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omments2.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comments3.xml" ContentType="application/vnd.openxmlformats-officedocument.spreadsheetml.comments+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defaultThemeVersion="124226"/>
  <mc:AlternateContent xmlns:mc="http://schemas.openxmlformats.org/markup-compatibility/2006">
    <mc:Choice Requires="x15">
      <x15ac:absPath xmlns:x15ac="http://schemas.microsoft.com/office/spreadsheetml/2010/11/ac" url="C:\TIMES models\TIMES-Nordic\SuppXLS\"/>
    </mc:Choice>
  </mc:AlternateContent>
  <xr:revisionPtr revIDLastSave="0" documentId="13_ncr:1_{8A0A245B-6F96-4F2B-8889-9746D8F2238A}" xr6:coauthVersionLast="46" xr6:coauthVersionMax="46" xr10:uidLastSave="{00000000-0000-0000-0000-000000000000}"/>
  <bookViews>
    <workbookView xWindow="14232" yWindow="600" windowWidth="23436" windowHeight="16032" activeTab="3" xr2:uid="{00000000-000D-0000-FFFF-FFFF00000000}"/>
  </bookViews>
  <sheets>
    <sheet name="INS" sheetId="2" r:id="rId1"/>
    <sheet name="UC_IMPEXP_BY" sheetId="19" r:id="rId2"/>
    <sheet name="UC_ElcBoilers__BY" sheetId="29" r:id="rId3"/>
    <sheet name="GAS" sheetId="30" r:id="rId4"/>
    <sheet name="Calibration Results" sheetId="17" r:id="rId5"/>
    <sheet name="Eurostat Energy Bal. 2010" sheetId="25" r:id="rId6"/>
    <sheet name="Statisitics 2010 - IEA" sheetId="15" r:id="rId7"/>
    <sheet name="Statistics 2010 - SSB" sheetId="28" r:id="rId8"/>
    <sheet name="Eurostat Energy Bal. 2011" sheetId="26" r:id="rId9"/>
    <sheet name="Eurostat Energy Bal. 2012" sheetId="27" r:id="rId10"/>
    <sheet name="Statistics 2013 - IEA" sheetId="16" r:id="rId11"/>
    <sheet name="BY Plants" sheetId="14" r:id="rId12"/>
  </sheets>
  <externalReferences>
    <externalReference r:id="rId13"/>
    <externalReference r:id="rId14"/>
  </externalReferences>
  <definedNames>
    <definedName name="All_TP" localSheetId="8">#REF!,#REF!,#REF!</definedName>
    <definedName name="All_TP" localSheetId="9">#REF!,#REF!,#REF!</definedName>
    <definedName name="All_TP">#REF!,#REF!,#REF!</definedName>
    <definedName name="All_US" localSheetId="8">#REF!,#REF!,#REF!</definedName>
    <definedName name="All_US" localSheetId="9">#REF!,#REF!,#REF!</definedName>
    <definedName name="All_US">#REF!,#REF!,#REF!</definedName>
    <definedName name="body1ea" localSheetId="8">#REF!</definedName>
    <definedName name="body1ea" localSheetId="9">#REF!</definedName>
    <definedName name="body1ea">#REF!</definedName>
    <definedName name="body1eb" localSheetId="8">#REF!</definedName>
    <definedName name="body1eb" localSheetId="9">#REF!</definedName>
    <definedName name="body1eb">#REF!</definedName>
    <definedName name="body1fa" localSheetId="8">#REF!</definedName>
    <definedName name="body1fa" localSheetId="9">#REF!</definedName>
    <definedName name="body1fa">#REF!</definedName>
    <definedName name="body1fb" localSheetId="8">#REF!</definedName>
    <definedName name="body1fb" localSheetId="9">#REF!</definedName>
    <definedName name="body1fb">#REF!</definedName>
    <definedName name="body1ga" localSheetId="8">#REF!</definedName>
    <definedName name="body1ga" localSheetId="9">#REF!</definedName>
    <definedName name="body1ga">#REF!</definedName>
    <definedName name="body1gb" localSheetId="8">#REF!</definedName>
    <definedName name="body1gb" localSheetId="9">#REF!</definedName>
    <definedName name="body1gb">#REF!</definedName>
    <definedName name="body2ea" localSheetId="8">#REF!</definedName>
    <definedName name="body2ea" localSheetId="9">#REF!</definedName>
    <definedName name="body2ea">#REF!</definedName>
    <definedName name="body2eb" localSheetId="8">#REF!</definedName>
    <definedName name="body2eb" localSheetId="9">#REF!</definedName>
    <definedName name="body2eb">#REF!</definedName>
    <definedName name="body2f" localSheetId="8">#REF!</definedName>
    <definedName name="body2f" localSheetId="9">#REF!</definedName>
    <definedName name="body2f">#REF!</definedName>
    <definedName name="body2fa" localSheetId="8">#REF!</definedName>
    <definedName name="body2fa" localSheetId="9">#REF!</definedName>
    <definedName name="body2fa">#REF!</definedName>
    <definedName name="body2fb" localSheetId="8">#REF!</definedName>
    <definedName name="body2fb" localSheetId="9">#REF!</definedName>
    <definedName name="body2fb">#REF!</definedName>
    <definedName name="body2ga" localSheetId="8">#REF!</definedName>
    <definedName name="body2ga" localSheetId="9">#REF!</definedName>
    <definedName name="body2ga">#REF!</definedName>
    <definedName name="body2gb" localSheetId="8">#REF!</definedName>
    <definedName name="body2gb" localSheetId="9">#REF!</definedName>
    <definedName name="body2gb">#REF!</definedName>
    <definedName name="body3ea" localSheetId="8">#REF!</definedName>
    <definedName name="body3ea" localSheetId="9">#REF!</definedName>
    <definedName name="body3ea">#REF!</definedName>
    <definedName name="body3eb" localSheetId="8">#REF!</definedName>
    <definedName name="body3eb" localSheetId="9">#REF!</definedName>
    <definedName name="body3eb">#REF!</definedName>
    <definedName name="body3fa" localSheetId="8">#REF!</definedName>
    <definedName name="body3fa" localSheetId="9">#REF!</definedName>
    <definedName name="body3fa">#REF!</definedName>
    <definedName name="body3fb" localSheetId="8">#REF!</definedName>
    <definedName name="body3fb" localSheetId="9">#REF!</definedName>
    <definedName name="body3fb">#REF!</definedName>
    <definedName name="body3ga" localSheetId="8">#REF!</definedName>
    <definedName name="body3ga" localSheetId="9">#REF!</definedName>
    <definedName name="body3ga">#REF!</definedName>
    <definedName name="body3gb" localSheetId="8">#REF!</definedName>
    <definedName name="body3gb" localSheetId="9">#REF!</definedName>
    <definedName name="body3gb">#REF!</definedName>
    <definedName name="body4ea" localSheetId="8">#REF!</definedName>
    <definedName name="body4ea" localSheetId="9">#REF!</definedName>
    <definedName name="body4ea">#REF!</definedName>
    <definedName name="body4eb" localSheetId="8">#REF!</definedName>
    <definedName name="body4eb" localSheetId="9">#REF!</definedName>
    <definedName name="body4eb">#REF!</definedName>
    <definedName name="body4f" localSheetId="8">#REF!</definedName>
    <definedName name="body4f" localSheetId="9">#REF!</definedName>
    <definedName name="body4f">#REF!</definedName>
    <definedName name="body4fa" localSheetId="8">#REF!</definedName>
    <definedName name="body4fa" localSheetId="9">#REF!</definedName>
    <definedName name="body4fa">#REF!</definedName>
    <definedName name="body4fb" localSheetId="8">#REF!</definedName>
    <definedName name="body4fb" localSheetId="9">#REF!</definedName>
    <definedName name="body4fb">#REF!</definedName>
    <definedName name="body4ga" localSheetId="8">#REF!</definedName>
    <definedName name="body4ga" localSheetId="9">#REF!</definedName>
    <definedName name="body4ga">#REF!</definedName>
    <definedName name="body4gb" localSheetId="8">#REF!</definedName>
    <definedName name="body4gb" localSheetId="9">#REF!</definedName>
    <definedName name="body4gb">#REF!</definedName>
    <definedName name="countrye" localSheetId="8">#REF!</definedName>
    <definedName name="countrye" localSheetId="9">#REF!</definedName>
    <definedName name="countrye">#REF!</definedName>
    <definedName name="countryf" localSheetId="8">#REF!</definedName>
    <definedName name="countryf" localSheetId="9">#REF!</definedName>
    <definedName name="countryf">#REF!</definedName>
    <definedName name="countryg" localSheetId="8">#REF!</definedName>
    <definedName name="countryg" localSheetId="9">#REF!</definedName>
    <definedName name="countryg">#REF!</definedName>
    <definedName name="CRF_CountryName">[1]Sheet1!$C$4</definedName>
    <definedName name="_xlnm.Print_Area" localSheetId="5">'Eurostat Energy Bal. 2010'!$A$1:$BT$179</definedName>
    <definedName name="_xlnm.Print_Area" localSheetId="8">'Eurostat Energy Bal. 2011'!$A$1:$BT$179</definedName>
    <definedName name="_xlnm.Print_Area" localSheetId="9">'Eurostat Energy Bal. 2012'!$A$1:$BT$179</definedName>
    <definedName name="_xlnm.Print_Titles" localSheetId="5">'Eurostat Energy Bal. 2010'!$A:$F,'Eurostat Energy Bal. 2010'!$1:$3</definedName>
    <definedName name="_xlnm.Print_Titles" localSheetId="8">'Eurostat Energy Bal. 2011'!$A:$F,'Eurostat Energy Bal. 2011'!$1:$3</definedName>
    <definedName name="_xlnm.Print_Titles" localSheetId="9">'Eurostat Energy Bal. 2012'!$A:$F,'Eurostat Energy Bal. 2012'!$1:$3</definedName>
    <definedName name="RetBE">[2]Macro1!#REF!</definedName>
    <definedName name="TP.Electricity_and_RES" localSheetId="8">#REF!</definedName>
    <definedName name="TP.Electricity_and_RES" localSheetId="9">#REF!</definedName>
    <definedName name="TP.Electricity_and_RES">#REF!</definedName>
    <definedName name="TP.Petroleum" localSheetId="8">#REF!</definedName>
    <definedName name="TP.Petroleum" localSheetId="9">#REF!</definedName>
    <definedName name="TP.Petroleum">#REF!</definedName>
    <definedName name="TP.Solids_and_Gases" localSheetId="8">#REF!</definedName>
    <definedName name="TP.Solids_and_Gases" localSheetId="9">#REF!</definedName>
    <definedName name="TP.Solids_and_Gases">#REF!</definedName>
    <definedName name="US.Electricity_and_RES" localSheetId="8">#REF!</definedName>
    <definedName name="US.Electricity_and_RES" localSheetId="9">#REF!</definedName>
    <definedName name="US.Electricity_and_RES">#REF!</definedName>
    <definedName name="US.Petroleum" localSheetId="8">#REF!</definedName>
    <definedName name="US.Petroleum" localSheetId="9">#REF!</definedName>
    <definedName name="US.Petroleum">#REF!</definedName>
    <definedName name="US.Solids_and_Gases" localSheetId="8">#REF!</definedName>
    <definedName name="US.Solids_and_Gases" localSheetId="9">#REF!</definedName>
    <definedName name="US.Solids_and_Gases">#REF!</definedName>
    <definedName name="yeare" localSheetId="8">#REF!</definedName>
    <definedName name="yeare" localSheetId="9">#REF!</definedName>
    <definedName name="yeare">#REF!</definedName>
    <definedName name="yearf" localSheetId="8">#REF!</definedName>
    <definedName name="yearf" localSheetId="9">#REF!</definedName>
    <definedName name="yearf">#REF!</definedName>
    <definedName name="yearg" localSheetId="8">#REF!</definedName>
    <definedName name="yearg" localSheetId="9">#REF!</definedName>
    <definedName name="yearg">#REF!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8" i="30" l="1"/>
  <c r="J9" i="30" s="1"/>
  <c r="I8" i="30"/>
  <c r="I9" i="30" s="1"/>
  <c r="M10" i="17" l="1"/>
  <c r="AC7" i="17"/>
  <c r="U21" i="17" l="1"/>
  <c r="AC18" i="17"/>
  <c r="AC9" i="17"/>
  <c r="AC8" i="17"/>
  <c r="AC10" i="17"/>
  <c r="W9" i="14" l="1"/>
  <c r="W11" i="14"/>
  <c r="W13" i="14"/>
  <c r="W14" i="14"/>
  <c r="W15" i="14"/>
  <c r="W16" i="14"/>
  <c r="W17" i="14"/>
  <c r="W19" i="14"/>
  <c r="W20" i="14"/>
  <c r="W21" i="14"/>
  <c r="W22" i="14"/>
  <c r="W23" i="14"/>
  <c r="W24" i="14"/>
  <c r="W25" i="14"/>
  <c r="W26" i="14"/>
  <c r="W27" i="14"/>
  <c r="W28" i="14"/>
  <c r="W29" i="14"/>
  <c r="W30" i="14"/>
  <c r="W31" i="14"/>
  <c r="W32" i="14"/>
  <c r="W33" i="14"/>
  <c r="W34" i="14"/>
  <c r="W35" i="14"/>
  <c r="W36" i="14"/>
  <c r="W37" i="14"/>
  <c r="W38" i="14"/>
  <c r="W39" i="14"/>
  <c r="W40" i="14"/>
  <c r="W41" i="14"/>
  <c r="W42" i="14"/>
  <c r="W43" i="14"/>
  <c r="W44" i="14"/>
  <c r="W45" i="14"/>
  <c r="W46" i="14"/>
  <c r="W47" i="14"/>
  <c r="W48" i="14"/>
  <c r="U16" i="17" l="1"/>
  <c r="U12" i="17"/>
  <c r="U10" i="17"/>
  <c r="U8" i="17"/>
  <c r="U20" i="17"/>
  <c r="G15" i="29"/>
  <c r="G14" i="29"/>
  <c r="G13" i="29"/>
  <c r="M8" i="17" l="1"/>
  <c r="U5" i="17" l="1"/>
  <c r="AC5" i="17"/>
  <c r="O14" i="19" l="1"/>
  <c r="G14" i="19"/>
  <c r="AB18" i="17" l="1"/>
  <c r="AB5" i="17"/>
  <c r="L10" i="17"/>
  <c r="L8" i="17"/>
  <c r="L7" i="17"/>
  <c r="L6" i="17"/>
  <c r="L5" i="17"/>
  <c r="T18" i="17" l="1"/>
  <c r="T17" i="17"/>
  <c r="T16" i="17"/>
  <c r="T14" i="17"/>
  <c r="T13" i="17"/>
  <c r="T12" i="17"/>
  <c r="T11" i="17"/>
  <c r="T5" i="17"/>
  <c r="O13" i="19" l="1"/>
  <c r="G11" i="19"/>
  <c r="T21" i="17"/>
  <c r="T20" i="17"/>
  <c r="J37" i="15" l="1"/>
  <c r="I37" i="15"/>
  <c r="B35" i="15" l="1"/>
  <c r="F24" i="16" l="1"/>
  <c r="D24" i="16"/>
  <c r="F25" i="16"/>
  <c r="E22" i="15"/>
  <c r="C22" i="15"/>
  <c r="E23" i="15"/>
  <c r="F8" i="16"/>
  <c r="F9" i="16"/>
  <c r="F10" i="16"/>
  <c r="F11" i="16"/>
  <c r="F12" i="16"/>
  <c r="F13" i="16"/>
  <c r="F14" i="16"/>
  <c r="F15" i="16"/>
  <c r="F16" i="16"/>
  <c r="F17" i="16"/>
  <c r="F18" i="16"/>
  <c r="F19" i="16"/>
  <c r="F21" i="16"/>
  <c r="F22" i="16"/>
  <c r="F7" i="16"/>
  <c r="E6" i="15"/>
  <c r="AA7" i="17" s="1"/>
  <c r="E7" i="15"/>
  <c r="AA8" i="17" s="1"/>
  <c r="E8" i="15"/>
  <c r="AA9" i="17" s="1"/>
  <c r="E9" i="15"/>
  <c r="AA10" i="17" s="1"/>
  <c r="E10" i="15"/>
  <c r="AA11" i="17" s="1"/>
  <c r="E11" i="15"/>
  <c r="AA12" i="17" s="1"/>
  <c r="E12" i="15"/>
  <c r="AA13" i="17" s="1"/>
  <c r="E13" i="15"/>
  <c r="AA14" i="17" s="1"/>
  <c r="E14" i="15"/>
  <c r="AA15" i="17" s="1"/>
  <c r="E15" i="15"/>
  <c r="AA16" i="17" s="1"/>
  <c r="E16" i="15"/>
  <c r="AA17" i="17" s="1"/>
  <c r="E17" i="15"/>
  <c r="AA18" i="17" s="1"/>
  <c r="E19" i="15"/>
  <c r="E20" i="15"/>
  <c r="E5" i="15"/>
  <c r="AA6" i="17" s="1"/>
  <c r="J39" i="16"/>
  <c r="I39" i="16"/>
  <c r="H39" i="16"/>
  <c r="G39" i="16"/>
  <c r="F39" i="16"/>
  <c r="E39" i="16"/>
  <c r="D39" i="16"/>
  <c r="C39" i="16"/>
  <c r="J38" i="16"/>
  <c r="I38" i="16"/>
  <c r="H38" i="16"/>
  <c r="G38" i="16"/>
  <c r="F38" i="16"/>
  <c r="E38" i="16"/>
  <c r="D38" i="16"/>
  <c r="C38" i="16"/>
  <c r="C41" i="16" s="1"/>
  <c r="J37" i="16"/>
  <c r="J41" i="16" s="1"/>
  <c r="I37" i="16"/>
  <c r="I41" i="16" s="1"/>
  <c r="H37" i="16"/>
  <c r="H41" i="16" s="1"/>
  <c r="G37" i="16"/>
  <c r="G41" i="16" s="1"/>
  <c r="F37" i="16"/>
  <c r="E37" i="16"/>
  <c r="D37" i="16"/>
  <c r="C37" i="16"/>
  <c r="D25" i="16"/>
  <c r="D22" i="16"/>
  <c r="D21" i="16"/>
  <c r="D19" i="16"/>
  <c r="D18" i="16"/>
  <c r="D17" i="16"/>
  <c r="D16" i="16"/>
  <c r="D15" i="16"/>
  <c r="D14" i="16"/>
  <c r="D13" i="16"/>
  <c r="D12" i="16"/>
  <c r="D11" i="16"/>
  <c r="D10" i="16"/>
  <c r="D9" i="16"/>
  <c r="D8" i="16"/>
  <c r="D7" i="16"/>
  <c r="H37" i="15"/>
  <c r="G37" i="15"/>
  <c r="F37" i="15"/>
  <c r="E37" i="15"/>
  <c r="D37" i="15"/>
  <c r="C37" i="15"/>
  <c r="B37" i="15"/>
  <c r="I36" i="15"/>
  <c r="H36" i="15"/>
  <c r="G36" i="15"/>
  <c r="F36" i="15"/>
  <c r="E36" i="15"/>
  <c r="D36" i="15"/>
  <c r="C36" i="15"/>
  <c r="B36" i="15"/>
  <c r="I35" i="15"/>
  <c r="I39" i="15" s="1"/>
  <c r="K10" i="17" s="1"/>
  <c r="H35" i="15"/>
  <c r="G35" i="15"/>
  <c r="F35" i="15"/>
  <c r="E35" i="15"/>
  <c r="D35" i="15"/>
  <c r="C35" i="15"/>
  <c r="C23" i="15"/>
  <c r="C20" i="15"/>
  <c r="S21" i="17" s="1"/>
  <c r="C19" i="15"/>
  <c r="S20" i="17" s="1"/>
  <c r="C17" i="15"/>
  <c r="S18" i="17" s="1"/>
  <c r="C16" i="15"/>
  <c r="S17" i="17" s="1"/>
  <c r="C15" i="15"/>
  <c r="S16" i="17" s="1"/>
  <c r="C14" i="15"/>
  <c r="C13" i="15"/>
  <c r="S14" i="17" s="1"/>
  <c r="C12" i="15"/>
  <c r="S13" i="17" s="1"/>
  <c r="C11" i="15"/>
  <c r="S12" i="17" s="1"/>
  <c r="C10" i="15"/>
  <c r="S11" i="17" s="1"/>
  <c r="C9" i="15"/>
  <c r="S10" i="17" s="1"/>
  <c r="C8" i="15"/>
  <c r="S9" i="17" s="1"/>
  <c r="C7" i="15"/>
  <c r="S8" i="17" s="1"/>
  <c r="C6" i="15"/>
  <c r="S7" i="17" s="1"/>
  <c r="C5" i="15"/>
  <c r="S6" i="17" s="1"/>
  <c r="G39" i="15" l="1"/>
  <c r="K8" i="17" s="1"/>
  <c r="D41" i="16"/>
  <c r="E41" i="16"/>
  <c r="D39" i="15"/>
  <c r="AA5" i="17"/>
  <c r="S5" i="17"/>
  <c r="K7" i="17"/>
  <c r="F41" i="16"/>
  <c r="H39" i="15"/>
  <c r="K9" i="17" s="1"/>
  <c r="F39" i="15"/>
  <c r="E39" i="15"/>
  <c r="C39" i="15"/>
  <c r="K6" i="17" s="1"/>
  <c r="B39" i="15"/>
  <c r="K5" i="17"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Maurizio Gargiulo</author>
  </authors>
  <commentList>
    <comment ref="E2" authorId="0" shapeId="0" xr:uid="{00000000-0006-0000-0000-000001000000}">
      <text>
        <r>
          <rPr>
            <b/>
            <sz val="8"/>
            <color indexed="81"/>
            <rFont val="Tahoma"/>
            <family val="2"/>
          </rPr>
          <t>Insert Table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Raffaele Salvucci</author>
  </authors>
  <commentList>
    <comment ref="T5" authorId="0" shapeId="0" xr:uid="{00000000-0006-0000-0300-000001000000}">
      <text>
        <r>
          <rPr>
            <b/>
            <sz val="9"/>
            <color indexed="81"/>
            <rFont val="Tahoma"/>
            <family val="2"/>
          </rPr>
          <t>Raffaele Salvucci:</t>
        </r>
        <r>
          <rPr>
            <sz val="9"/>
            <color indexed="81"/>
            <rFont val="Tahoma"/>
            <family val="2"/>
          </rPr>
          <t xml:space="preserve">
This value is the total electricity generated by combustible fuels in power only and CHP plants</t>
        </r>
      </text>
    </comment>
    <comment ref="AB5" authorId="0" shapeId="0" xr:uid="{00000000-0006-0000-0300-000002000000}">
      <text>
        <r>
          <rPr>
            <b/>
            <sz val="9"/>
            <color indexed="81"/>
            <rFont val="Tahoma"/>
            <family val="2"/>
          </rPr>
          <t>Raffaele Salvucci:</t>
        </r>
        <r>
          <rPr>
            <sz val="9"/>
            <color indexed="81"/>
            <rFont val="Tahoma"/>
            <family val="2"/>
          </rPr>
          <t xml:space="preserve">
This value is the total heat generated by combustible fuels in heat only plants
</t>
        </r>
      </text>
    </comment>
    <comment ref="M8" authorId="0" shapeId="0" xr:uid="{00000000-0006-0000-0300-000003000000}">
      <text>
        <r>
          <rPr>
            <b/>
            <sz val="9"/>
            <color indexed="81"/>
            <rFont val="Tahoma"/>
            <family val="2"/>
          </rPr>
          <t>Raffaele Salvucci:</t>
        </r>
        <r>
          <rPr>
            <sz val="9"/>
            <color indexed="81"/>
            <rFont val="Tahoma"/>
            <family val="2"/>
          </rPr>
          <t xml:space="preserve">
Do not trust this value since it represents the fuel bound and not the actual production</t>
        </r>
      </text>
    </comment>
    <comment ref="M9" authorId="0" shapeId="0" xr:uid="{00000000-0006-0000-0300-000004000000}">
      <text>
        <r>
          <rPr>
            <b/>
            <sz val="9"/>
            <color indexed="81"/>
            <rFont val="Tahoma"/>
            <family val="2"/>
          </rPr>
          <t>Raffaele Salvucci:</t>
        </r>
        <r>
          <rPr>
            <sz val="9"/>
            <color indexed="81"/>
            <rFont val="Tahoma"/>
            <family val="2"/>
          </rPr>
          <t xml:space="preserve">
Do not trust this value since it represents the fuel bound and not the actual production</t>
        </r>
      </text>
    </comment>
    <comment ref="AI9" authorId="0" shapeId="0" xr:uid="{00000000-0006-0000-0300-000005000000}">
      <text>
        <r>
          <rPr>
            <b/>
            <sz val="9"/>
            <color indexed="81"/>
            <rFont val="Tahoma"/>
            <family val="2"/>
          </rPr>
          <t>Raffaele Salvucci:</t>
        </r>
        <r>
          <rPr>
            <sz val="9"/>
            <color indexed="81"/>
            <rFont val="Tahoma"/>
            <family val="2"/>
          </rPr>
          <t xml:space="preserve">
Please note that in this cell PV fuel is included as output, so maybe the difference with IEA could be the eff, indeed if you divide the PV production by 0.15 you obtain something closer</t>
        </r>
      </text>
    </comment>
    <comment ref="AC18" authorId="0" shapeId="0" xr:uid="{00000000-0006-0000-0300-000006000000}">
      <text>
        <r>
          <rPr>
            <b/>
            <sz val="9"/>
            <color indexed="81"/>
            <rFont val="Tahoma"/>
            <family val="2"/>
          </rPr>
          <t>Raffaele Salvucci:</t>
        </r>
        <r>
          <rPr>
            <sz val="9"/>
            <color indexed="81"/>
            <rFont val="Tahoma"/>
            <family val="2"/>
          </rPr>
          <t xml:space="preserve">
Electric boilers nad heat pumps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NETWORK SERVICE</author>
  </authors>
  <commentList>
    <comment ref="O438" authorId="0" shapeId="0" xr:uid="{00000000-0006-0000-0600-000001000000}">
      <text>
        <r>
          <rPr>
            <sz val="8"/>
            <color rgb="FF000000"/>
            <rFont val="Tahoma"/>
            <family val="2"/>
          </rPr>
          <t xml:space="preserve">Industry 07, 08, 09.9 (SIC2007)
</t>
        </r>
      </text>
    </comment>
    <comment ref="O452" authorId="0" shapeId="0" xr:uid="{00000000-0006-0000-0600-000002000000}">
      <text>
        <r>
          <rPr>
            <sz val="8"/>
            <color rgb="FF000000"/>
            <rFont val="Tahoma"/>
            <family val="2"/>
          </rPr>
          <t xml:space="preserve">Industry 17 (SIC2007)
</t>
        </r>
      </text>
    </comment>
    <comment ref="O466" authorId="0" shapeId="0" xr:uid="{00000000-0006-0000-0600-000003000000}">
      <text>
        <r>
          <rPr>
            <sz val="8"/>
            <color rgb="FF000000"/>
            <rFont val="Tahoma"/>
            <family val="2"/>
          </rPr>
          <t xml:space="preserve">Industry 10-12 (SIC2007)
</t>
        </r>
      </text>
    </comment>
    <comment ref="O480" authorId="0" shapeId="0" xr:uid="{00000000-0006-0000-0600-000004000000}">
      <text>
        <r>
          <rPr>
            <sz val="8"/>
            <color rgb="FF000000"/>
            <rFont val="Tahoma"/>
            <family val="2"/>
          </rPr>
          <t xml:space="preserve">Industry 20.1 (SIC2007)
</t>
        </r>
      </text>
    </comment>
    <comment ref="O494" authorId="0" shapeId="0" xr:uid="{00000000-0006-0000-0600-000005000000}">
      <text>
        <r>
          <rPr>
            <sz val="8"/>
            <color rgb="FF000000"/>
            <rFont val="Tahoma"/>
            <family val="2"/>
          </rPr>
          <t xml:space="preserve">Industry 24.1 (SIC2007)
</t>
        </r>
      </text>
    </comment>
    <comment ref="O508" authorId="0" shapeId="0" xr:uid="{00000000-0006-0000-0600-000006000000}">
      <text>
        <r>
          <rPr>
            <sz val="8"/>
            <color rgb="FF000000"/>
            <rFont val="Tahoma"/>
            <family val="2"/>
          </rPr>
          <t xml:space="preserve">Industry 24.4 (SIC2007)
</t>
        </r>
      </text>
    </comment>
    <comment ref="O522" authorId="0" shapeId="0" xr:uid="{00000000-0006-0000-0600-000007000000}">
      <text>
        <r>
          <rPr>
            <sz val="8"/>
            <color rgb="FF000000"/>
            <rFont val="Tahoma"/>
            <family val="2"/>
          </rPr>
          <t xml:space="preserve">Industry 22-23 (SIC2007)
</t>
        </r>
      </text>
    </comment>
    <comment ref="O718" authorId="0" shapeId="0" xr:uid="{00000000-0006-0000-0600-000008000000}">
      <text>
        <r>
          <rPr>
            <sz val="8"/>
            <color rgb="FF000000"/>
            <rFont val="Tahoma"/>
            <family val="2"/>
          </rPr>
          <t xml:space="preserve">Industry 20.1 (SIC2007)
</t>
        </r>
      </text>
    </comment>
  </commentList>
</comments>
</file>

<file path=xl/sharedStrings.xml><?xml version="1.0" encoding="utf-8"?>
<sst xmlns="http://schemas.openxmlformats.org/spreadsheetml/2006/main" count="3172" uniqueCount="703">
  <si>
    <t>UC_N</t>
  </si>
  <si>
    <t>Pset_CI</t>
  </si>
  <si>
    <t>Year</t>
  </si>
  <si>
    <t>Pset_PN</t>
  </si>
  <si>
    <t>Pset_Set</t>
  </si>
  <si>
    <t>Cset_CN</t>
  </si>
  <si>
    <t>Pset_CO</t>
  </si>
  <si>
    <t>~UC_T</t>
  </si>
  <si>
    <t>Attribute</t>
  </si>
  <si>
    <t>LimType</t>
  </si>
  <si>
    <t>~TFM_INS</t>
  </si>
  <si>
    <t>TimeSlice</t>
  </si>
  <si>
    <t>Pset_PD</t>
  </si>
  <si>
    <t>Cset_Set</t>
  </si>
  <si>
    <t>Cset_CD</t>
  </si>
  <si>
    <t>Attrib_Cond</t>
  </si>
  <si>
    <t>Val_Cond</t>
  </si>
  <si>
    <t>Trans - Insert</t>
  </si>
  <si>
    <t>AFA</t>
  </si>
  <si>
    <t>\I: explanation should be incerted</t>
  </si>
  <si>
    <t xml:space="preserve">\I: Unit </t>
  </si>
  <si>
    <t>PJ</t>
  </si>
  <si>
    <t>GWh</t>
  </si>
  <si>
    <t>Pj</t>
  </si>
  <si>
    <t>Electricity Generated</t>
  </si>
  <si>
    <t>Heat Generated</t>
  </si>
  <si>
    <t xml:space="preserve">Coal </t>
  </si>
  <si>
    <t>Oil</t>
  </si>
  <si>
    <t>Gas</t>
  </si>
  <si>
    <t>Biofuels</t>
  </si>
  <si>
    <t>Waste</t>
  </si>
  <si>
    <t>Nuclear</t>
  </si>
  <si>
    <t>Hydro</t>
  </si>
  <si>
    <t>Geothermal</t>
  </si>
  <si>
    <t>PV</t>
  </si>
  <si>
    <t>Solar thermal</t>
  </si>
  <si>
    <t>Wind</t>
  </si>
  <si>
    <t>Tide</t>
  </si>
  <si>
    <t>Other</t>
  </si>
  <si>
    <t>Imp</t>
  </si>
  <si>
    <t>Exp</t>
  </si>
  <si>
    <t>Final consumption</t>
  </si>
  <si>
    <t>ktoe</t>
  </si>
  <si>
    <t>Coal</t>
  </si>
  <si>
    <t>Crude Oil</t>
  </si>
  <si>
    <t>Oil Products</t>
  </si>
  <si>
    <t>Nat Gas</t>
  </si>
  <si>
    <t>Geothermal + Solar</t>
  </si>
  <si>
    <t>Biofuels and waste</t>
  </si>
  <si>
    <t>Electricity Plants</t>
  </si>
  <si>
    <t>CHP Plants</t>
  </si>
  <si>
    <t>Heat Plants</t>
  </si>
  <si>
    <t>Tot.</t>
  </si>
  <si>
    <t>TechName</t>
  </si>
  <si>
    <t>*TechDesc</t>
  </si>
  <si>
    <t>EFF</t>
  </si>
  <si>
    <t>CHPR</t>
  </si>
  <si>
    <t>STOCK</t>
  </si>
  <si>
    <t>FIXOM</t>
  </si>
  <si>
    <t>VAROM</t>
  </si>
  <si>
    <t>CAP2ACT</t>
  </si>
  <si>
    <t>*PlantName</t>
  </si>
  <si>
    <t>Installed Capacity</t>
  </si>
  <si>
    <t>*Unit</t>
  </si>
  <si>
    <t>MW</t>
  </si>
  <si>
    <t>Mkr/MW</t>
  </si>
  <si>
    <t>Mkr/PJ</t>
  </si>
  <si>
    <t>Factor</t>
  </si>
  <si>
    <t>Tot</t>
  </si>
  <si>
    <t>TJ</t>
  </si>
  <si>
    <t>Total production</t>
  </si>
  <si>
    <t>Total Production</t>
  </si>
  <si>
    <t>IEA</t>
  </si>
  <si>
    <t>TIMES-AUT</t>
  </si>
  <si>
    <t>Region</t>
  </si>
  <si>
    <t>(PJ)</t>
  </si>
  <si>
    <t>Geo + Sol</t>
  </si>
  <si>
    <t>Bio and Waste</t>
  </si>
  <si>
    <t>Fuel Consumed</t>
  </si>
  <si>
    <t>Elc generated</t>
  </si>
  <si>
    <t>Heat-Only Plants</t>
  </si>
  <si>
    <t>Geothermal &amp; Solar</t>
  </si>
  <si>
    <t>Biofuels &amp; Waste</t>
  </si>
  <si>
    <t>Heat generated</t>
  </si>
  <si>
    <t>UC_ACT</t>
  </si>
  <si>
    <t>UC_RHSTS~LO</t>
  </si>
  <si>
    <t>UC_RHSTS~0~LO</t>
  </si>
  <si>
    <t>UC_RHSTS~UP</t>
  </si>
  <si>
    <t>UC_RHSTS~0~UP</t>
  </si>
  <si>
    <t>IMPELC*</t>
  </si>
  <si>
    <t>EXPELC*</t>
  </si>
  <si>
    <t>from ktoe to PJ</t>
  </si>
  <si>
    <t>Maximum activity of import export processes</t>
  </si>
  <si>
    <t>Eurostat</t>
  </si>
  <si>
    <t>From Ktoe to PJ</t>
  </si>
  <si>
    <t xml:space="preserve">Eurostat </t>
  </si>
  <si>
    <t>Combustible Fuels</t>
  </si>
  <si>
    <t>Delta</t>
  </si>
  <si>
    <t>.</t>
  </si>
  <si>
    <t>Electricity</t>
  </si>
  <si>
    <t>Fuel inputs</t>
  </si>
  <si>
    <t>0000</t>
  </si>
  <si>
    <t>3270A</t>
  </si>
  <si>
    <t>Norway</t>
  </si>
  <si>
    <t>2010</t>
  </si>
  <si>
    <t>Total all products</t>
  </si>
  <si>
    <t>Solid fuels</t>
  </si>
  <si>
    <t>Anthracite</t>
  </si>
  <si>
    <t>Coking coal</t>
  </si>
  <si>
    <t>Other bituminous coal</t>
  </si>
  <si>
    <t>Sub-bituminous coal</t>
  </si>
  <si>
    <t>Lignite / Brown Coal</t>
  </si>
  <si>
    <t>Patent Fuels</t>
  </si>
  <si>
    <t>Coke oven coke</t>
  </si>
  <si>
    <t>Gas coke</t>
  </si>
  <si>
    <t>Coal tar</t>
  </si>
  <si>
    <t>BKB</t>
  </si>
  <si>
    <t>Peat</t>
  </si>
  <si>
    <t>Peat products</t>
  </si>
  <si>
    <t>Oil shale &amp; oil sands</t>
  </si>
  <si>
    <t>Oil (total)</t>
  </si>
  <si>
    <t>Crude oil</t>
  </si>
  <si>
    <t>Natural Gas Liguids</t>
  </si>
  <si>
    <t>Refinery Feedstocks</t>
  </si>
  <si>
    <t>Additives / Oxygenates</t>
  </si>
  <si>
    <t>Other Hydrocarb. (w/o bio)</t>
  </si>
  <si>
    <t>Refinery gas</t>
  </si>
  <si>
    <t>Ethane</t>
  </si>
  <si>
    <t>LPG</t>
  </si>
  <si>
    <t>Motor Gasoline (w/o bio)</t>
  </si>
  <si>
    <t>Aviation Gasoline</t>
  </si>
  <si>
    <t>Gasoline Type Jet Fuel</t>
  </si>
  <si>
    <t>Kerosene Type Jet Fuel</t>
  </si>
  <si>
    <t>Other Kerosene</t>
  </si>
  <si>
    <t>Naphtha</t>
  </si>
  <si>
    <t>Gas/Diesel Oil (w/o bio)</t>
  </si>
  <si>
    <t>Fuel Oil</t>
  </si>
  <si>
    <t>White spirit and SBP</t>
  </si>
  <si>
    <t>Lubricants</t>
  </si>
  <si>
    <t>Bitumen</t>
  </si>
  <si>
    <t>Petroleum Coke</t>
  </si>
  <si>
    <t>Paraffin Waxes</t>
  </si>
  <si>
    <t>Other Products</t>
  </si>
  <si>
    <t>Natural gas</t>
  </si>
  <si>
    <t xml:space="preserve">Coke oven gas </t>
  </si>
  <si>
    <t>Blast furnace gas</t>
  </si>
  <si>
    <t>Gasworks gas</t>
  </si>
  <si>
    <t>Other recovered gas</t>
  </si>
  <si>
    <t>Total Renewables</t>
  </si>
  <si>
    <t>Hydro power</t>
  </si>
  <si>
    <t>Wind power</t>
  </si>
  <si>
    <t>Tide, wave and ocean</t>
  </si>
  <si>
    <t>Solar PV</t>
  </si>
  <si>
    <t>Solid biomass</t>
  </si>
  <si>
    <t>Charcoal</t>
  </si>
  <si>
    <t>Biogas (all)</t>
  </si>
  <si>
    <t>Municipal wastes (renew.)</t>
  </si>
  <si>
    <t>Bio gasoline</t>
  </si>
  <si>
    <t>Biodiesel</t>
  </si>
  <si>
    <t>Bio jet kerosene</t>
  </si>
  <si>
    <t>Other liquid biofuels</t>
  </si>
  <si>
    <t>Geo-thermal</t>
  </si>
  <si>
    <t>Wastes (non ren.)</t>
  </si>
  <si>
    <t>Industrial wastes</t>
  </si>
  <si>
    <t>Municial wastes (non-ren.)</t>
  </si>
  <si>
    <t>Nuclear heat</t>
  </si>
  <si>
    <t>Derived heat</t>
  </si>
  <si>
    <t>+</t>
  </si>
  <si>
    <t>Primary production</t>
  </si>
  <si>
    <t>B_100100</t>
  </si>
  <si>
    <t>Primary production receipt</t>
  </si>
  <si>
    <t>B_100110</t>
  </si>
  <si>
    <t>From other sources (Recovered products)</t>
  </si>
  <si>
    <t>B_100200</t>
  </si>
  <si>
    <t>of which From Oil Products</t>
  </si>
  <si>
    <t>B_150201</t>
  </si>
  <si>
    <t>of which From Natural Gas</t>
  </si>
  <si>
    <t>B_150202</t>
  </si>
  <si>
    <t>of which From Renewables</t>
  </si>
  <si>
    <t>B_150203</t>
  </si>
  <si>
    <t>of which From Coal</t>
  </si>
  <si>
    <t>B_150204</t>
  </si>
  <si>
    <t>Recycled products</t>
  </si>
  <si>
    <t>B_100210</t>
  </si>
  <si>
    <t>Imports</t>
  </si>
  <si>
    <t>B_100300</t>
  </si>
  <si>
    <t>Stock changes</t>
  </si>
  <si>
    <t>B_100400</t>
  </si>
  <si>
    <t>-</t>
  </si>
  <si>
    <t>Exports</t>
  </si>
  <si>
    <t>B_100500</t>
  </si>
  <si>
    <t>Bunkers</t>
  </si>
  <si>
    <t>B_100800</t>
  </si>
  <si>
    <t>Direct use</t>
  </si>
  <si>
    <t>B_100112</t>
  </si>
  <si>
    <t>Gross inland consumption</t>
  </si>
  <si>
    <t>B_100900</t>
  </si>
  <si>
    <t>Transformation input</t>
  </si>
  <si>
    <t>B_101000</t>
  </si>
  <si>
    <t>Conventional Thermal Power Stations</t>
  </si>
  <si>
    <t>B_101001</t>
  </si>
  <si>
    <t>Main Activity Producer Conventional Thermal Power Stations</t>
  </si>
  <si>
    <t>B_101021</t>
  </si>
  <si>
    <t>Main Activity Producer Electricity Plants</t>
  </si>
  <si>
    <t>B_101031</t>
  </si>
  <si>
    <t>Main Activity Producer CHP Plants</t>
  </si>
  <si>
    <t>B_101032</t>
  </si>
  <si>
    <t>Autoproducer Conventional Thermal Power Stations</t>
  </si>
  <si>
    <t>B_101022</t>
  </si>
  <si>
    <t>Autoproducer Electricity Plants</t>
  </si>
  <si>
    <t>B_101034</t>
  </si>
  <si>
    <t>Autoproducer CHP Plants</t>
  </si>
  <si>
    <t>B_101035</t>
  </si>
  <si>
    <t>Used for electricity generation</t>
  </si>
  <si>
    <t>B_101017</t>
  </si>
  <si>
    <t>Nuclear Power Stations</t>
  </si>
  <si>
    <t>B_101002</t>
  </si>
  <si>
    <t>Coke-ovens</t>
  </si>
  <si>
    <t>B_101004</t>
  </si>
  <si>
    <t>Blast-furnaces</t>
  </si>
  <si>
    <t>B_101006</t>
  </si>
  <si>
    <t>Gas works</t>
  </si>
  <si>
    <t>B_101007</t>
  </si>
  <si>
    <t>Refineries</t>
  </si>
  <si>
    <t>B_101008</t>
  </si>
  <si>
    <t>District heating plants</t>
  </si>
  <si>
    <t>B_101009</t>
  </si>
  <si>
    <t>Main Activity Producer Heat Only Plants</t>
  </si>
  <si>
    <t>B_101038</t>
  </si>
  <si>
    <t>Autoproducer Heat Only Plants</t>
  </si>
  <si>
    <t>B_101039</t>
  </si>
  <si>
    <t>Used for heat pumps</t>
  </si>
  <si>
    <t>B_101322</t>
  </si>
  <si>
    <t>Used for electric boilers</t>
  </si>
  <si>
    <t>B_101323</t>
  </si>
  <si>
    <t>Patent fuel plants</t>
  </si>
  <si>
    <t>B_101010</t>
  </si>
  <si>
    <t>BKB / PB Plants</t>
  </si>
  <si>
    <t>B_101011</t>
  </si>
  <si>
    <t>Coal Liquefaction Plants</t>
  </si>
  <si>
    <t>B_101012</t>
  </si>
  <si>
    <t>For Blended Natural Gas</t>
  </si>
  <si>
    <t>B_101013</t>
  </si>
  <si>
    <t>Charcoal production plants (transformation)</t>
  </si>
  <si>
    <t>B_101015</t>
  </si>
  <si>
    <t>Gas-to-Liquids (GTL) Plants (transformation)</t>
  </si>
  <si>
    <t>B_101016</t>
  </si>
  <si>
    <t>Non-specified Transformation Input</t>
  </si>
  <si>
    <t>B_101020</t>
  </si>
  <si>
    <t>Transformation output</t>
  </si>
  <si>
    <t>B_101100</t>
  </si>
  <si>
    <t>B_101101</t>
  </si>
  <si>
    <t>B_101121</t>
  </si>
  <si>
    <t>El. Gen. Main activity electricity only - Geothermal</t>
  </si>
  <si>
    <t>15_107038</t>
  </si>
  <si>
    <t>El. Gen. Main activity electricity only - Combustible Fuels</t>
  </si>
  <si>
    <t>15_107048</t>
  </si>
  <si>
    <t>El. Gen. Main activity electricity only - Other Sources</t>
  </si>
  <si>
    <t>15_107054</t>
  </si>
  <si>
    <t>El. Gen. Main activity electricity only - Solar Thermal</t>
  </si>
  <si>
    <t>14_1070422</t>
  </si>
  <si>
    <t>El. Gen. Main activity CHP plants - Geothermal</t>
  </si>
  <si>
    <t>15_107039</t>
  </si>
  <si>
    <t>El. Gen. Main activity CHP plants - Combustible Fuels</t>
  </si>
  <si>
    <t>15_107049</t>
  </si>
  <si>
    <t>El. Gen. Main activity CHP plants - Other Sources</t>
  </si>
  <si>
    <t>15_107055</t>
  </si>
  <si>
    <t>El. Gen. Main activity CHP plants - Solar Thermal</t>
  </si>
  <si>
    <t>14_1070423</t>
  </si>
  <si>
    <t>Heat Prod. Main activity CHP plants - Geothermal</t>
  </si>
  <si>
    <t>15_107064</t>
  </si>
  <si>
    <t>Heat Prod. Main activity CHP plants - Combustible Fuels</t>
  </si>
  <si>
    <t>15_107072</t>
  </si>
  <si>
    <t>Heat Prod. Main activity CHP plants - Heat Pumps</t>
  </si>
  <si>
    <t>15_107076</t>
  </si>
  <si>
    <t>Heat Prod. Main activity CHP plants - Electric Boilers</t>
  </si>
  <si>
    <t>15_107080</t>
  </si>
  <si>
    <t>Heat Prod. Main activity CHP plants - Other Sources</t>
  </si>
  <si>
    <t>15_107086</t>
  </si>
  <si>
    <t>Heat Prod. Main activity CHP plants - Solar Thermal</t>
  </si>
  <si>
    <t>14_1070681</t>
  </si>
  <si>
    <t>B_101122</t>
  </si>
  <si>
    <t>El. Gen. Autoproducer electricity only - Geothermal</t>
  </si>
  <si>
    <t>15_107040</t>
  </si>
  <si>
    <t>El. Gen. Autoproducer electricity only - Combustible Fuels</t>
  </si>
  <si>
    <t>15_107050</t>
  </si>
  <si>
    <t>El. Gen. Autoproducer electricity only - Heat from Chemical Sources</t>
  </si>
  <si>
    <t>15_107052</t>
  </si>
  <si>
    <t>El. Gen. Autoproducer electricity only - Other Sources</t>
  </si>
  <si>
    <t>15_107056</t>
  </si>
  <si>
    <t>El. Gen. Autoproducer electricity only - Solar Thermal</t>
  </si>
  <si>
    <t>14_1070432</t>
  </si>
  <si>
    <t>El. Gen. Autoproducer CHP plants - Geothermal</t>
  </si>
  <si>
    <t>15_107041</t>
  </si>
  <si>
    <t>El. Gen. Autoproducer CHP plants - Combustible Fuels</t>
  </si>
  <si>
    <t>15_107051</t>
  </si>
  <si>
    <t>El. Gen. Autoproducer CHP plants - Heat from Chemical Sources</t>
  </si>
  <si>
    <t>15_107053</t>
  </si>
  <si>
    <t>El. Gen. Autoproducer CHP plants - Other Sources</t>
  </si>
  <si>
    <t>15_107057</t>
  </si>
  <si>
    <t>El. Gen. Autoproducer CHP plants - Solar Thermal</t>
  </si>
  <si>
    <t>14_1070433</t>
  </si>
  <si>
    <t>Heat Prod. Autoproducer CHP plants - Geothermal</t>
  </si>
  <si>
    <t>15_107066</t>
  </si>
  <si>
    <t>Heat Prod. Autoproducer CHP plants - Combustible Fuels</t>
  </si>
  <si>
    <t>15_107074</t>
  </si>
  <si>
    <t>Heat Prod. Autoproducer CHP plants - Heat Pumps</t>
  </si>
  <si>
    <t>15_107078</t>
  </si>
  <si>
    <t>Heat Prod. Autoproducer CHP plants - Electric Boilers</t>
  </si>
  <si>
    <t>15_107082</t>
  </si>
  <si>
    <t>Heat Prod. Autoproducer CHP plants - Heat from Chemical Sources</t>
  </si>
  <si>
    <t>15_107084</t>
  </si>
  <si>
    <t>Heat Prod. Autoproducer CHP plants - Other Sources</t>
  </si>
  <si>
    <t>15_107088</t>
  </si>
  <si>
    <t>Heat Prod. Autoproducer CHP plants - Solar Thermal</t>
  </si>
  <si>
    <t>14_1070701</t>
  </si>
  <si>
    <t>Nuclear power stations</t>
  </si>
  <si>
    <t>B_101102</t>
  </si>
  <si>
    <t>El. Gen. Main Activity electricity only - Nuclear</t>
  </si>
  <si>
    <t>15_107030</t>
  </si>
  <si>
    <t>El. Gen. Main Activity CHP plants - Nuclear</t>
  </si>
  <si>
    <t>15_107031</t>
  </si>
  <si>
    <t>El. Gen. Autoproducer electricity only - Nuclear</t>
  </si>
  <si>
    <t>15_107032</t>
  </si>
  <si>
    <t>El. Gen. Autoproducer CHP plants - Nuclear</t>
  </si>
  <si>
    <t>15_107033</t>
  </si>
  <si>
    <t>Heat Prod. Main Activity CHP plants - Nuclear</t>
  </si>
  <si>
    <t>15_107060</t>
  </si>
  <si>
    <t>Heat Prod. Autoproducer CHP plants - Nuclear</t>
  </si>
  <si>
    <t>15_107062</t>
  </si>
  <si>
    <t>B_101104</t>
  </si>
  <si>
    <t>B_101106</t>
  </si>
  <si>
    <t>B_101107</t>
  </si>
  <si>
    <t>B_101108</t>
  </si>
  <si>
    <t>Patent Fuel Plants</t>
  </si>
  <si>
    <t>B_101110</t>
  </si>
  <si>
    <t>B_101111</t>
  </si>
  <si>
    <t>Charcoal production plants</t>
  </si>
  <si>
    <t>B_101115</t>
  </si>
  <si>
    <t>District Heating Plants</t>
  </si>
  <si>
    <t>B_101109</t>
  </si>
  <si>
    <t>Heat Prod. Main activity heat only plants - Nuclear</t>
  </si>
  <si>
    <t>15_107061</t>
  </si>
  <si>
    <t>Heat Prod. Main activity heat only plants - Geothermal</t>
  </si>
  <si>
    <t>15_107065</t>
  </si>
  <si>
    <t>Heat Prod. Main activity heat only plants - Combustible Fuels</t>
  </si>
  <si>
    <t>15_107073</t>
  </si>
  <si>
    <t>Heat Prod. Main activity heat only plants - Heat Pumps</t>
  </si>
  <si>
    <t>15_107077</t>
  </si>
  <si>
    <t>Heat Prod. Main activity heat only plants - Electric Boilers</t>
  </si>
  <si>
    <t>15_107081</t>
  </si>
  <si>
    <t>Heat Prod. Main activity heat only plants - Other Sources</t>
  </si>
  <si>
    <t>15_107087</t>
  </si>
  <si>
    <t>Heat Prod. Main activity heat only plants - Solar Thermal</t>
  </si>
  <si>
    <t>14_1070691</t>
  </si>
  <si>
    <t>Heat Prod. Autoproducer heat only plants - Nuclear</t>
  </si>
  <si>
    <t>15_107063</t>
  </si>
  <si>
    <t>Heat Prod. Autoproducer heat only plants - Geothermal</t>
  </si>
  <si>
    <t>15_107067</t>
  </si>
  <si>
    <t>Heat Prod. Autoproducer heat only plants - Combustible Fuels</t>
  </si>
  <si>
    <t>15_107075</t>
  </si>
  <si>
    <t>Heat Prod. Autoproducer heat only plants - Heat Pumps</t>
  </si>
  <si>
    <t>15_107079</t>
  </si>
  <si>
    <t>Heat Prod. Autoproducer heat only plants - Electric Boilers</t>
  </si>
  <si>
    <t>15_107083</t>
  </si>
  <si>
    <t>Heat Prod. Autoproducer heat only plants - Heat from Chemical Sources</t>
  </si>
  <si>
    <t>15_107085</t>
  </si>
  <si>
    <t>Heat Prod. Autoproducer heat only plants - Other Sources</t>
  </si>
  <si>
    <t>15_107089</t>
  </si>
  <si>
    <t>Heat Prod. Autoproducer heat only plants - Solar Thermal</t>
  </si>
  <si>
    <t>14_1070711</t>
  </si>
  <si>
    <t>Exchanges and transfers, returns</t>
  </si>
  <si>
    <t>B_101200</t>
  </si>
  <si>
    <t>Interproduct tranfers</t>
  </si>
  <si>
    <t>B_101210</t>
  </si>
  <si>
    <t>Products transferred</t>
  </si>
  <si>
    <t>B_101220</t>
  </si>
  <si>
    <t>Petrochemical industry (Returns from petrochem. Industry)</t>
  </si>
  <si>
    <t>B_101230</t>
  </si>
  <si>
    <t>Consumption of the energy branch</t>
  </si>
  <si>
    <t>B_101300</t>
  </si>
  <si>
    <t>Own Use in Electricity, CHP and Heat Plants</t>
  </si>
  <si>
    <t>B_101301</t>
  </si>
  <si>
    <t>Pumped storage power stations balance (Pumping stations)</t>
  </si>
  <si>
    <t>B_101302</t>
  </si>
  <si>
    <t>Used for pumped storage</t>
  </si>
  <si>
    <t>17_107302</t>
  </si>
  <si>
    <t>Production in pumped storage power station</t>
  </si>
  <si>
    <t>17_107301</t>
  </si>
  <si>
    <t>El. Gen. Main Activity electricity only - Pumped Hydro</t>
  </si>
  <si>
    <t>15_107036</t>
  </si>
  <si>
    <t>El. Gen. Autoproducer electricity only - Pumped Hydro</t>
  </si>
  <si>
    <t>15_107037</t>
  </si>
  <si>
    <t>Oil and Natural Gas extraction plants</t>
  </si>
  <si>
    <t>B_101305</t>
  </si>
  <si>
    <t>Oil refineries (Petroleum Refineries)</t>
  </si>
  <si>
    <t>B_101307</t>
  </si>
  <si>
    <t>Nuclear industry</t>
  </si>
  <si>
    <t>B_101308</t>
  </si>
  <si>
    <t>Coal Mines</t>
  </si>
  <si>
    <t>B_101310</t>
  </si>
  <si>
    <t>B_101311</t>
  </si>
  <si>
    <t>Coke Ovens</t>
  </si>
  <si>
    <t>B_101312</t>
  </si>
  <si>
    <t>B_101313</t>
  </si>
  <si>
    <t>B_101314</t>
  </si>
  <si>
    <t>Blast Furnaces</t>
  </si>
  <si>
    <t>B_101315</t>
  </si>
  <si>
    <t>B_101316</t>
  </si>
  <si>
    <t>Liquefaction (LNG) / regasification plants</t>
  </si>
  <si>
    <t>B_101317</t>
  </si>
  <si>
    <t>Gasification plants for biogas</t>
  </si>
  <si>
    <t>B_101318</t>
  </si>
  <si>
    <t>Gas-to-Liquids (GTL) Plants (Energy)</t>
  </si>
  <si>
    <t>B_101319</t>
  </si>
  <si>
    <t>Non-specified (Energy)</t>
  </si>
  <si>
    <t>B_101320</t>
  </si>
  <si>
    <t>Charcoal production plants (Energy)</t>
  </si>
  <si>
    <t>B_101321</t>
  </si>
  <si>
    <t>Distribution losses</t>
  </si>
  <si>
    <t>B_101400</t>
  </si>
  <si>
    <t>Available for Final Consumption</t>
  </si>
  <si>
    <t>B_101500</t>
  </si>
  <si>
    <t>Final non-energy consumption</t>
  </si>
  <si>
    <t>B_101600</t>
  </si>
  <si>
    <t>Non-Energy Use in Transformation sector</t>
  </si>
  <si>
    <t>B_101603</t>
  </si>
  <si>
    <t>Non-Energy Use in Energy sector</t>
  </si>
  <si>
    <t>B_101604</t>
  </si>
  <si>
    <t>Non-Energy Use in Industry sector</t>
  </si>
  <si>
    <t>B_101605</t>
  </si>
  <si>
    <t>of which Non-Energy Use in Chemical/Petrochemical Industry</t>
  </si>
  <si>
    <t>B_101601</t>
  </si>
  <si>
    <t>Non-Energy Use in Transport sector</t>
  </si>
  <si>
    <t>B_101606</t>
  </si>
  <si>
    <t>Non-Energy Use in Other sectors</t>
  </si>
  <si>
    <t>B_101607</t>
  </si>
  <si>
    <t>Non-Energy Use in Industry, Transformation and Energy Sectors</t>
  </si>
  <si>
    <t>B_101608</t>
  </si>
  <si>
    <t>Final energy consumption</t>
  </si>
  <si>
    <t>B_101700</t>
  </si>
  <si>
    <t>Industry</t>
  </si>
  <si>
    <t>B_101800</t>
  </si>
  <si>
    <t>Iron &amp; steel industry</t>
  </si>
  <si>
    <t>B_101805</t>
  </si>
  <si>
    <t>Chemical and Petrochemical industry</t>
  </si>
  <si>
    <t>B_101815</t>
  </si>
  <si>
    <t>Non-ferrous metal industry</t>
  </si>
  <si>
    <t>B_101810</t>
  </si>
  <si>
    <t>Non-metallic Minerals (Glass, pottery &amp; building mat. Industry)</t>
  </si>
  <si>
    <t>B_101820</t>
  </si>
  <si>
    <t>Transport Equipment</t>
  </si>
  <si>
    <t>B_101846</t>
  </si>
  <si>
    <t>Machinery</t>
  </si>
  <si>
    <t>B_101847</t>
  </si>
  <si>
    <t>Mining and Quarrying</t>
  </si>
  <si>
    <t>B_101825</t>
  </si>
  <si>
    <t>Food and Tabasco</t>
  </si>
  <si>
    <t>B_101830</t>
  </si>
  <si>
    <t>Paper, Pulp and Print</t>
  </si>
  <si>
    <t>B_101840</t>
  </si>
  <si>
    <t>Wood and Wood Products</t>
  </si>
  <si>
    <t>B_101851</t>
  </si>
  <si>
    <t>Construction</t>
  </si>
  <si>
    <t>B_101852</t>
  </si>
  <si>
    <t>Textile and Leather</t>
  </si>
  <si>
    <t>B_101835</t>
  </si>
  <si>
    <t>Non-specified (Industry)</t>
  </si>
  <si>
    <t>B_101853</t>
  </si>
  <si>
    <t>Transport</t>
  </si>
  <si>
    <t>B_101900</t>
  </si>
  <si>
    <t>Rail</t>
  </si>
  <si>
    <t>B_101910</t>
  </si>
  <si>
    <t>Road</t>
  </si>
  <si>
    <t>B_101920</t>
  </si>
  <si>
    <t>International aviation</t>
  </si>
  <si>
    <t>B_101931</t>
  </si>
  <si>
    <t>Domestic aviation</t>
  </si>
  <si>
    <t>B_101932</t>
  </si>
  <si>
    <t>Domestic Navigation</t>
  </si>
  <si>
    <t>B_101940</t>
  </si>
  <si>
    <t>Pipeline transport</t>
  </si>
  <si>
    <t>B_101945</t>
  </si>
  <si>
    <t>Non-specified (Transport)</t>
  </si>
  <si>
    <t>B_101950</t>
  </si>
  <si>
    <t>Other Sectors</t>
  </si>
  <si>
    <t>B_102000</t>
  </si>
  <si>
    <t>Services</t>
  </si>
  <si>
    <t>B_102035</t>
  </si>
  <si>
    <t>Residential</t>
  </si>
  <si>
    <t>B_102010</t>
  </si>
  <si>
    <t>Agriculture / Forestry</t>
  </si>
  <si>
    <t>B_102030</t>
  </si>
  <si>
    <t>Fishing</t>
  </si>
  <si>
    <t>B_102020</t>
  </si>
  <si>
    <t>Non-specified (Other)</t>
  </si>
  <si>
    <t>B_102040</t>
  </si>
  <si>
    <t>Statistical differences</t>
  </si>
  <si>
    <t>B_102200</t>
  </si>
  <si>
    <t>Memo item:</t>
  </si>
  <si>
    <t>Liquid biofuels blended in gasoline/diesel</t>
  </si>
  <si>
    <t>B_101014</t>
  </si>
  <si>
    <t>2011</t>
  </si>
  <si>
    <t>2012</t>
  </si>
  <si>
    <t>Energy balance. Energy consumption, by sector, contents and time</t>
  </si>
  <si>
    <t>Total net domestic consumption incl. non-energy use</t>
  </si>
  <si>
    <t>Coal and coke (1 000 tonnes)</t>
  </si>
  <si>
    <t>Petroleum coke (1 000 tonnes)</t>
  </si>
  <si>
    <t>Fuel wood, black liquor, garbage (1 000 tonnes oil equivalentes)</t>
  </si>
  <si>
    <t>Gasoline (1 000 tonnes)</t>
  </si>
  <si>
    <t>Kerosene (1 000 tonnes)</t>
  </si>
  <si>
    <t>Middle distillates (1 000 tonnes)</t>
  </si>
  <si>
    <t>Heavy fuel oil (1 000 tonnes)</t>
  </si>
  <si>
    <t>Liquefied gas (1 000 tonnes)</t>
  </si>
  <si>
    <t>Natural gas (mill. Sm³)</t>
  </si>
  <si>
    <t>Other gases (1 000 tonnes oil equivalentes)</t>
  </si>
  <si>
    <t>Electricity (GWh)</t>
  </si>
  <si>
    <t>District heating (GWh)</t>
  </si>
  <si>
    <t>Total net domestic consumption excl. non-energy use</t>
  </si>
  <si>
    <t>Manufacturing, mining and quarrying</t>
  </si>
  <si>
    <t>Fishing and agriculture</t>
  </si>
  <si>
    <t>Household</t>
  </si>
  <si>
    <t>Private and public services incl. defence</t>
  </si>
  <si>
    <t>Energy used for non-energy purposes</t>
  </si>
  <si>
    <t>Figures were corrected 04.11.2016.</t>
  </si>
  <si>
    <t>Industry 20.1 (SIC2007)</t>
  </si>
  <si>
    <t>In manufacture of industrial chemicals:</t>
  </si>
  <si>
    <t>balance sheet:</t>
  </si>
  <si>
    <t>Industry 22-23 (SIC2007)</t>
  </si>
  <si>
    <t>Non metallic mineral prod:</t>
  </si>
  <si>
    <t>Industry 24.4 (SIC2007)</t>
  </si>
  <si>
    <t>Manufacture of aluminium and other non-ferrous metals:</t>
  </si>
  <si>
    <t>Industry 24.1 (SIC2007)</t>
  </si>
  <si>
    <t>Manufacture of iron, steel and ferro-alloys:</t>
  </si>
  <si>
    <t>Manufacture of industrial chemicals:</t>
  </si>
  <si>
    <t>Industry 10-12 (SIC2007)</t>
  </si>
  <si>
    <t>Food and beverages:</t>
  </si>
  <si>
    <t>Industry 17 (SIC2007)</t>
  </si>
  <si>
    <t>Manufacture of paper and paper products:</t>
  </si>
  <si>
    <t>Industry 07, 08, 09.9 (SIC2007)</t>
  </si>
  <si>
    <t>Mining and quarrying:</t>
  </si>
  <si>
    <t>22 January 2015 figures for natural gas and other gases were corrected for manufacturing industries for the period 2009-2013.</t>
  </si>
  <si>
    <t>Other gas (1 000 tonnes oil equivalentes)</t>
  </si>
  <si>
    <t>Natural gas/LNG (mill. Sm³)</t>
  </si>
  <si>
    <t>LPG/NGL (1 000 tonnes)</t>
  </si>
  <si>
    <t>Crude oil (1 000 tonnes)</t>
  </si>
  <si>
    <t>Biofuels and waste (1 000 tonnes of oil equivalentes)</t>
  </si>
  <si>
    <t>Coke (1 000 tonnes)</t>
  </si>
  <si>
    <t>Coal (1 000 tonnes)</t>
  </si>
  <si>
    <t>Memo2 Memo2: Venting of naural gas on oil fields</t>
  </si>
  <si>
    <t>Memo1 Memo1: Natural gas flared off on oil fields and terminals</t>
  </si>
  <si>
    <t>16.2 In other industry</t>
  </si>
  <si>
    <t>16.1 In manufacture of industrial chemicals</t>
  </si>
  <si>
    <t>16 Non energy use</t>
  </si>
  <si>
    <t>15.5 Construction</t>
  </si>
  <si>
    <t>15.4 Private and public services, incl defence</t>
  </si>
  <si>
    <t>15.3 Households</t>
  </si>
  <si>
    <t>15.2 Agriculture</t>
  </si>
  <si>
    <t>15.1 Fishing</t>
  </si>
  <si>
    <t>15 Other sectors</t>
  </si>
  <si>
    <t>14.4 Coastal shipping</t>
  </si>
  <si>
    <t>14.3 Road transport</t>
  </si>
  <si>
    <t>14.2 Air transport</t>
  </si>
  <si>
    <t>14.1 Railways and subways</t>
  </si>
  <si>
    <t>14 Transport</t>
  </si>
  <si>
    <t>13.8 Other manufacturing</t>
  </si>
  <si>
    <t>13.7 Non metallic mineral prod</t>
  </si>
  <si>
    <t>13.6 Manufacture of aluminium and other non-ferrous metals</t>
  </si>
  <si>
    <t>13.5 Manufacture of iron, steel and ferro-alloys</t>
  </si>
  <si>
    <t>13.4 Manufacture of industrial chemicals</t>
  </si>
  <si>
    <t>13.3 Food and beverages</t>
  </si>
  <si>
    <t>13.2 Manufacture of paper and paper products</t>
  </si>
  <si>
    <t>13.1 Mining and quarrying</t>
  </si>
  <si>
    <t>13 Manufacturing, mining and quarrying</t>
  </si>
  <si>
    <t>12.1 Final energy consumption, excl. non-energy use</t>
  </si>
  <si>
    <t>12 Final consumption including non-energy use</t>
  </si>
  <si>
    <t>11 Statistical differences (6-8-9-10-12)</t>
  </si>
  <si>
    <t>10 Losses in transport and distribution</t>
  </si>
  <si>
    <t>9.8 District heating plants</t>
  </si>
  <si>
    <t>9.7 In combined heat and power plants</t>
  </si>
  <si>
    <t>9.6 Thermal power plants</t>
  </si>
  <si>
    <t>9.5 Hydro electric power plants</t>
  </si>
  <si>
    <t>9.4 Pumping storage power plants</t>
  </si>
  <si>
    <t>9.3 Petroleum refineries</t>
  </si>
  <si>
    <t>9.2 Coal mines</t>
  </si>
  <si>
    <t>9.1 Crude petroleum and natural gas production</t>
  </si>
  <si>
    <t>9 Energy industries own use</t>
  </si>
  <si>
    <t>8.6v Other conversion</t>
  </si>
  <si>
    <t>8.5 In district heating plants</t>
  </si>
  <si>
    <t>8.4 In combined heat and power plants</t>
  </si>
  <si>
    <t>8.3 In thermal power plants</t>
  </si>
  <si>
    <t>8.2 In oil refineries</t>
  </si>
  <si>
    <t>8.1 In blast furnaces</t>
  </si>
  <si>
    <t>8v Energy converted</t>
  </si>
  <si>
    <t>6v Gross domestic supply (1+2-3-4+5)</t>
  </si>
  <si>
    <t>5 Changes in stocks (+ = net decrease,- = net increase)</t>
  </si>
  <si>
    <t>4.2 International aviation bunkers</t>
  </si>
  <si>
    <t>4.1 International marine bunkers</t>
  </si>
  <si>
    <t>4 International bunkers</t>
  </si>
  <si>
    <t>3 Exports</t>
  </si>
  <si>
    <t>2 Imports</t>
  </si>
  <si>
    <t>1.2 Secondary energy production</t>
  </si>
  <si>
    <t>1.1 Primary energy production</t>
  </si>
  <si>
    <t>1 Total production</t>
  </si>
  <si>
    <t>Energy commodity balance. Supply and consumption of different energy products, by balance sheet, contents and time</t>
  </si>
  <si>
    <t>Fuel Consumption in energy plants</t>
  </si>
  <si>
    <t>Minimum activity of import export processes</t>
  </si>
  <si>
    <t>Maximum activity of export processes</t>
  </si>
  <si>
    <t>NO1</t>
  </si>
  <si>
    <t>NO2</t>
  </si>
  <si>
    <t>~UC_SETS: R_S: NO1, NO2</t>
  </si>
  <si>
    <t>Technologies</t>
  </si>
  <si>
    <t>Technologies operating in 2010.</t>
  </si>
  <si>
    <t>Comm-IN</t>
  </si>
  <si>
    <t>Comm-OUT</t>
  </si>
  <si>
    <t>STOCK~2015</t>
  </si>
  <si>
    <t>STOCK~2020</t>
  </si>
  <si>
    <t>STOCK~2025</t>
  </si>
  <si>
    <t>STOCK~2030</t>
  </si>
  <si>
    <t>STOCK~2035</t>
  </si>
  <si>
    <t>STOCK~2040</t>
  </si>
  <si>
    <t>STOCK~2050</t>
  </si>
  <si>
    <t>*INVCOST</t>
  </si>
  <si>
    <t>Power Region Name</t>
  </si>
  <si>
    <t>ECWSTBPC1E</t>
  </si>
  <si>
    <t>CHP: Back pressure plant (centralised) - Waste</t>
  </si>
  <si>
    <t>ELCWST</t>
  </si>
  <si>
    <t>ELCC</t>
  </si>
  <si>
    <t>HETC</t>
  </si>
  <si>
    <t>ECWSTBPD1E</t>
  </si>
  <si>
    <t>CHP: Back pressure plant (decentralised)  - Waste</t>
  </si>
  <si>
    <t>HETD</t>
  </si>
  <si>
    <t>ETNGAGTR1E</t>
  </si>
  <si>
    <t>ELCNGA</t>
  </si>
  <si>
    <t>ETNGACCY1E</t>
  </si>
  <si>
    <t>ETBGAENG1E</t>
  </si>
  <si>
    <t>Thermal Electric: Engine internal combustion - Biogas</t>
  </si>
  <si>
    <t>ELCBGA</t>
  </si>
  <si>
    <t>ETHFOGTR1E</t>
  </si>
  <si>
    <t>ELCHFO</t>
  </si>
  <si>
    <t>ERHYDDAM1E</t>
  </si>
  <si>
    <t>Renewables, power only: Hydro dam plant - Hydro</t>
  </si>
  <si>
    <t>ELCHYD</t>
  </si>
  <si>
    <t>ERHYDROR1E</t>
  </si>
  <si>
    <t>Renewables, power only: Hydro run of river - Hydro</t>
  </si>
  <si>
    <t>ERWINWON1E</t>
  </si>
  <si>
    <t>Renewables, power only: Wind turbine (onshore) - Wind</t>
  </si>
  <si>
    <t>ELCWIN</t>
  </si>
  <si>
    <t>EHWCHBOC1E</t>
  </si>
  <si>
    <t>Heat only: Boiler plant (centralised) - Wood Chips</t>
  </si>
  <si>
    <t>ELCWCH</t>
  </si>
  <si>
    <t>EHWCHBOD1E</t>
  </si>
  <si>
    <t>Heat only: Boiler plant (decentralised) - Wood Chips</t>
  </si>
  <si>
    <t>EHNGABOC1E</t>
  </si>
  <si>
    <t>Heat only: Boiler plant (centralised) - Natural gas</t>
  </si>
  <si>
    <t>Heat only: Boiler plant (centralised) - Heavy Fuel Oil</t>
  </si>
  <si>
    <t>Heat only: Boiler plant (decentralised) - Heavy Fuel Oil</t>
  </si>
  <si>
    <t>EHWPEBOC1E</t>
  </si>
  <si>
    <t>Heat only: Boiler plant (centralised) - Wood Pellets</t>
  </si>
  <si>
    <t>ELCWPE</t>
  </si>
  <si>
    <t>EHWPEBOD1E</t>
  </si>
  <si>
    <t>Heat only: Boiler plant (decentralised) - Wood Pellets</t>
  </si>
  <si>
    <t>EHWSTBOC1E</t>
  </si>
  <si>
    <t>Heat only: Boiler plant (centralised) - Waste</t>
  </si>
  <si>
    <t>EHWSTBOD1E</t>
  </si>
  <si>
    <t>Heat only: Boiler plant (decentralised) - Waste</t>
  </si>
  <si>
    <t>EHNGABOD1E</t>
  </si>
  <si>
    <t>Heat only: Boiler plant (decentralised) - Natural gas</t>
  </si>
  <si>
    <t>Heat only: Boiler plant (decentralised) - Heavy FuelOil</t>
  </si>
  <si>
    <t>MAX E</t>
  </si>
  <si>
    <t xml:space="preserve">Minimum activity of electric boliers </t>
  </si>
  <si>
    <t>EHELCBO*</t>
  </si>
  <si>
    <t>Thermal Electric: Gas turbine  - Natural gas</t>
  </si>
  <si>
    <t>Thermal Electric: Gas turbine combined cycle - Natural gas</t>
  </si>
  <si>
    <t>Thermal electric: Gas turbine - Heavy Fuel Oil</t>
  </si>
  <si>
    <t>Thermal Electrict: Gas turbine  - Natural gas</t>
  </si>
  <si>
    <t>EHHFOBOC1E</t>
  </si>
  <si>
    <t>EHHFOBOD1E</t>
  </si>
  <si>
    <t>EHELCBOC1E</t>
  </si>
  <si>
    <t>Heat only: Boiler plant (centralised) - Electricity</t>
  </si>
  <si>
    <t>EHELCBOD1E</t>
  </si>
  <si>
    <t>Heat only: Boiler plant (decentralised) - Electricity</t>
  </si>
  <si>
    <t>UC_Imp_BY_NO</t>
  </si>
  <si>
    <t>UC_Imp_2012_NO</t>
  </si>
  <si>
    <t>UC_Imp_2014_NO</t>
  </si>
  <si>
    <t>UC_Exp_BY_NO</t>
  </si>
  <si>
    <t>UC_Exp_2012_NO</t>
  </si>
  <si>
    <t>UC_Exp_2014_NO</t>
  </si>
  <si>
    <t>UC_ElcBoilers_BY_NO</t>
  </si>
  <si>
    <t>Relaxation factor</t>
  </si>
  <si>
    <t>~UC_Sets: T_E:</t>
  </si>
  <si>
    <t>~UC_T: UC_RHSRTS</t>
  </si>
  <si>
    <t>UC_FLO</t>
  </si>
  <si>
    <t>UC_RHSRTS~0</t>
  </si>
  <si>
    <t>UC_Desc</t>
  </si>
  <si>
    <t>FT-*</t>
  </si>
  <si>
    <t>RESSNG,RESNGA</t>
  </si>
  <si>
    <t>UP</t>
  </si>
  <si>
    <t>Maximum Gas Consumption in the Residential sector</t>
  </si>
  <si>
    <t>~UC_Sets: R_E: NO1,NO2</t>
  </si>
  <si>
    <t>Conversion factor ktoe to PJ</t>
  </si>
  <si>
    <t>ktoe/PJ</t>
  </si>
  <si>
    <t>AU_NO_RESNGA_HIS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</si>
</sst>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8">
    <numFmt numFmtId="41" formatCode="_-* #,##0_-;\-* #,##0_-;_-* &quot;-&quot;_-;_-@_-"/>
    <numFmt numFmtId="43" formatCode="_-* #,##0.00_-;\-* #,##0.00_-;_-* &quot;-&quot;??_-;_-@_-"/>
    <numFmt numFmtId="164" formatCode="_ * #,##0.00_ ;_ * \-#,##0.00_ ;_ * &quot;-&quot;??_ ;_ @_ "/>
    <numFmt numFmtId="165" formatCode="_-[$€-2]\ * #,##0.00_-;\-[$€-2]\ * #,##0.00_-;_-[$€-2]\ * &quot;-&quot;??_-"/>
    <numFmt numFmtId="166" formatCode="_-&quot;€&quot;\ * #,##0.00_-;\-&quot;€&quot;\ * #,##0.00_-;_-&quot;€&quot;\ * &quot;-&quot;??_-;_-@_-"/>
    <numFmt numFmtId="167" formatCode="_-* #,##0.00\ [$€-1]_-;\-* #,##0.00\ [$€-1]_-;_-* &quot;-&quot;??\ [$€-1]_-"/>
    <numFmt numFmtId="168" formatCode="_-[$€-2]* #,##0.00_-;\-[$€-2]* #,##0.00_-;_-[$€-2]* &quot;-&quot;??_-"/>
    <numFmt numFmtId="169" formatCode="_([$€]* #,##0.00_);_([$€]* \(#,##0.00\);_([$€]* &quot;-&quot;??_);_(@_)"/>
    <numFmt numFmtId="170" formatCode="0_ ;\-0\ "/>
    <numFmt numFmtId="171" formatCode="_ [$€]\ * #,##0.00_ ;_ [$€]\ * \-#,##0.00_ ;_ [$€]\ * &quot;-&quot;??_ ;_ @_ "/>
    <numFmt numFmtId="172" formatCode="#,##0;\-#,##0;&quot;&quot;"/>
    <numFmt numFmtId="173" formatCode="0.000"/>
    <numFmt numFmtId="174" formatCode="#,##0;\-\ #,##0;_-\ &quot;- &quot;"/>
    <numFmt numFmtId="175" formatCode="0.0000"/>
    <numFmt numFmtId="176" formatCode="0.0"/>
    <numFmt numFmtId="177" formatCode="0.0%"/>
    <numFmt numFmtId="178" formatCode="#,##0;#\ ##0"/>
    <numFmt numFmtId="179" formatCode="#,##0.0;\-#,##0.0;0\ \ \ "/>
  </numFmts>
  <fonts count="112">
    <font>
      <sz val="11"/>
      <color theme="1"/>
      <name val="Calibri"/>
      <family val="2"/>
      <scheme val="minor"/>
    </font>
    <font>
      <sz val="11"/>
      <color indexed="8"/>
      <name val="Calibri"/>
      <family val="2"/>
    </font>
    <font>
      <sz val="10"/>
      <name val="Arial"/>
      <family val="2"/>
    </font>
    <font>
      <b/>
      <sz val="8"/>
      <color indexed="81"/>
      <name val="Tahoma"/>
      <family val="2"/>
    </font>
    <font>
      <sz val="11"/>
      <color indexed="9"/>
      <name val="Calibri"/>
      <family val="2"/>
    </font>
    <font>
      <b/>
      <sz val="11"/>
      <color indexed="52"/>
      <name val="Calibri"/>
      <family val="2"/>
    </font>
    <font>
      <b/>
      <sz val="11"/>
      <color indexed="9"/>
      <name val="Calibri"/>
      <family val="2"/>
    </font>
    <font>
      <sz val="11"/>
      <color indexed="62"/>
      <name val="Calibri"/>
      <family val="2"/>
    </font>
    <font>
      <sz val="11"/>
      <color indexed="52"/>
      <name val="Calibri"/>
      <family val="2"/>
    </font>
    <font>
      <sz val="11"/>
      <color indexed="8"/>
      <name val="Calibri"/>
      <family val="2"/>
    </font>
    <font>
      <sz val="11"/>
      <color indexed="8"/>
      <name val="Calibri"/>
      <family val="2"/>
      <charset val="1"/>
    </font>
    <font>
      <sz val="10"/>
      <name val="Verdana"/>
      <family val="2"/>
    </font>
    <font>
      <sz val="10"/>
      <name val="Helv"/>
    </font>
    <font>
      <sz val="10"/>
      <name val="MS Sans Serif"/>
      <family val="2"/>
    </font>
    <font>
      <sz val="10"/>
      <name val="Calibri"/>
      <family val="2"/>
    </font>
    <font>
      <sz val="9"/>
      <color indexed="8"/>
      <name val="Times New Roman"/>
      <family val="1"/>
    </font>
    <font>
      <sz val="10"/>
      <name val="Arial"/>
      <family val="2"/>
      <charset val="204"/>
    </font>
    <font>
      <sz val="9"/>
      <name val="Geneva"/>
    </font>
    <font>
      <sz val="9"/>
      <name val="Times New Roman"/>
      <family val="1"/>
    </font>
    <font>
      <u/>
      <sz val="8"/>
      <color indexed="12"/>
      <name val="Arial"/>
      <family val="2"/>
    </font>
    <font>
      <sz val="11"/>
      <color indexed="8"/>
      <name val="Calibri"/>
      <family val="2"/>
    </font>
    <font>
      <sz val="11"/>
      <color indexed="8"/>
      <name val="Calibri"/>
      <family val="2"/>
    </font>
    <font>
      <sz val="11"/>
      <color indexed="8"/>
      <name val="Calibri"/>
      <family val="2"/>
    </font>
    <font>
      <sz val="11"/>
      <color theme="1"/>
      <name val="Calibri"/>
      <family val="2"/>
      <scheme val="minor"/>
    </font>
    <font>
      <sz val="11"/>
      <color theme="0"/>
      <name val="Calibri"/>
      <family val="2"/>
      <scheme val="minor"/>
    </font>
    <font>
      <sz val="11"/>
      <color rgb="FF9C0006"/>
      <name val="Calibri"/>
      <family val="2"/>
      <scheme val="minor"/>
    </font>
    <font>
      <sz val="10"/>
      <color rgb="FF9C0006"/>
      <name val="Calibri"/>
      <family val="2"/>
    </font>
    <font>
      <sz val="10"/>
      <color rgb="FF0000FF"/>
      <name val="Calibri"/>
      <family val="2"/>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u/>
      <sz val="11"/>
      <color theme="10"/>
      <name val="Calibri"/>
      <family val="2"/>
      <scheme val="minor"/>
    </font>
    <font>
      <sz val="11"/>
      <color rgb="FF3F3F76"/>
      <name val="Calibri"/>
      <family val="2"/>
      <scheme val="minor"/>
    </font>
    <font>
      <sz val="10"/>
      <color rgb="FF00B050"/>
      <name val="Calibri"/>
      <family val="2"/>
    </font>
    <font>
      <sz val="11"/>
      <color rgb="FFFA7D00"/>
      <name val="Calibri"/>
      <family val="2"/>
      <scheme val="minor"/>
    </font>
    <font>
      <sz val="10"/>
      <name val="Arial"/>
      <family val="2"/>
    </font>
    <font>
      <sz val="8"/>
      <color indexed="8"/>
      <name val="Arial"/>
      <family val="2"/>
    </font>
    <font>
      <b/>
      <sz val="11"/>
      <color theme="1"/>
      <name val="Calibri"/>
      <family val="2"/>
      <scheme val="minor"/>
    </font>
    <font>
      <sz val="18"/>
      <color theme="3"/>
      <name val="Cambria"/>
      <family val="2"/>
      <scheme val="major"/>
    </font>
    <font>
      <sz val="9"/>
      <color indexed="81"/>
      <name val="Tahoma"/>
      <family val="2"/>
    </font>
    <font>
      <b/>
      <sz val="9"/>
      <color indexed="81"/>
      <name val="Tahoma"/>
      <family val="2"/>
    </font>
    <font>
      <sz val="10"/>
      <color theme="1"/>
      <name val="Calibri"/>
      <family val="2"/>
    </font>
    <font>
      <sz val="11"/>
      <color indexed="60"/>
      <name val="Calibri"/>
      <family val="2"/>
    </font>
    <font>
      <sz val="11"/>
      <color theme="1"/>
      <name val="Calibri"/>
      <family val="2"/>
    </font>
    <font>
      <b/>
      <sz val="11"/>
      <color indexed="63"/>
      <name val="Calibri"/>
      <family val="2"/>
    </font>
    <font>
      <sz val="11"/>
      <color indexed="10"/>
      <name val="Calibri"/>
      <family val="2"/>
    </font>
    <font>
      <i/>
      <sz val="11"/>
      <color indexed="23"/>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b/>
      <sz val="11"/>
      <color indexed="8"/>
      <name val="Calibri"/>
      <family val="2"/>
    </font>
    <font>
      <sz val="11"/>
      <color indexed="20"/>
      <name val="Calibri"/>
      <family val="2"/>
    </font>
    <font>
      <sz val="11"/>
      <color indexed="17"/>
      <name val="Calibri"/>
      <family val="2"/>
    </font>
    <font>
      <sz val="11"/>
      <color rgb="FF9C6500"/>
      <name val="Calibri"/>
      <family val="2"/>
      <scheme val="minor"/>
    </font>
    <font>
      <b/>
      <sz val="11"/>
      <color rgb="FF3F3F3F"/>
      <name val="Calibri"/>
      <family val="2"/>
      <scheme val="minor"/>
    </font>
    <font>
      <sz val="11"/>
      <color rgb="FFFF0000"/>
      <name val="Calibri"/>
      <family val="2"/>
      <scheme val="minor"/>
    </font>
    <font>
      <sz val="8"/>
      <name val="Arial"/>
      <family val="2"/>
    </font>
    <font>
      <sz val="10"/>
      <color rgb="FFFF0000"/>
      <name val="Calibri"/>
      <family val="2"/>
    </font>
    <font>
      <b/>
      <sz val="9"/>
      <name val="Times New Roman"/>
      <family val="1"/>
    </font>
    <font>
      <b/>
      <sz val="16"/>
      <color theme="0"/>
      <name val="Calibri"/>
      <family val="2"/>
      <scheme val="minor"/>
    </font>
    <font>
      <b/>
      <sz val="13"/>
      <color theme="0"/>
      <name val="Calibri"/>
      <family val="2"/>
      <scheme val="minor"/>
    </font>
    <font>
      <b/>
      <sz val="12"/>
      <color theme="0"/>
      <name val="Calibri"/>
      <family val="2"/>
      <scheme val="minor"/>
    </font>
    <font>
      <b/>
      <sz val="11"/>
      <name val="Calibri"/>
      <family val="2"/>
    </font>
    <font>
      <i/>
      <sz val="10"/>
      <name val="Calibri"/>
      <family val="2"/>
    </font>
    <font>
      <sz val="11"/>
      <color rgb="FF000000"/>
      <name val="Calibri"/>
      <family val="2"/>
    </font>
    <font>
      <sz val="11"/>
      <name val="Calibri"/>
      <family val="2"/>
      <scheme val="minor"/>
    </font>
    <font>
      <sz val="11"/>
      <color rgb="FF000000"/>
      <name val="Calibri"/>
      <family val="2"/>
      <charset val="1"/>
    </font>
    <font>
      <sz val="11"/>
      <color rgb="FF800080"/>
      <name val="Calibri"/>
      <family val="2"/>
      <charset val="1"/>
    </font>
    <font>
      <sz val="10"/>
      <color indexed="8"/>
      <name val="Arial"/>
      <family val="2"/>
    </font>
    <font>
      <b/>
      <sz val="10"/>
      <name val="Arial"/>
      <family val="2"/>
    </font>
    <font>
      <b/>
      <sz val="12"/>
      <name val="Arial"/>
      <family val="2"/>
    </font>
    <font>
      <sz val="8"/>
      <name val="Calibri"/>
      <family val="2"/>
    </font>
    <font>
      <sz val="8"/>
      <color indexed="9"/>
      <name val="Arial"/>
      <family val="2"/>
    </font>
    <font>
      <sz val="10"/>
      <name val="Arial"/>
      <family val="2"/>
      <charset val="161"/>
    </font>
    <font>
      <sz val="11"/>
      <color indexed="8"/>
      <name val="Calibri"/>
      <family val="2"/>
      <scheme val="minor"/>
    </font>
    <font>
      <sz val="10"/>
      <color rgb="FF000000"/>
      <name val="Times New Roman"/>
      <family val="1"/>
    </font>
    <font>
      <sz val="11"/>
      <name val="Arial"/>
      <family val="2"/>
    </font>
    <font>
      <b/>
      <i/>
      <sz val="11"/>
      <color theme="1"/>
      <name val="Calibri"/>
      <family val="2"/>
      <scheme val="minor"/>
    </font>
    <font>
      <sz val="7.8"/>
      <color rgb="FF000000"/>
      <name val="MS Sans Serif"/>
    </font>
    <font>
      <sz val="10"/>
      <name val="Arial"/>
      <family val="2"/>
    </font>
    <font>
      <b/>
      <sz val="18"/>
      <color theme="3"/>
      <name val="Cambria"/>
      <family val="2"/>
      <scheme val="major"/>
    </font>
    <font>
      <u/>
      <sz val="10"/>
      <color indexed="12"/>
      <name val="Arial"/>
      <family val="2"/>
    </font>
    <font>
      <sz val="14"/>
      <color indexed="50"/>
      <name val="Arial"/>
      <family val="2"/>
    </font>
    <font>
      <sz val="6"/>
      <name val="Arial"/>
      <family val="2"/>
    </font>
    <font>
      <b/>
      <sz val="8.5"/>
      <color indexed="50"/>
      <name val="Arial"/>
      <family val="2"/>
    </font>
    <font>
      <b/>
      <sz val="7"/>
      <color indexed="9"/>
      <name val="Arial"/>
      <family val="2"/>
    </font>
    <font>
      <b/>
      <sz val="7"/>
      <name val="Arial"/>
      <family val="2"/>
    </font>
    <font>
      <sz val="7"/>
      <name val="Arial"/>
      <family val="2"/>
    </font>
    <font>
      <sz val="7"/>
      <color indexed="8"/>
      <name val="Arial"/>
      <family val="2"/>
    </font>
    <font>
      <sz val="6.5"/>
      <name val="Arial"/>
      <family val="2"/>
    </font>
    <font>
      <sz val="10"/>
      <name val="Arial"/>
      <family val="2"/>
      <charset val="1"/>
    </font>
    <font>
      <b/>
      <sz val="7"/>
      <color indexed="45"/>
      <name val="Arial"/>
      <family val="2"/>
    </font>
    <font>
      <sz val="7"/>
      <color indexed="45"/>
      <name val="Arial"/>
      <family val="2"/>
    </font>
    <font>
      <sz val="10"/>
      <color rgb="FF9C6500"/>
      <name val="Calibri"/>
      <family val="2"/>
    </font>
    <font>
      <b/>
      <sz val="8"/>
      <color indexed="8"/>
      <name val="Arial"/>
      <family val="2"/>
    </font>
    <font>
      <sz val="6"/>
      <color indexed="8"/>
      <name val="Arial"/>
      <family val="2"/>
    </font>
    <font>
      <b/>
      <sz val="11"/>
      <color indexed="8"/>
      <name val="Arial"/>
      <family val="2"/>
    </font>
    <font>
      <b/>
      <i/>
      <sz val="8"/>
      <color indexed="8"/>
      <name val="Arial"/>
      <family val="2"/>
    </font>
    <font>
      <i/>
      <sz val="8"/>
      <color indexed="8"/>
      <name val="Arial"/>
      <family val="2"/>
    </font>
    <font>
      <i/>
      <sz val="6"/>
      <color indexed="8"/>
      <name val="Arial"/>
      <family val="2"/>
    </font>
    <font>
      <b/>
      <sz val="14"/>
      <color rgb="FF000000"/>
      <name val="Calibri"/>
      <family val="2"/>
    </font>
    <font>
      <b/>
      <sz val="11"/>
      <color rgb="FF000000"/>
      <name val="Calibri"/>
      <family val="2"/>
    </font>
    <font>
      <sz val="8"/>
      <color rgb="FF000000"/>
      <name val="Tahoma"/>
      <family val="2"/>
    </font>
    <font>
      <sz val="10"/>
      <color indexed="9"/>
      <name val="Calibri"/>
      <family val="2"/>
    </font>
    <font>
      <b/>
      <sz val="10"/>
      <name val="Calibri"/>
      <family val="2"/>
    </font>
    <font>
      <sz val="10"/>
      <name val="Calibri"/>
      <family val="2"/>
      <scheme val="minor"/>
    </font>
    <font>
      <b/>
      <sz val="11"/>
      <color rgb="FFFF0000"/>
      <name val="Calibri"/>
      <family val="2"/>
      <scheme val="minor"/>
    </font>
  </fonts>
  <fills count="80">
    <fill>
      <patternFill patternType="none"/>
    </fill>
    <fill>
      <patternFill patternType="gray125"/>
    </fill>
    <fill>
      <patternFill patternType="solid">
        <fgColor indexed="9"/>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47"/>
        <bgColor indexed="64"/>
      </patternFill>
    </fill>
    <fill>
      <patternFill patternType="solid">
        <fgColor indexed="22"/>
      </patternFill>
    </fill>
    <fill>
      <patternFill patternType="solid">
        <fgColor indexed="55"/>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BED6EE"/>
        <bgColor indexed="64"/>
      </patternFill>
    </fill>
    <fill>
      <patternFill patternType="solid">
        <fgColor rgb="FFF2F2F2"/>
      </patternFill>
    </fill>
    <fill>
      <patternFill patternType="solid">
        <fgColor theme="0"/>
        <bgColor indexed="64"/>
      </patternFill>
    </fill>
    <fill>
      <patternFill patternType="solid">
        <fgColor rgb="FFA5A5A5"/>
      </patternFill>
    </fill>
    <fill>
      <patternFill patternType="solid">
        <fgColor rgb="FFC6EFCE"/>
      </patternFill>
    </fill>
    <fill>
      <patternFill patternType="solid">
        <fgColor rgb="FFFFCC99"/>
      </patternFill>
    </fill>
    <fill>
      <patternFill patternType="solid">
        <fgColor theme="6" tint="0.59996337778862885"/>
        <bgColor indexed="64"/>
      </patternFill>
    </fill>
    <fill>
      <patternFill patternType="solid">
        <fgColor rgb="FFFFFFCC"/>
      </patternFill>
    </fill>
    <fill>
      <patternFill patternType="solid">
        <fgColor indexed="43"/>
        <bgColor indexed="64"/>
      </patternFill>
    </fill>
    <fill>
      <patternFill patternType="solid">
        <fgColor theme="9" tint="0.59999389629810485"/>
        <bgColor indexed="64"/>
      </patternFill>
    </fill>
    <fill>
      <patternFill patternType="solid">
        <fgColor indexed="31"/>
        <bgColor indexed="64"/>
      </patternFill>
    </fill>
    <fill>
      <patternFill patternType="solid">
        <fgColor indexed="43"/>
      </patternFill>
    </fill>
    <fill>
      <patternFill patternType="solid">
        <fgColor indexed="26"/>
      </patternFill>
    </fill>
    <fill>
      <patternFill patternType="solid">
        <fgColor rgb="FFFFEB9C"/>
      </patternFill>
    </fill>
    <fill>
      <patternFill patternType="solid">
        <fgColor indexed="55"/>
        <bgColor indexed="64"/>
      </patternFill>
    </fill>
    <fill>
      <patternFill patternType="solid">
        <fgColor rgb="FFFFC000"/>
        <bgColor indexed="64"/>
      </patternFill>
    </fill>
    <fill>
      <patternFill patternType="solid">
        <fgColor theme="0" tint="-0.34998626667073579"/>
        <bgColor indexed="64"/>
      </patternFill>
    </fill>
    <fill>
      <patternFill patternType="solid">
        <fgColor theme="0" tint="-0.24994659260841701"/>
        <bgColor indexed="64"/>
      </patternFill>
    </fill>
    <fill>
      <patternFill patternType="solid">
        <fgColor rgb="FFFFFF00"/>
        <bgColor indexed="64"/>
      </patternFill>
    </fill>
    <fill>
      <patternFill patternType="solid">
        <fgColor rgb="FFFF99CC"/>
        <bgColor rgb="FFFF8080"/>
      </patternFill>
    </fill>
    <fill>
      <patternFill patternType="solid">
        <fgColor rgb="FF99FF99"/>
        <bgColor indexed="64"/>
      </patternFill>
    </fill>
    <fill>
      <patternFill patternType="solid">
        <fgColor indexed="63"/>
        <bgColor indexed="64"/>
      </patternFill>
    </fill>
    <fill>
      <patternFill patternType="solid">
        <fgColor indexed="62"/>
        <bgColor indexed="64"/>
      </patternFill>
    </fill>
    <fill>
      <patternFill patternType="solid">
        <fgColor indexed="27"/>
        <bgColor indexed="64"/>
      </patternFill>
    </fill>
    <fill>
      <patternFill patternType="solid">
        <fgColor indexed="12"/>
        <bgColor indexed="64"/>
      </patternFill>
    </fill>
    <fill>
      <patternFill patternType="solid">
        <fgColor rgb="FFA7A7FF"/>
        <bgColor indexed="64"/>
      </patternFill>
    </fill>
    <fill>
      <patternFill patternType="solid">
        <fgColor indexed="29"/>
        <bgColor indexed="64"/>
      </patternFill>
    </fill>
    <fill>
      <patternFill patternType="solid">
        <fgColor theme="0" tint="-0.14999847407452621"/>
        <bgColor indexed="64"/>
      </patternFill>
    </fill>
    <fill>
      <patternFill patternType="solid">
        <fgColor rgb="FF00B050"/>
        <bgColor indexed="64"/>
      </patternFill>
    </fill>
    <fill>
      <patternFill patternType="solid">
        <fgColor indexed="51"/>
        <bgColor indexed="64"/>
      </patternFill>
    </fill>
    <fill>
      <patternFill patternType="solid">
        <fgColor rgb="FF92D050"/>
        <bgColor indexed="64"/>
      </patternFill>
    </fill>
  </fills>
  <borders count="56">
    <border>
      <left/>
      <right/>
      <top/>
      <bottom/>
      <diagonal/>
    </border>
    <border>
      <left style="thin">
        <color indexed="23"/>
      </left>
      <right style="thin">
        <color indexed="23"/>
      </right>
      <top style="thin">
        <color indexed="23"/>
      </top>
      <bottom style="thin">
        <color indexed="23"/>
      </bottom>
      <diagonal/>
    </border>
    <border>
      <left style="thin">
        <color indexed="64"/>
      </left>
      <right style="thin">
        <color indexed="64"/>
      </right>
      <top style="thin">
        <color indexed="64"/>
      </top>
      <bottom style="thin">
        <color indexed="64"/>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style="medium">
        <color indexed="64"/>
      </left>
      <right/>
      <top style="thin">
        <color indexed="64"/>
      </top>
      <bottom style="thin">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right/>
      <top style="thin">
        <color indexed="64"/>
      </top>
      <bottom/>
      <diagonal/>
    </border>
    <border>
      <left style="thin">
        <color indexed="64"/>
      </left>
      <right/>
      <top style="thin">
        <color indexed="64"/>
      </top>
      <bottom/>
      <diagonal/>
    </border>
    <border>
      <left/>
      <right/>
      <top style="hair">
        <color indexed="22"/>
      </top>
      <bottom style="hair">
        <color indexed="22"/>
      </bottom>
      <diagonal/>
    </border>
    <border>
      <left style="thin">
        <color rgb="FFB2B2B2"/>
      </left>
      <right style="thin">
        <color rgb="FFB2B2B2"/>
      </right>
      <top style="thin">
        <color rgb="FFB2B2B2"/>
      </top>
      <bottom style="thin">
        <color rgb="FFB2B2B2"/>
      </bottom>
      <diagonal/>
    </border>
    <border>
      <left/>
      <right style="thin">
        <color indexed="64"/>
      </right>
      <top style="thin">
        <color indexed="64"/>
      </top>
      <bottom/>
      <diagonal/>
    </border>
    <border>
      <left/>
      <right/>
      <top style="thin">
        <color indexed="64"/>
      </top>
      <bottom style="medium">
        <color indexed="64"/>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bottom style="thin">
        <color indexed="50"/>
      </bottom>
      <diagonal/>
    </border>
    <border>
      <left/>
      <right/>
      <top style="thin">
        <color indexed="45"/>
      </top>
      <bottom style="thin">
        <color indexed="45"/>
      </bottom>
      <diagonal/>
    </border>
    <border>
      <left/>
      <right/>
      <top/>
      <bottom style="thin">
        <color indexed="64"/>
      </bottom>
      <diagonal/>
    </border>
    <border>
      <left style="thin">
        <color indexed="64"/>
      </left>
      <right/>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hair">
        <color indexed="22"/>
      </bottom>
      <diagonal/>
    </border>
    <border>
      <left style="thin">
        <color indexed="64"/>
      </left>
      <right/>
      <top style="thin">
        <color indexed="64"/>
      </top>
      <bottom style="hair">
        <color indexed="22"/>
      </bottom>
      <diagonal/>
    </border>
    <border>
      <left style="thin">
        <color indexed="64"/>
      </left>
      <right style="thin">
        <color indexed="64"/>
      </right>
      <top style="thin">
        <color indexed="64"/>
      </top>
      <bottom style="hair">
        <color indexed="22"/>
      </bottom>
      <diagonal/>
    </border>
    <border>
      <left style="thin">
        <color indexed="64"/>
      </left>
      <right/>
      <top style="hair">
        <color indexed="22"/>
      </top>
      <bottom style="hair">
        <color indexed="22"/>
      </bottom>
      <diagonal/>
    </border>
    <border>
      <left style="thin">
        <color indexed="64"/>
      </left>
      <right style="thin">
        <color indexed="64"/>
      </right>
      <top style="hair">
        <color indexed="22"/>
      </top>
      <bottom style="hair">
        <color indexed="22"/>
      </bottom>
      <diagonal/>
    </border>
    <border>
      <left/>
      <right/>
      <top style="hair">
        <color indexed="22"/>
      </top>
      <bottom style="thin">
        <color indexed="64"/>
      </bottom>
      <diagonal/>
    </border>
    <border>
      <left style="thin">
        <color indexed="64"/>
      </left>
      <right/>
      <top style="hair">
        <color indexed="22"/>
      </top>
      <bottom style="thin">
        <color indexed="64"/>
      </bottom>
      <diagonal/>
    </border>
    <border>
      <left style="thin">
        <color indexed="64"/>
      </left>
      <right style="thin">
        <color indexed="64"/>
      </right>
      <top style="hair">
        <color indexed="22"/>
      </top>
      <bottom style="thin">
        <color indexed="64"/>
      </bottom>
      <diagonal/>
    </border>
    <border>
      <left style="thin">
        <color indexed="64"/>
      </left>
      <right style="thin">
        <color indexed="64"/>
      </right>
      <top/>
      <bottom style="thin">
        <color indexed="64"/>
      </bottom>
      <diagonal/>
    </border>
    <border>
      <left/>
      <right/>
      <top/>
      <bottom style="hair">
        <color indexed="22"/>
      </bottom>
      <diagonal/>
    </border>
    <border>
      <left style="thin">
        <color indexed="64"/>
      </left>
      <right/>
      <top/>
      <bottom style="hair">
        <color indexed="22"/>
      </bottom>
      <diagonal/>
    </border>
    <border>
      <left style="thin">
        <color indexed="64"/>
      </left>
      <right style="thin">
        <color indexed="64"/>
      </right>
      <top/>
      <bottom style="hair">
        <color indexed="22"/>
      </bottom>
      <diagonal/>
    </border>
    <border>
      <left/>
      <right/>
      <top/>
      <bottom style="thin">
        <color indexed="8"/>
      </bottom>
      <diagonal/>
    </border>
    <border>
      <left style="thin">
        <color indexed="64"/>
      </left>
      <right/>
      <top/>
      <bottom style="thin">
        <color indexed="8"/>
      </bottom>
      <diagonal/>
    </border>
    <border>
      <left style="thin">
        <color indexed="64"/>
      </left>
      <right style="thin">
        <color indexed="64"/>
      </right>
      <top/>
      <bottom style="thin">
        <color indexed="8"/>
      </bottom>
      <diagonal/>
    </border>
    <border>
      <left/>
      <right/>
      <top style="hair">
        <color indexed="22"/>
      </top>
      <bottom style="thin">
        <color indexed="8"/>
      </bottom>
      <diagonal/>
    </border>
    <border>
      <left style="thin">
        <color indexed="64"/>
      </left>
      <right/>
      <top style="hair">
        <color indexed="22"/>
      </top>
      <bottom style="thin">
        <color indexed="8"/>
      </bottom>
      <diagonal/>
    </border>
    <border>
      <left style="thin">
        <color indexed="64"/>
      </left>
      <right style="thin">
        <color indexed="64"/>
      </right>
      <top style="hair">
        <color indexed="22"/>
      </top>
      <bottom style="thin">
        <color indexed="8"/>
      </bottom>
      <diagonal/>
    </border>
    <border>
      <left/>
      <right style="thin">
        <color indexed="64"/>
      </right>
      <top style="thin">
        <color indexed="64"/>
      </top>
      <bottom style="medium">
        <color indexed="64"/>
      </bottom>
      <diagonal/>
    </border>
    <border>
      <left/>
      <right style="thin">
        <color indexed="64"/>
      </right>
      <top style="medium">
        <color indexed="64"/>
      </top>
      <bottom style="medium">
        <color indexed="64"/>
      </bottom>
      <diagonal/>
    </border>
    <border>
      <left/>
      <right style="thin">
        <color indexed="64"/>
      </right>
      <top/>
      <bottom/>
      <diagonal/>
    </border>
    <border>
      <left/>
      <right style="thin">
        <color indexed="64"/>
      </right>
      <top/>
      <bottom style="thin">
        <color indexed="64"/>
      </bottom>
      <diagonal/>
    </border>
    <border>
      <left/>
      <right style="thin">
        <color indexed="64"/>
      </right>
      <top style="medium">
        <color indexed="64"/>
      </top>
      <bottom/>
      <diagonal/>
    </border>
  </borders>
  <cellStyleXfs count="41283">
    <xf numFmtId="0" fontId="0" fillId="0" borderId="0"/>
    <xf numFmtId="168" fontId="2" fillId="0" borderId="0"/>
    <xf numFmtId="168" fontId="2" fillId="0" borderId="0"/>
    <xf numFmtId="3" fontId="2" fillId="2" borderId="1" applyFont="0" applyFill="0" applyBorder="0" applyAlignment="0" applyProtection="0"/>
    <xf numFmtId="3" fontId="2" fillId="2" borderId="1" applyFont="0" applyFill="0" applyBorder="0" applyAlignment="0" applyProtection="0"/>
    <xf numFmtId="3" fontId="2" fillId="2" borderId="1" applyFont="0" applyFill="0" applyBorder="0" applyAlignment="0" applyProtection="0"/>
    <xf numFmtId="3" fontId="2" fillId="2" borderId="1" applyFont="0" applyFill="0" applyBorder="0" applyAlignment="0" applyProtection="0"/>
    <xf numFmtId="3" fontId="2" fillId="2" borderId="1" applyFont="0" applyFill="0" applyBorder="0" applyAlignment="0" applyProtection="0"/>
    <xf numFmtId="3" fontId="2" fillId="2" borderId="1" applyFont="0" applyFill="0" applyBorder="0" applyAlignment="0" applyProtection="0"/>
    <xf numFmtId="3" fontId="2" fillId="2" borderId="1" applyFont="0" applyFill="0" applyBorder="0" applyAlignment="0" applyProtection="0"/>
    <xf numFmtId="3" fontId="2" fillId="2" borderId="1" applyFont="0" applyFill="0" applyBorder="0" applyAlignment="0" applyProtection="0"/>
    <xf numFmtId="0" fontId="23" fillId="24" borderId="0" applyNumberFormat="0" applyBorder="0" applyAlignment="0" applyProtection="0"/>
    <xf numFmtId="0" fontId="23" fillId="25" borderId="0" applyNumberFormat="0" applyBorder="0" applyAlignment="0" applyProtection="0"/>
    <xf numFmtId="0" fontId="23" fillId="26" borderId="0" applyNumberFormat="0" applyBorder="0" applyAlignment="0" applyProtection="0"/>
    <xf numFmtId="0" fontId="23" fillId="27" borderId="0" applyNumberFormat="0" applyBorder="0" applyAlignment="0" applyProtection="0"/>
    <xf numFmtId="0" fontId="23" fillId="28" borderId="0" applyNumberFormat="0" applyBorder="0" applyAlignment="0" applyProtection="0"/>
    <xf numFmtId="0" fontId="23" fillId="29"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23" fillId="30" borderId="0" applyNumberFormat="0" applyBorder="0" applyAlignment="0" applyProtection="0"/>
    <xf numFmtId="0" fontId="23" fillId="31" borderId="0" applyNumberFormat="0" applyBorder="0" applyAlignment="0" applyProtection="0"/>
    <xf numFmtId="0" fontId="23" fillId="32" borderId="0" applyNumberFormat="0" applyBorder="0" applyAlignment="0" applyProtection="0"/>
    <xf numFmtId="0" fontId="23" fillId="33" borderId="0" applyNumberFormat="0" applyBorder="0" applyAlignment="0" applyProtection="0"/>
    <xf numFmtId="0" fontId="23" fillId="34" borderId="0" applyNumberFormat="0" applyBorder="0" applyAlignment="0" applyProtection="0"/>
    <xf numFmtId="0" fontId="23" fillId="35"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9" borderId="0" applyNumberFormat="0" applyBorder="0" applyAlignment="0" applyProtection="0"/>
    <xf numFmtId="0" fontId="1" fillId="12" borderId="0" applyNumberFormat="0" applyBorder="0" applyAlignment="0" applyProtection="0"/>
    <xf numFmtId="0" fontId="2" fillId="0" borderId="0" applyNumberFormat="0" applyFont="0" applyFill="0" applyBorder="0" applyProtection="0">
      <alignment horizontal="left" vertical="center" indent="5"/>
    </xf>
    <xf numFmtId="0" fontId="2" fillId="0" borderId="0" applyNumberFormat="0" applyFont="0" applyFill="0" applyBorder="0" applyProtection="0">
      <alignment horizontal="left" vertical="center" indent="5"/>
    </xf>
    <xf numFmtId="0" fontId="24" fillId="36" borderId="0" applyNumberFormat="0" applyBorder="0" applyAlignment="0" applyProtection="0"/>
    <xf numFmtId="0" fontId="24" fillId="37"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0" borderId="0" applyNumberFormat="0" applyBorder="0" applyAlignment="0" applyProtection="0"/>
    <xf numFmtId="0" fontId="24" fillId="41" borderId="0" applyNumberFormat="0" applyBorder="0" applyAlignment="0" applyProtection="0"/>
    <xf numFmtId="0" fontId="4" fillId="13" borderId="0" applyNumberFormat="0" applyBorder="0" applyAlignment="0" applyProtection="0"/>
    <xf numFmtId="0" fontId="4" fillId="10" borderId="0" applyNumberFormat="0" applyBorder="0" applyAlignment="0" applyProtection="0"/>
    <xf numFmtId="0" fontId="4" fillId="11"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alignment horizontal="left"/>
    </xf>
    <xf numFmtId="0" fontId="24" fillId="42" borderId="0" applyNumberFormat="0" applyBorder="0" applyAlignment="0" applyProtection="0"/>
    <xf numFmtId="0" fontId="24" fillId="43" borderId="0" applyNumberFormat="0" applyBorder="0" applyAlignment="0" applyProtection="0"/>
    <xf numFmtId="0" fontId="24" fillId="44" borderId="0" applyNumberFormat="0" applyBorder="0" applyAlignment="0" applyProtection="0"/>
    <xf numFmtId="0" fontId="24" fillId="45"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4" fontId="15" fillId="21" borderId="2">
      <alignment horizontal="right" vertical="center"/>
    </xf>
    <xf numFmtId="4" fontId="15" fillId="21" borderId="2">
      <alignment horizontal="right" vertical="center"/>
    </xf>
    <xf numFmtId="0" fontId="25" fillId="48" borderId="0" applyNumberFormat="0" applyBorder="0" applyAlignment="0" applyProtection="0"/>
    <xf numFmtId="0" fontId="25" fillId="48" borderId="0" applyNumberFormat="0" applyBorder="0" applyAlignment="0" applyProtection="0"/>
    <xf numFmtId="0" fontId="25" fillId="48" borderId="0" applyNumberFormat="0" applyBorder="0" applyAlignment="0" applyProtection="0"/>
    <xf numFmtId="0" fontId="25" fillId="48" borderId="0" applyNumberFormat="0" applyBorder="0" applyAlignment="0" applyProtection="0"/>
    <xf numFmtId="0" fontId="26" fillId="48" borderId="0" applyNumberFormat="0" applyBorder="0" applyAlignment="0" applyProtection="0"/>
    <xf numFmtId="0" fontId="25" fillId="48" borderId="0" applyNumberFormat="0" applyBorder="0" applyAlignment="0" applyProtection="0"/>
    <xf numFmtId="0" fontId="26" fillId="48" borderId="0" applyNumberFormat="0" applyBorder="0" applyAlignment="0" applyProtection="0"/>
    <xf numFmtId="0" fontId="25" fillId="48" borderId="0" applyNumberFormat="0" applyBorder="0" applyAlignment="0" applyProtection="0"/>
    <xf numFmtId="0" fontId="25" fillId="48" borderId="0" applyNumberFormat="0" applyBorder="0" applyAlignment="0" applyProtection="0"/>
    <xf numFmtId="0" fontId="25" fillId="48" borderId="0" applyNumberFormat="0" applyBorder="0" applyAlignment="0" applyProtection="0"/>
    <xf numFmtId="0" fontId="25" fillId="48" borderId="0" applyNumberFormat="0" applyBorder="0" applyAlignment="0" applyProtection="0"/>
    <xf numFmtId="0" fontId="25" fillId="48" borderId="0" applyNumberFormat="0" applyBorder="0" applyAlignment="0" applyProtection="0"/>
    <xf numFmtId="0" fontId="25" fillId="48" borderId="0" applyNumberFormat="0" applyBorder="0" applyAlignment="0" applyProtection="0"/>
    <xf numFmtId="3" fontId="27" fillId="49" borderId="1" applyNumberFormat="0" applyBorder="0" applyAlignment="0" applyProtection="0"/>
    <xf numFmtId="3" fontId="27" fillId="49" borderId="1" applyNumberFormat="0" applyBorder="0" applyAlignment="0" applyProtection="0"/>
    <xf numFmtId="3" fontId="27" fillId="49" borderId="1" applyNumberFormat="0" applyBorder="0" applyAlignment="0" applyProtection="0"/>
    <xf numFmtId="3" fontId="27" fillId="49" borderId="1" applyNumberFormat="0" applyBorder="0" applyAlignment="0" applyProtection="0"/>
    <xf numFmtId="0" fontId="5" fillId="22" borderId="1" applyNumberFormat="0" applyAlignment="0" applyProtection="0"/>
    <xf numFmtId="0" fontId="28" fillId="50" borderId="6" applyNumberFormat="0" applyAlignment="0" applyProtection="0"/>
    <xf numFmtId="0" fontId="28" fillId="50" borderId="6" applyNumberFormat="0" applyAlignment="0" applyProtection="0"/>
    <xf numFmtId="0" fontId="14" fillId="51" borderId="1" applyNumberFormat="0" applyBorder="0" applyAlignment="0" applyProtection="0"/>
    <xf numFmtId="0" fontId="14" fillId="51" borderId="1" applyNumberFormat="0" applyBorder="0" applyAlignment="0" applyProtection="0"/>
    <xf numFmtId="0" fontId="14" fillId="51" borderId="1" applyNumberFormat="0" applyBorder="0" applyAlignment="0" applyProtection="0"/>
    <xf numFmtId="0" fontId="14" fillId="51" borderId="1" applyNumberFormat="0" applyBorder="0" applyAlignment="0" applyProtection="0"/>
    <xf numFmtId="0" fontId="8" fillId="0" borderId="3" applyNumberFormat="0" applyFill="0" applyAlignment="0" applyProtection="0"/>
    <xf numFmtId="0" fontId="6" fillId="23" borderId="4" applyNumberFormat="0" applyAlignment="0" applyProtection="0"/>
    <xf numFmtId="0" fontId="29" fillId="52" borderId="7" applyNumberFormat="0" applyAlignment="0" applyProtection="0"/>
    <xf numFmtId="0" fontId="4" fillId="17"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20" borderId="0" applyNumberFormat="0" applyBorder="0" applyAlignment="0" applyProtection="0"/>
    <xf numFmtId="164" fontId="9" fillId="0" borderId="0" applyFont="0" applyFill="0" applyBorder="0" applyAlignment="0" applyProtection="0"/>
    <xf numFmtId="43" fontId="20" fillId="0" borderId="0" applyFont="0" applyFill="0" applyBorder="0" applyAlignment="0" applyProtection="0"/>
    <xf numFmtId="43" fontId="21" fillId="0" borderId="0" applyFont="0" applyFill="0" applyBorder="0" applyAlignment="0" applyProtection="0"/>
    <xf numFmtId="43" fontId="22" fillId="0" borderId="0" applyFont="0" applyFill="0" applyBorder="0" applyAlignment="0" applyProtection="0"/>
    <xf numFmtId="43" fontId="20" fillId="0" borderId="0" applyFont="0" applyFill="0" applyBorder="0" applyAlignment="0" applyProtection="0"/>
    <xf numFmtId="43" fontId="21" fillId="0" borderId="0" applyFont="0" applyFill="0" applyBorder="0" applyAlignment="0" applyProtection="0"/>
    <xf numFmtId="43" fontId="22" fillId="0" borderId="0" applyFont="0" applyFill="0" applyBorder="0" applyAlignment="0" applyProtection="0"/>
    <xf numFmtId="43" fontId="20" fillId="0" borderId="0" applyFont="0" applyFill="0" applyBorder="0" applyAlignment="0" applyProtection="0"/>
    <xf numFmtId="43" fontId="21" fillId="0" borderId="0" applyFont="0" applyFill="0" applyBorder="0" applyAlignment="0" applyProtection="0"/>
    <xf numFmtId="43" fontId="22" fillId="0" borderId="0" applyFont="0" applyFill="0" applyBorder="0" applyAlignment="0" applyProtection="0"/>
    <xf numFmtId="43" fontId="9"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6" fillId="0" borderId="0" applyFont="0" applyFill="0" applyBorder="0" applyAlignment="0" applyProtection="0"/>
    <xf numFmtId="164" fontId="2" fillId="0" borderId="0" applyFont="0" applyFill="0" applyBorder="0" applyAlignment="0" applyProtection="0"/>
    <xf numFmtId="164" fontId="16"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6" fillId="0" borderId="0" applyFont="0" applyFill="0" applyBorder="0" applyAlignment="0" applyProtection="0"/>
    <xf numFmtId="164" fontId="17"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4" fontId="16" fillId="0" borderId="0" applyFont="0" applyFill="0" applyBorder="0" applyAlignment="0" applyProtection="0"/>
    <xf numFmtId="43" fontId="9" fillId="0" borderId="0" applyFont="0" applyFill="0" applyBorder="0" applyAlignment="0" applyProtection="0"/>
    <xf numFmtId="43" fontId="20" fillId="0" borderId="0" applyFont="0" applyFill="0" applyBorder="0" applyAlignment="0" applyProtection="0"/>
    <xf numFmtId="43" fontId="21" fillId="0" borderId="0" applyFont="0" applyFill="0" applyBorder="0" applyAlignment="0" applyProtection="0"/>
    <xf numFmtId="43" fontId="22" fillId="0" borderId="0" applyFont="0" applyFill="0" applyBorder="0" applyAlignment="0" applyProtection="0"/>
    <xf numFmtId="43" fontId="20" fillId="0" borderId="0" applyFont="0" applyFill="0" applyBorder="0" applyAlignment="0" applyProtection="0"/>
    <xf numFmtId="43" fontId="21" fillId="0" borderId="0" applyFont="0" applyFill="0" applyBorder="0" applyAlignment="0" applyProtection="0"/>
    <xf numFmtId="43" fontId="22" fillId="0" borderId="0" applyFont="0" applyFill="0" applyBorder="0" applyAlignment="0" applyProtection="0"/>
    <xf numFmtId="164" fontId="9" fillId="0" borderId="0" applyFont="0" applyFill="0" applyBorder="0" applyAlignment="0" applyProtection="0"/>
    <xf numFmtId="164" fontId="20" fillId="0" borderId="0" applyFont="0" applyFill="0" applyBorder="0" applyAlignment="0" applyProtection="0"/>
    <xf numFmtId="164" fontId="21" fillId="0" borderId="0" applyFont="0" applyFill="0" applyBorder="0" applyAlignment="0" applyProtection="0"/>
    <xf numFmtId="164" fontId="2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9" fillId="0" borderId="0" applyFont="0" applyFill="0" applyBorder="0" applyAlignment="0" applyProtection="0"/>
    <xf numFmtId="164" fontId="9" fillId="0" borderId="0" applyFont="0" applyFill="0" applyBorder="0" applyAlignment="0" applyProtection="0"/>
    <xf numFmtId="164" fontId="9" fillId="0" borderId="0" applyFont="0" applyFill="0" applyBorder="0" applyAlignment="0" applyProtection="0"/>
    <xf numFmtId="164" fontId="20" fillId="0" borderId="0" applyFont="0" applyFill="0" applyBorder="0" applyAlignment="0" applyProtection="0"/>
    <xf numFmtId="164" fontId="21" fillId="0" borderId="0" applyFont="0" applyFill="0" applyBorder="0" applyAlignment="0" applyProtection="0"/>
    <xf numFmtId="164" fontId="22" fillId="0" borderId="0" applyFont="0" applyFill="0" applyBorder="0" applyAlignment="0" applyProtection="0"/>
    <xf numFmtId="164" fontId="20" fillId="0" borderId="0" applyFont="0" applyFill="0" applyBorder="0" applyAlignment="0" applyProtection="0"/>
    <xf numFmtId="164" fontId="21" fillId="0" borderId="0" applyFont="0" applyFill="0" applyBorder="0" applyAlignment="0" applyProtection="0"/>
    <xf numFmtId="164" fontId="22" fillId="0" borderId="0" applyFont="0" applyFill="0" applyBorder="0" applyAlignment="0" applyProtection="0"/>
    <xf numFmtId="164" fontId="20" fillId="0" borderId="0" applyFont="0" applyFill="0" applyBorder="0" applyAlignment="0" applyProtection="0"/>
    <xf numFmtId="164" fontId="21" fillId="0" borderId="0" applyFont="0" applyFill="0" applyBorder="0" applyAlignment="0" applyProtection="0"/>
    <xf numFmtId="164" fontId="22" fillId="0" borderId="0" applyFont="0" applyFill="0" applyBorder="0" applyAlignment="0" applyProtection="0"/>
    <xf numFmtId="164" fontId="20" fillId="0" borderId="0" applyFont="0" applyFill="0" applyBorder="0" applyAlignment="0" applyProtection="0"/>
    <xf numFmtId="164" fontId="21" fillId="0" borderId="0" applyFont="0" applyFill="0" applyBorder="0" applyAlignment="0" applyProtection="0"/>
    <xf numFmtId="164" fontId="22" fillId="0" borderId="0" applyFont="0" applyFill="0" applyBorder="0" applyAlignment="0" applyProtection="0"/>
    <xf numFmtId="164" fontId="20" fillId="0" borderId="0" applyFont="0" applyFill="0" applyBorder="0" applyAlignment="0" applyProtection="0"/>
    <xf numFmtId="164" fontId="21" fillId="0" borderId="0" applyFont="0" applyFill="0" applyBorder="0" applyAlignment="0" applyProtection="0"/>
    <xf numFmtId="164" fontId="22" fillId="0" borderId="0" applyFont="0" applyFill="0" applyBorder="0" applyAlignment="0" applyProtection="0"/>
    <xf numFmtId="164" fontId="9" fillId="0" borderId="0" applyFont="0" applyFill="0" applyBorder="0" applyAlignment="0" applyProtection="0"/>
    <xf numFmtId="164" fontId="20" fillId="0" borderId="0" applyFont="0" applyFill="0" applyBorder="0" applyAlignment="0" applyProtection="0"/>
    <xf numFmtId="164" fontId="21" fillId="0" borderId="0" applyFont="0" applyFill="0" applyBorder="0" applyAlignment="0" applyProtection="0"/>
    <xf numFmtId="164" fontId="22" fillId="0" borderId="0" applyFont="0" applyFill="0" applyBorder="0" applyAlignment="0" applyProtection="0"/>
    <xf numFmtId="164" fontId="20" fillId="0" borderId="0" applyFont="0" applyFill="0" applyBorder="0" applyAlignment="0" applyProtection="0"/>
    <xf numFmtId="164" fontId="21" fillId="0" borderId="0" applyFont="0" applyFill="0" applyBorder="0" applyAlignment="0" applyProtection="0"/>
    <xf numFmtId="164" fontId="22" fillId="0" borderId="0" applyFont="0" applyFill="0" applyBorder="0" applyAlignment="0" applyProtection="0"/>
    <xf numFmtId="164" fontId="20" fillId="0" borderId="0" applyFont="0" applyFill="0" applyBorder="0" applyAlignment="0" applyProtection="0"/>
    <xf numFmtId="164" fontId="21" fillId="0" borderId="0" applyFont="0" applyFill="0" applyBorder="0" applyAlignment="0" applyProtection="0"/>
    <xf numFmtId="164" fontId="22" fillId="0" borderId="0" applyFont="0" applyFill="0" applyBorder="0" applyAlignment="0" applyProtection="0"/>
    <xf numFmtId="164" fontId="20" fillId="0" borderId="0" applyFont="0" applyFill="0" applyBorder="0" applyAlignment="0" applyProtection="0"/>
    <xf numFmtId="164" fontId="21" fillId="0" borderId="0" applyFont="0" applyFill="0" applyBorder="0" applyAlignment="0" applyProtection="0"/>
    <xf numFmtId="164" fontId="22" fillId="0" borderId="0" applyFont="0" applyFill="0" applyBorder="0" applyAlignment="0" applyProtection="0"/>
    <xf numFmtId="164" fontId="20" fillId="0" borderId="0" applyFont="0" applyFill="0" applyBorder="0" applyAlignment="0" applyProtection="0"/>
    <xf numFmtId="164" fontId="21" fillId="0" borderId="0" applyFont="0" applyFill="0" applyBorder="0" applyAlignment="0" applyProtection="0"/>
    <xf numFmtId="164" fontId="2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9" fillId="0" borderId="0" applyFont="0" applyFill="0" applyBorder="0" applyAlignment="0" applyProtection="0"/>
    <xf numFmtId="164" fontId="20" fillId="0" borderId="0" applyFont="0" applyFill="0" applyBorder="0" applyAlignment="0" applyProtection="0"/>
    <xf numFmtId="164" fontId="21" fillId="0" borderId="0" applyFont="0" applyFill="0" applyBorder="0" applyAlignment="0" applyProtection="0"/>
    <xf numFmtId="164" fontId="22" fillId="0" borderId="0" applyFont="0" applyFill="0" applyBorder="0" applyAlignment="0" applyProtection="0"/>
    <xf numFmtId="164" fontId="20" fillId="0" borderId="0" applyFont="0" applyFill="0" applyBorder="0" applyAlignment="0" applyProtection="0"/>
    <xf numFmtId="164" fontId="21" fillId="0" borderId="0" applyFont="0" applyFill="0" applyBorder="0" applyAlignment="0" applyProtection="0"/>
    <xf numFmtId="164" fontId="22" fillId="0" borderId="0" applyFont="0" applyFill="0" applyBorder="0" applyAlignment="0" applyProtection="0"/>
    <xf numFmtId="164" fontId="20" fillId="0" borderId="0" applyFont="0" applyFill="0" applyBorder="0" applyAlignment="0" applyProtection="0"/>
    <xf numFmtId="164" fontId="21" fillId="0" borderId="0" applyFont="0" applyFill="0" applyBorder="0" applyAlignment="0" applyProtection="0"/>
    <xf numFmtId="164" fontId="22" fillId="0" borderId="0" applyFont="0" applyFill="0" applyBorder="0" applyAlignment="0" applyProtection="0"/>
    <xf numFmtId="164" fontId="20" fillId="0" borderId="0" applyFont="0" applyFill="0" applyBorder="0" applyAlignment="0" applyProtection="0"/>
    <xf numFmtId="164" fontId="21" fillId="0" borderId="0" applyFont="0" applyFill="0" applyBorder="0" applyAlignment="0" applyProtection="0"/>
    <xf numFmtId="164" fontId="22" fillId="0" borderId="0" applyFont="0" applyFill="0" applyBorder="0" applyAlignment="0" applyProtection="0"/>
    <xf numFmtId="164" fontId="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9" fillId="0" borderId="0" applyFont="0" applyFill="0" applyBorder="0" applyAlignment="0" applyProtection="0"/>
    <xf numFmtId="164" fontId="9" fillId="0" borderId="0" applyFont="0" applyFill="0" applyBorder="0" applyAlignment="0" applyProtection="0"/>
    <xf numFmtId="164" fontId="9" fillId="0" borderId="0" applyFont="0" applyFill="0" applyBorder="0" applyAlignment="0" applyProtection="0"/>
    <xf numFmtId="164" fontId="20" fillId="0" borderId="0" applyFont="0" applyFill="0" applyBorder="0" applyAlignment="0" applyProtection="0"/>
    <xf numFmtId="164" fontId="21" fillId="0" borderId="0" applyFont="0" applyFill="0" applyBorder="0" applyAlignment="0" applyProtection="0"/>
    <xf numFmtId="164" fontId="22" fillId="0" borderId="0" applyFont="0" applyFill="0" applyBorder="0" applyAlignment="0" applyProtection="0"/>
    <xf numFmtId="164" fontId="20" fillId="0" borderId="0" applyFont="0" applyFill="0" applyBorder="0" applyAlignment="0" applyProtection="0"/>
    <xf numFmtId="164" fontId="21" fillId="0" borderId="0" applyFont="0" applyFill="0" applyBorder="0" applyAlignment="0" applyProtection="0"/>
    <xf numFmtId="164" fontId="22" fillId="0" borderId="0" applyFont="0" applyFill="0" applyBorder="0" applyAlignment="0" applyProtection="0"/>
    <xf numFmtId="164" fontId="20" fillId="0" borderId="0" applyFont="0" applyFill="0" applyBorder="0" applyAlignment="0" applyProtection="0"/>
    <xf numFmtId="164" fontId="21" fillId="0" borderId="0" applyFont="0" applyFill="0" applyBorder="0" applyAlignment="0" applyProtection="0"/>
    <xf numFmtId="164" fontId="22" fillId="0" borderId="0" applyFont="0" applyFill="0" applyBorder="0" applyAlignment="0" applyProtection="0"/>
    <xf numFmtId="164" fontId="20" fillId="0" borderId="0" applyFont="0" applyFill="0" applyBorder="0" applyAlignment="0" applyProtection="0"/>
    <xf numFmtId="164" fontId="21" fillId="0" borderId="0" applyFont="0" applyFill="0" applyBorder="0" applyAlignment="0" applyProtection="0"/>
    <xf numFmtId="164" fontId="22" fillId="0" borderId="0" applyFont="0" applyFill="0" applyBorder="0" applyAlignment="0" applyProtection="0"/>
    <xf numFmtId="164" fontId="20" fillId="0" borderId="0" applyFont="0" applyFill="0" applyBorder="0" applyAlignment="0" applyProtection="0"/>
    <xf numFmtId="164" fontId="21" fillId="0" borderId="0" applyFont="0" applyFill="0" applyBorder="0" applyAlignment="0" applyProtection="0"/>
    <xf numFmtId="164" fontId="22" fillId="0" borderId="0" applyFont="0" applyFill="0" applyBorder="0" applyAlignment="0" applyProtection="0"/>
    <xf numFmtId="164" fontId="9" fillId="0" borderId="0" applyFont="0" applyFill="0" applyBorder="0" applyAlignment="0" applyProtection="0"/>
    <xf numFmtId="164" fontId="20" fillId="0" borderId="0" applyFont="0" applyFill="0" applyBorder="0" applyAlignment="0" applyProtection="0"/>
    <xf numFmtId="164" fontId="21" fillId="0" borderId="0" applyFont="0" applyFill="0" applyBorder="0" applyAlignment="0" applyProtection="0"/>
    <xf numFmtId="164" fontId="22" fillId="0" borderId="0" applyFont="0" applyFill="0" applyBorder="0" applyAlignment="0" applyProtection="0"/>
    <xf numFmtId="164" fontId="20" fillId="0" borderId="0" applyFont="0" applyFill="0" applyBorder="0" applyAlignment="0" applyProtection="0"/>
    <xf numFmtId="164" fontId="21" fillId="0" borderId="0" applyFont="0" applyFill="0" applyBorder="0" applyAlignment="0" applyProtection="0"/>
    <xf numFmtId="164" fontId="22" fillId="0" borderId="0" applyFont="0" applyFill="0" applyBorder="0" applyAlignment="0" applyProtection="0"/>
    <xf numFmtId="164" fontId="20" fillId="0" borderId="0" applyFont="0" applyFill="0" applyBorder="0" applyAlignment="0" applyProtection="0"/>
    <xf numFmtId="164" fontId="21" fillId="0" borderId="0" applyFont="0" applyFill="0" applyBorder="0" applyAlignment="0" applyProtection="0"/>
    <xf numFmtId="164" fontId="22" fillId="0" borderId="0" applyFont="0" applyFill="0" applyBorder="0" applyAlignment="0" applyProtection="0"/>
    <xf numFmtId="164" fontId="20" fillId="0" borderId="0" applyFont="0" applyFill="0" applyBorder="0" applyAlignment="0" applyProtection="0"/>
    <xf numFmtId="164" fontId="21" fillId="0" borderId="0" applyFont="0" applyFill="0" applyBorder="0" applyAlignment="0" applyProtection="0"/>
    <xf numFmtId="164" fontId="22" fillId="0" borderId="0" applyFont="0" applyFill="0" applyBorder="0" applyAlignment="0" applyProtection="0"/>
    <xf numFmtId="164" fontId="20" fillId="0" borderId="0" applyFont="0" applyFill="0" applyBorder="0" applyAlignment="0" applyProtection="0"/>
    <xf numFmtId="164" fontId="21" fillId="0" borderId="0" applyFont="0" applyFill="0" applyBorder="0" applyAlignment="0" applyProtection="0"/>
    <xf numFmtId="164" fontId="2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9" fillId="0" borderId="0" applyFont="0" applyFill="0" applyBorder="0" applyAlignment="0" applyProtection="0"/>
    <xf numFmtId="164" fontId="9" fillId="0" borderId="0" applyFont="0" applyFill="0" applyBorder="0" applyAlignment="0" applyProtection="0"/>
    <xf numFmtId="164" fontId="9" fillId="0" borderId="0" applyFont="0" applyFill="0" applyBorder="0" applyAlignment="0" applyProtection="0"/>
    <xf numFmtId="164" fontId="20" fillId="0" borderId="0" applyFont="0" applyFill="0" applyBorder="0" applyAlignment="0" applyProtection="0"/>
    <xf numFmtId="164" fontId="21" fillId="0" borderId="0" applyFont="0" applyFill="0" applyBorder="0" applyAlignment="0" applyProtection="0"/>
    <xf numFmtId="164" fontId="22" fillId="0" borderId="0" applyFont="0" applyFill="0" applyBorder="0" applyAlignment="0" applyProtection="0"/>
    <xf numFmtId="164" fontId="20" fillId="0" borderId="0" applyFont="0" applyFill="0" applyBorder="0" applyAlignment="0" applyProtection="0"/>
    <xf numFmtId="164" fontId="21" fillId="0" borderId="0" applyFont="0" applyFill="0" applyBorder="0" applyAlignment="0" applyProtection="0"/>
    <xf numFmtId="164" fontId="22" fillId="0" borderId="0" applyFont="0" applyFill="0" applyBorder="0" applyAlignment="0" applyProtection="0"/>
    <xf numFmtId="164" fontId="20" fillId="0" borderId="0" applyFont="0" applyFill="0" applyBorder="0" applyAlignment="0" applyProtection="0"/>
    <xf numFmtId="164" fontId="21" fillId="0" borderId="0" applyFont="0" applyFill="0" applyBorder="0" applyAlignment="0" applyProtection="0"/>
    <xf numFmtId="164" fontId="22" fillId="0" borderId="0" applyFont="0" applyFill="0" applyBorder="0" applyAlignment="0" applyProtection="0"/>
    <xf numFmtId="164" fontId="20" fillId="0" borderId="0" applyFont="0" applyFill="0" applyBorder="0" applyAlignment="0" applyProtection="0"/>
    <xf numFmtId="164" fontId="21" fillId="0" borderId="0" applyFont="0" applyFill="0" applyBorder="0" applyAlignment="0" applyProtection="0"/>
    <xf numFmtId="164" fontId="22" fillId="0" borderId="0" applyFont="0" applyFill="0" applyBorder="0" applyAlignment="0" applyProtection="0"/>
    <xf numFmtId="164" fontId="20" fillId="0" borderId="0" applyFont="0" applyFill="0" applyBorder="0" applyAlignment="0" applyProtection="0"/>
    <xf numFmtId="164" fontId="21" fillId="0" borderId="0" applyFont="0" applyFill="0" applyBorder="0" applyAlignment="0" applyProtection="0"/>
    <xf numFmtId="164" fontId="22" fillId="0" borderId="0" applyFont="0" applyFill="0" applyBorder="0" applyAlignment="0" applyProtection="0"/>
    <xf numFmtId="164" fontId="9" fillId="0" borderId="0" applyFont="0" applyFill="0" applyBorder="0" applyAlignment="0" applyProtection="0"/>
    <xf numFmtId="164" fontId="20" fillId="0" borderId="0" applyFont="0" applyFill="0" applyBorder="0" applyAlignment="0" applyProtection="0"/>
    <xf numFmtId="164" fontId="21" fillId="0" borderId="0" applyFont="0" applyFill="0" applyBorder="0" applyAlignment="0" applyProtection="0"/>
    <xf numFmtId="164" fontId="22" fillId="0" borderId="0" applyFont="0" applyFill="0" applyBorder="0" applyAlignment="0" applyProtection="0"/>
    <xf numFmtId="164" fontId="20" fillId="0" borderId="0" applyFont="0" applyFill="0" applyBorder="0" applyAlignment="0" applyProtection="0"/>
    <xf numFmtId="164" fontId="21" fillId="0" borderId="0" applyFont="0" applyFill="0" applyBorder="0" applyAlignment="0" applyProtection="0"/>
    <xf numFmtId="164" fontId="22" fillId="0" borderId="0" applyFont="0" applyFill="0" applyBorder="0" applyAlignment="0" applyProtection="0"/>
    <xf numFmtId="164" fontId="20" fillId="0" borderId="0" applyFont="0" applyFill="0" applyBorder="0" applyAlignment="0" applyProtection="0"/>
    <xf numFmtId="164" fontId="21" fillId="0" borderId="0" applyFont="0" applyFill="0" applyBorder="0" applyAlignment="0" applyProtection="0"/>
    <xf numFmtId="164" fontId="22" fillId="0" borderId="0" applyFont="0" applyFill="0" applyBorder="0" applyAlignment="0" applyProtection="0"/>
    <xf numFmtId="164" fontId="20" fillId="0" borderId="0" applyFont="0" applyFill="0" applyBorder="0" applyAlignment="0" applyProtection="0"/>
    <xf numFmtId="164" fontId="21" fillId="0" borderId="0" applyFont="0" applyFill="0" applyBorder="0" applyAlignment="0" applyProtection="0"/>
    <xf numFmtId="164" fontId="22" fillId="0" borderId="0" applyFont="0" applyFill="0" applyBorder="0" applyAlignment="0" applyProtection="0"/>
    <xf numFmtId="164" fontId="20" fillId="0" borderId="0" applyFont="0" applyFill="0" applyBorder="0" applyAlignment="0" applyProtection="0"/>
    <xf numFmtId="164" fontId="21" fillId="0" borderId="0" applyFont="0" applyFill="0" applyBorder="0" applyAlignment="0" applyProtection="0"/>
    <xf numFmtId="164" fontId="22" fillId="0" borderId="0" applyFont="0" applyFill="0" applyBorder="0" applyAlignment="0" applyProtection="0"/>
    <xf numFmtId="164" fontId="10" fillId="0" borderId="0" applyFont="0" applyFill="0" applyBorder="0" applyAlignment="0" applyProtection="0"/>
    <xf numFmtId="0" fontId="12" fillId="0" borderId="0"/>
    <xf numFmtId="0" fontId="18" fillId="0" borderId="5">
      <alignment horizontal="left" vertical="center" wrapText="1" indent="2"/>
    </xf>
    <xf numFmtId="165"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16"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16"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16"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16"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16"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16"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16"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16"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16"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16"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16"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16"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16"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16"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16"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16"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16"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16"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16"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16"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16"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16"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16"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16"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16"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16"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16"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16"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16"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16"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16"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16"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16"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16"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16"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16"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16"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16"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16"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16"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16"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16"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16"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16"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16"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16"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16"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16"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16"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16"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16"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16"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16"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16"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16"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16"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16"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16"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16"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16"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16"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16"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16"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16"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16"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16"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16"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16"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16"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16"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16"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16"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16"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16"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16"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16"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5" fontId="2" fillId="0" borderId="0" applyFont="0" applyFill="0" applyBorder="0" applyAlignment="0" applyProtection="0"/>
    <xf numFmtId="167" fontId="11" fillId="0" borderId="0" applyFont="0" applyFill="0" applyBorder="0" applyAlignment="0" applyProtection="0"/>
    <xf numFmtId="0"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16"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16"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16" fillId="0" borderId="0" applyFont="0" applyFill="0" applyBorder="0" applyAlignment="0" applyProtection="0"/>
    <xf numFmtId="165" fontId="16"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71"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16"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16"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16"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16"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16"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16"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16"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16" fillId="0" borderId="0" applyFont="0" applyFill="0" applyBorder="0" applyAlignment="0" applyProtection="0"/>
    <xf numFmtId="0" fontId="30" fillId="0" borderId="0" applyNumberFormat="0" applyFill="0" applyBorder="0" applyAlignment="0" applyProtection="0"/>
    <xf numFmtId="0" fontId="12" fillId="0" borderId="0"/>
    <xf numFmtId="11" fontId="2" fillId="0" borderId="0" applyFont="0" applyFill="0" applyBorder="0" applyAlignment="0" applyProtection="0"/>
    <xf numFmtId="0" fontId="31" fillId="53" borderId="0" applyNumberFormat="0" applyBorder="0" applyAlignment="0" applyProtection="0"/>
    <xf numFmtId="0" fontId="32" fillId="0" borderId="8" applyNumberFormat="0" applyFill="0" applyAlignment="0" applyProtection="0"/>
    <xf numFmtId="0" fontId="33" fillId="0" borderId="9" applyNumberFormat="0" applyFill="0" applyAlignment="0" applyProtection="0"/>
    <xf numFmtId="0" fontId="34" fillId="0" borderId="10" applyNumberFormat="0" applyFill="0" applyAlignment="0" applyProtection="0"/>
    <xf numFmtId="0" fontId="34" fillId="0" borderId="0" applyNumberFormat="0" applyFill="0" applyBorder="0" applyAlignment="0" applyProtection="0"/>
    <xf numFmtId="168" fontId="19" fillId="0" borderId="0" applyNumberFormat="0" applyFill="0" applyBorder="0" applyAlignment="0" applyProtection="0">
      <alignment vertical="top"/>
      <protection locked="0"/>
    </xf>
    <xf numFmtId="0" fontId="36" fillId="54" borderId="6" applyNumberFormat="0" applyAlignment="0" applyProtection="0"/>
    <xf numFmtId="0" fontId="7" fillId="8" borderId="1" applyNumberFormat="0" applyAlignment="0" applyProtection="0"/>
    <xf numFmtId="0" fontId="36" fillId="54" borderId="6" applyNumberFormat="0" applyAlignment="0" applyProtection="0"/>
    <xf numFmtId="4" fontId="18" fillId="0" borderId="0" applyBorder="0">
      <alignment horizontal="right" vertical="center"/>
    </xf>
    <xf numFmtId="43" fontId="9" fillId="0" borderId="0" applyFont="0" applyFill="0" applyBorder="0" applyAlignment="0" applyProtection="0"/>
    <xf numFmtId="43" fontId="2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43" fontId="9" fillId="0" borderId="0" applyFont="0" applyFill="0" applyBorder="0" applyAlignment="0" applyProtection="0"/>
    <xf numFmtId="43" fontId="20" fillId="0" borderId="0" applyFont="0" applyFill="0" applyBorder="0" applyAlignment="0" applyProtection="0"/>
    <xf numFmtId="43" fontId="21" fillId="0" borderId="0" applyFont="0" applyFill="0" applyBorder="0" applyAlignment="0" applyProtection="0"/>
    <xf numFmtId="43" fontId="22" fillId="0" borderId="0" applyFont="0" applyFill="0" applyBorder="0" applyAlignment="0" applyProtection="0"/>
    <xf numFmtId="43" fontId="20" fillId="0" borderId="0" applyFont="0" applyFill="0" applyBorder="0" applyAlignment="0" applyProtection="0"/>
    <xf numFmtId="43" fontId="21" fillId="0" borderId="0" applyFont="0" applyFill="0" applyBorder="0" applyAlignment="0" applyProtection="0"/>
    <xf numFmtId="43" fontId="22" fillId="0" borderId="0" applyFont="0" applyFill="0" applyBorder="0" applyAlignment="0" applyProtection="0"/>
    <xf numFmtId="43" fontId="20" fillId="0" borderId="0" applyFont="0" applyFill="0" applyBorder="0" applyAlignment="0" applyProtection="0"/>
    <xf numFmtId="43" fontId="21" fillId="0" borderId="0" applyFont="0" applyFill="0" applyBorder="0" applyAlignment="0" applyProtection="0"/>
    <xf numFmtId="43" fontId="22" fillId="0" borderId="0" applyFont="0" applyFill="0" applyBorder="0" applyAlignment="0" applyProtection="0"/>
    <xf numFmtId="43" fontId="20" fillId="0" borderId="0" applyFont="0" applyFill="0" applyBorder="0" applyAlignment="0" applyProtection="0"/>
    <xf numFmtId="43" fontId="21" fillId="0" borderId="0" applyFont="0" applyFill="0" applyBorder="0" applyAlignment="0" applyProtection="0"/>
    <xf numFmtId="43" fontId="22" fillId="0" borderId="0" applyFont="0" applyFill="0" applyBorder="0" applyAlignment="0" applyProtection="0"/>
    <xf numFmtId="43" fontId="20" fillId="0" borderId="0" applyFont="0" applyFill="0" applyBorder="0" applyAlignment="0" applyProtection="0"/>
    <xf numFmtId="43" fontId="21" fillId="0" borderId="0" applyFont="0" applyFill="0" applyBorder="0" applyAlignment="0" applyProtection="0"/>
    <xf numFmtId="43" fontId="22" fillId="0" borderId="0" applyFont="0" applyFill="0" applyBorder="0" applyAlignment="0" applyProtection="0"/>
    <xf numFmtId="43" fontId="20" fillId="0" borderId="0" applyFont="0" applyFill="0" applyBorder="0" applyAlignment="0" applyProtection="0"/>
    <xf numFmtId="43" fontId="21" fillId="0" borderId="0" applyFont="0" applyFill="0" applyBorder="0" applyAlignment="0" applyProtection="0"/>
    <xf numFmtId="43" fontId="22" fillId="0" borderId="0" applyFont="0" applyFill="0" applyBorder="0" applyAlignment="0" applyProtection="0"/>
    <xf numFmtId="43" fontId="20" fillId="0" borderId="0" applyFont="0" applyFill="0" applyBorder="0" applyAlignment="0" applyProtection="0"/>
    <xf numFmtId="43" fontId="21" fillId="0" borderId="0" applyFont="0" applyFill="0" applyBorder="0" applyAlignment="0" applyProtection="0"/>
    <xf numFmtId="164"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4" fontId="9" fillId="0" borderId="0" applyFont="0" applyFill="0" applyBorder="0" applyAlignment="0" applyProtection="0"/>
    <xf numFmtId="164" fontId="9" fillId="0" borderId="0" applyFont="0" applyFill="0" applyBorder="0" applyAlignment="0" applyProtection="0"/>
    <xf numFmtId="164" fontId="9" fillId="0" borderId="0" applyFont="0" applyFill="0" applyBorder="0" applyAlignment="0" applyProtection="0"/>
    <xf numFmtId="164" fontId="20" fillId="0" borderId="0" applyFont="0" applyFill="0" applyBorder="0" applyAlignment="0" applyProtection="0"/>
    <xf numFmtId="164" fontId="21" fillId="0" borderId="0" applyFont="0" applyFill="0" applyBorder="0" applyAlignment="0" applyProtection="0"/>
    <xf numFmtId="164" fontId="22" fillId="0" borderId="0" applyFont="0" applyFill="0" applyBorder="0" applyAlignment="0" applyProtection="0"/>
    <xf numFmtId="164" fontId="20" fillId="0" borderId="0" applyFont="0" applyFill="0" applyBorder="0" applyAlignment="0" applyProtection="0"/>
    <xf numFmtId="164" fontId="21" fillId="0" borderId="0" applyFont="0" applyFill="0" applyBorder="0" applyAlignment="0" applyProtection="0"/>
    <xf numFmtId="164" fontId="22" fillId="0" borderId="0" applyFont="0" applyFill="0" applyBorder="0" applyAlignment="0" applyProtection="0"/>
    <xf numFmtId="164" fontId="20" fillId="0" borderId="0" applyFont="0" applyFill="0" applyBorder="0" applyAlignment="0" applyProtection="0"/>
    <xf numFmtId="164" fontId="21" fillId="0" borderId="0" applyFont="0" applyFill="0" applyBorder="0" applyAlignment="0" applyProtection="0"/>
    <xf numFmtId="164" fontId="22" fillId="0" borderId="0" applyFont="0" applyFill="0" applyBorder="0" applyAlignment="0" applyProtection="0"/>
    <xf numFmtId="164" fontId="20" fillId="0" borderId="0" applyFont="0" applyFill="0" applyBorder="0" applyAlignment="0" applyProtection="0"/>
    <xf numFmtId="164" fontId="21" fillId="0" borderId="0" applyFont="0" applyFill="0" applyBorder="0" applyAlignment="0" applyProtection="0"/>
    <xf numFmtId="164" fontId="22" fillId="0" borderId="0" applyFont="0" applyFill="0" applyBorder="0" applyAlignment="0" applyProtection="0"/>
    <xf numFmtId="164" fontId="20" fillId="0" borderId="0" applyFont="0" applyFill="0" applyBorder="0" applyAlignment="0" applyProtection="0"/>
    <xf numFmtId="164" fontId="21" fillId="0" borderId="0" applyFont="0" applyFill="0" applyBorder="0" applyAlignment="0" applyProtection="0"/>
    <xf numFmtId="164" fontId="22" fillId="0" borderId="0" applyFont="0" applyFill="0" applyBorder="0" applyAlignment="0" applyProtection="0"/>
    <xf numFmtId="164" fontId="9" fillId="0" borderId="0" applyFont="0" applyFill="0" applyBorder="0" applyAlignment="0" applyProtection="0"/>
    <xf numFmtId="164" fontId="20" fillId="0" borderId="0" applyFont="0" applyFill="0" applyBorder="0" applyAlignment="0" applyProtection="0"/>
    <xf numFmtId="164" fontId="21" fillId="0" borderId="0" applyFont="0" applyFill="0" applyBorder="0" applyAlignment="0" applyProtection="0"/>
    <xf numFmtId="164" fontId="22" fillId="0" borderId="0" applyFont="0" applyFill="0" applyBorder="0" applyAlignment="0" applyProtection="0"/>
    <xf numFmtId="164" fontId="20" fillId="0" borderId="0" applyFont="0" applyFill="0" applyBorder="0" applyAlignment="0" applyProtection="0"/>
    <xf numFmtId="164" fontId="21" fillId="0" borderId="0" applyFont="0" applyFill="0" applyBorder="0" applyAlignment="0" applyProtection="0"/>
    <xf numFmtId="164" fontId="22" fillId="0" borderId="0" applyFont="0" applyFill="0" applyBorder="0" applyAlignment="0" applyProtection="0"/>
    <xf numFmtId="164" fontId="20" fillId="0" borderId="0" applyFont="0" applyFill="0" applyBorder="0" applyAlignment="0" applyProtection="0"/>
    <xf numFmtId="164" fontId="21" fillId="0" borderId="0" applyFont="0" applyFill="0" applyBorder="0" applyAlignment="0" applyProtection="0"/>
    <xf numFmtId="164" fontId="22" fillId="0" borderId="0" applyFont="0" applyFill="0" applyBorder="0" applyAlignment="0" applyProtection="0"/>
    <xf numFmtId="164" fontId="20" fillId="0" borderId="0" applyFont="0" applyFill="0" applyBorder="0" applyAlignment="0" applyProtection="0"/>
    <xf numFmtId="164" fontId="21" fillId="0" borderId="0" applyFont="0" applyFill="0" applyBorder="0" applyAlignment="0" applyProtection="0"/>
    <xf numFmtId="164" fontId="22" fillId="0" borderId="0" applyFont="0" applyFill="0" applyBorder="0" applyAlignment="0" applyProtection="0"/>
    <xf numFmtId="164" fontId="20" fillId="0" borderId="0" applyFont="0" applyFill="0" applyBorder="0" applyAlignment="0" applyProtection="0"/>
    <xf numFmtId="164" fontId="21" fillId="0" borderId="0" applyFont="0" applyFill="0" applyBorder="0" applyAlignment="0" applyProtection="0"/>
    <xf numFmtId="164" fontId="2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0" fontId="35" fillId="0" borderId="0" applyNumberFormat="0" applyFill="0" applyBorder="0" applyAlignment="0" applyProtection="0"/>
    <xf numFmtId="170" fontId="37" fillId="55" borderId="0" applyNumberFormat="0" applyBorder="0" applyAlignment="0" applyProtection="0">
      <alignment horizontal="center" vertical="top" wrapText="1"/>
    </xf>
    <xf numFmtId="0" fontId="38" fillId="0" borderId="11" applyNumberFormat="0" applyFill="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39" fillId="0" borderId="0"/>
    <xf numFmtId="0" fontId="45" fillId="0" borderId="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46" fillId="60" borderId="0" applyNumberFormat="0" applyBorder="0" applyAlignment="0" applyProtection="0"/>
    <xf numFmtId="0" fontId="12" fillId="0" borderId="0"/>
    <xf numFmtId="0" fontId="47" fillId="0" borderId="0"/>
    <xf numFmtId="0" fontId="2" fillId="0" borderId="0"/>
    <xf numFmtId="0" fontId="45" fillId="0" borderId="0"/>
    <xf numFmtId="0" fontId="45" fillId="0" borderId="0"/>
    <xf numFmtId="0" fontId="45" fillId="0" borderId="0"/>
    <xf numFmtId="0" fontId="45" fillId="0" borderId="0"/>
    <xf numFmtId="0" fontId="45" fillId="0" borderId="0"/>
    <xf numFmtId="0" fontId="45" fillId="0" borderId="0"/>
    <xf numFmtId="0" fontId="2" fillId="0" borderId="0"/>
    <xf numFmtId="0" fontId="45"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61" borderId="18" applyNumberFormat="0" applyFont="0" applyAlignment="0" applyProtection="0"/>
    <xf numFmtId="174" fontId="2"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0" fontId="48" fillId="22" borderId="19" applyNumberFormat="0" applyAlignment="0" applyProtection="0"/>
    <xf numFmtId="0" fontId="12"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49"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2" fillId="0" borderId="20" applyNumberFormat="0" applyFill="0" applyAlignment="0" applyProtection="0"/>
    <xf numFmtId="0" fontId="53" fillId="0" borderId="21" applyNumberFormat="0" applyFill="0" applyAlignment="0" applyProtection="0"/>
    <xf numFmtId="0" fontId="54" fillId="0" borderId="22" applyNumberFormat="0" applyFill="0" applyAlignment="0" applyProtection="0"/>
    <xf numFmtId="0" fontId="54" fillId="0" borderId="0" applyNumberFormat="0" applyFill="0" applyBorder="0" applyAlignment="0" applyProtection="0"/>
    <xf numFmtId="0" fontId="55" fillId="0" borderId="23" applyNumberFormat="0" applyFill="0" applyAlignment="0" applyProtection="0"/>
    <xf numFmtId="0" fontId="56" fillId="4" borderId="0" applyNumberFormat="0" applyBorder="0" applyAlignment="0" applyProtection="0"/>
    <xf numFmtId="0" fontId="57" fillId="5" borderId="0" applyNumberFormat="0" applyBorder="0" applyAlignment="0" applyProtection="0"/>
    <xf numFmtId="0" fontId="58" fillId="62" borderId="0" applyNumberFormat="0" applyBorder="0" applyAlignment="0" applyProtection="0"/>
    <xf numFmtId="0" fontId="59" fillId="50" borderId="24" applyNumberFormat="0" applyAlignment="0" applyProtection="0"/>
    <xf numFmtId="0" fontId="60" fillId="0" borderId="0" applyNumberFormat="0" applyFill="0" applyBorder="0" applyAlignment="0" applyProtection="0"/>
    <xf numFmtId="0" fontId="41" fillId="0" borderId="25" applyNumberFormat="0" applyFill="0" applyAlignment="0" applyProtection="0"/>
    <xf numFmtId="0" fontId="2" fillId="0" borderId="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23" fillId="56" borderId="15" applyNumberFormat="0" applyFont="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23" fillId="56" borderId="15" applyNumberFormat="0" applyFont="0" applyAlignment="0" applyProtection="0"/>
    <xf numFmtId="0" fontId="42" fillId="0" borderId="0" applyNumberFormat="0" applyFill="0" applyBorder="0" applyAlignment="0" applyProtection="0"/>
    <xf numFmtId="0" fontId="23" fillId="56" borderId="15" applyNumberFormat="0" applyFont="0" applyAlignment="0" applyProtection="0"/>
    <xf numFmtId="0" fontId="23" fillId="56" borderId="15" applyNumberFormat="0" applyFont="0" applyAlignment="0" applyProtection="0"/>
    <xf numFmtId="0" fontId="42" fillId="0" borderId="0" applyNumberFormat="0" applyFill="0" applyBorder="0" applyAlignment="0" applyProtection="0"/>
    <xf numFmtId="0" fontId="23" fillId="56" borderId="15" applyNumberFormat="0" applyFont="0" applyAlignment="0" applyProtection="0"/>
    <xf numFmtId="0" fontId="42" fillId="0" borderId="0" applyNumberFormat="0" applyFill="0" applyBorder="0" applyAlignment="0" applyProtection="0"/>
    <xf numFmtId="0" fontId="23" fillId="56" borderId="15" applyNumberFormat="0" applyFont="0" applyAlignment="0" applyProtection="0"/>
    <xf numFmtId="0" fontId="42" fillId="0" borderId="0" applyNumberFormat="0" applyFill="0" applyBorder="0" applyAlignment="0" applyProtection="0"/>
    <xf numFmtId="0" fontId="23" fillId="56" borderId="15" applyNumberFormat="0" applyFont="0" applyAlignment="0" applyProtection="0"/>
    <xf numFmtId="0" fontId="42" fillId="0" borderId="0" applyNumberFormat="0" applyFill="0" applyBorder="0" applyAlignment="0" applyProtection="0"/>
    <xf numFmtId="0" fontId="23" fillId="56" borderId="15" applyNumberFormat="0" applyFont="0" applyAlignment="0" applyProtection="0"/>
    <xf numFmtId="0" fontId="42" fillId="0" borderId="0" applyNumberFormat="0" applyFill="0" applyBorder="0" applyAlignment="0" applyProtection="0"/>
    <xf numFmtId="0" fontId="23" fillId="56" borderId="15" applyNumberFormat="0" applyFont="0" applyAlignment="0" applyProtection="0"/>
    <xf numFmtId="0" fontId="23" fillId="56" borderId="15" applyNumberFormat="0" applyFont="0" applyAlignment="0" applyProtection="0"/>
    <xf numFmtId="0" fontId="23" fillId="56" borderId="15" applyNumberFormat="0" applyFont="0" applyAlignment="0" applyProtection="0"/>
    <xf numFmtId="9" fontId="23" fillId="0" borderId="0" applyFont="0" applyFill="0" applyBorder="0" applyAlignment="0" applyProtection="0"/>
    <xf numFmtId="0" fontId="2" fillId="0" borderId="0"/>
    <xf numFmtId="0" fontId="2" fillId="0" borderId="0"/>
    <xf numFmtId="0" fontId="2" fillId="0" borderId="0"/>
    <xf numFmtId="164" fontId="23" fillId="0" borderId="0" applyFont="0" applyFill="0" applyBorder="0" applyAlignment="0" applyProtection="0"/>
    <xf numFmtId="0" fontId="2" fillId="0" borderId="0"/>
    <xf numFmtId="3" fontId="2" fillId="51" borderId="6" applyFont="0" applyFill="0" applyBorder="0" applyAlignment="0" applyProtection="0"/>
    <xf numFmtId="3" fontId="2" fillId="51" borderId="6" applyFont="0" applyFill="0" applyBorder="0" applyAlignment="0" applyProtection="0"/>
    <xf numFmtId="3" fontId="27" fillId="49" borderId="6" applyNumberFormat="0" applyBorder="0" applyAlignment="0" applyProtection="0"/>
    <xf numFmtId="0" fontId="14" fillId="51" borderId="6" applyNumberFormat="0" applyBorder="0" applyAlignment="0" applyProtection="0"/>
    <xf numFmtId="43" fontId="2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43" fontId="2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0" fontId="46" fillId="60" borderId="0" applyNumberFormat="0" applyBorder="0" applyAlignment="0" applyProtection="0"/>
    <xf numFmtId="0" fontId="2" fillId="0" borderId="0"/>
    <xf numFmtId="0" fontId="2" fillId="0" borderId="0"/>
    <xf numFmtId="0" fontId="12" fillId="0" borderId="0"/>
    <xf numFmtId="0" fontId="2" fillId="0" borderId="0"/>
    <xf numFmtId="0" fontId="2" fillId="0" borderId="0"/>
    <xf numFmtId="0" fontId="2" fillId="0" borderId="0"/>
    <xf numFmtId="0" fontId="2" fillId="0" borderId="0"/>
    <xf numFmtId="0" fontId="2" fillId="0" borderId="0"/>
    <xf numFmtId="0" fontId="2" fillId="0" borderId="0"/>
    <xf numFmtId="0" fontId="12" fillId="0" borderId="0"/>
    <xf numFmtId="0" fontId="2" fillId="0" borderId="0"/>
    <xf numFmtId="0" fontId="47" fillId="0" borderId="0"/>
    <xf numFmtId="0" fontId="2" fillId="0" borderId="0"/>
    <xf numFmtId="4" fontId="18" fillId="0" borderId="2" applyFill="0" applyBorder="0" applyProtection="0">
      <alignment horizontal="right" vertical="center"/>
    </xf>
    <xf numFmtId="0" fontId="63" fillId="0" borderId="0" applyNumberFormat="0" applyFill="0" applyBorder="0" applyProtection="0">
      <alignment horizontal="left" vertical="center"/>
    </xf>
    <xf numFmtId="0" fontId="2" fillId="63" borderId="0" applyNumberFormat="0" applyFont="0" applyBorder="0" applyAlignment="0" applyProtection="0"/>
    <xf numFmtId="0" fontId="2" fillId="63" borderId="0" applyNumberFormat="0" applyFon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61" borderId="18" applyNumberFormat="0" applyFont="0" applyAlignment="0" applyProtection="0"/>
    <xf numFmtId="0" fontId="2" fillId="61" borderId="18" applyNumberFormat="0" applyFont="0" applyAlignment="0" applyProtection="0"/>
    <xf numFmtId="0" fontId="2" fillId="61" borderId="18" applyNumberFormat="0" applyFont="0" applyAlignment="0" applyProtection="0"/>
    <xf numFmtId="0" fontId="16" fillId="61" borderId="18" applyNumberFormat="0" applyFont="0" applyAlignment="0" applyProtection="0"/>
    <xf numFmtId="0" fontId="2" fillId="61" borderId="18" applyNumberFormat="0" applyFont="0" applyAlignment="0" applyProtection="0"/>
    <xf numFmtId="0" fontId="2" fillId="61" borderId="18" applyNumberFormat="0" applyFont="0" applyAlignment="0" applyProtection="0"/>
    <xf numFmtId="0" fontId="2" fillId="61" borderId="18" applyNumberFormat="0" applyFont="0" applyAlignment="0" applyProtection="0"/>
    <xf numFmtId="0" fontId="2" fillId="61" borderId="18" applyNumberFormat="0" applyFont="0" applyAlignment="0" applyProtection="0"/>
    <xf numFmtId="0" fontId="2" fillId="61" borderId="18" applyNumberFormat="0" applyFont="0" applyAlignment="0" applyProtection="0"/>
    <xf numFmtId="0" fontId="2" fillId="61" borderId="18" applyNumberFormat="0" applyFont="0" applyAlignment="0" applyProtection="0"/>
    <xf numFmtId="0" fontId="2" fillId="61" borderId="18" applyNumberFormat="0" applyFont="0" applyAlignment="0" applyProtection="0"/>
    <xf numFmtId="0" fontId="16" fillId="61" borderId="18" applyNumberFormat="0" applyFont="0" applyAlignment="0" applyProtection="0"/>
    <xf numFmtId="174" fontId="2"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16"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16"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16"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16"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16"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16"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16"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16"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16"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16"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16"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16"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16"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16"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16"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16"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16"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16"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16"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16"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16"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16"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16"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16"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16"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16"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16"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16"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16"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16"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16"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16"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16"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16"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16"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16"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16"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16"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16"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16"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16"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16"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16"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16"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16"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16"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16"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16"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16"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16"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16"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16"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16"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16"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16"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16"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16"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16"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16"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16"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16"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16"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16"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16"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16"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16"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16"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16"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16"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16"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16"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16"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16"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16"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16"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16"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16"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16"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16"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16"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16"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16"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16"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16"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16"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16"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16"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16" fillId="0" borderId="0" applyFont="0" applyFill="0" applyBorder="0" applyAlignment="0" applyProtection="0"/>
    <xf numFmtId="0" fontId="59" fillId="50" borderId="24" applyNumberFormat="0" applyAlignment="0" applyProtection="0"/>
    <xf numFmtId="0" fontId="64" fillId="64" borderId="0" applyNumberFormat="0" applyAlignment="0" applyProtection="0"/>
    <xf numFmtId="0" fontId="65" fillId="65" borderId="0" applyNumberFormat="0" applyAlignment="0" applyProtection="0"/>
    <xf numFmtId="0" fontId="66" fillId="66" borderId="0" applyNumberFormat="0" applyAlignment="0" applyProtection="0"/>
    <xf numFmtId="170" fontId="67" fillId="2" borderId="0" applyNumberFormat="0" applyFill="0" applyBorder="0" applyAlignment="0">
      <alignment horizontal="center"/>
    </xf>
    <xf numFmtId="9" fontId="2" fillId="0" borderId="0" applyFont="0" applyFill="0" applyBorder="0" applyAlignment="0" applyProtection="0"/>
    <xf numFmtId="9" fontId="2" fillId="0" borderId="0" applyFont="0" applyFill="0" applyBorder="0" applyAlignment="0" applyProtection="0"/>
    <xf numFmtId="9" fontId="16" fillId="0" borderId="0" applyFont="0" applyFill="0" applyBorder="0" applyAlignment="0" applyProtection="0"/>
    <xf numFmtId="9" fontId="2" fillId="0" borderId="0" applyFont="0" applyFill="0" applyBorder="0" applyAlignment="0" applyProtection="0"/>
    <xf numFmtId="9" fontId="16"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6"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6"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6"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6"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6"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6"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6"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6"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6"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6"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6"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6"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6"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6"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6"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6"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6"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6"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6"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6"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6"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6"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6"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6"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6"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6"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6"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6"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6"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6"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6"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6"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6"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6"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6"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6"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6"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6"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6"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6"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6"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6"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6"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6"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6"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6"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6"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6"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6"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6"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6"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6"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6"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6"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6"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6"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6"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6"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6"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6"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6"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6"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6"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6"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6"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6"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6"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6"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6"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6"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6"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6"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6"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6"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6"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6"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6"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6"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6"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6"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6"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6"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6"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6"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6"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6"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6"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6"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6"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6"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6"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6"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6"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6"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6"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6"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6"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6"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6"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6"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6"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6"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6"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6"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6"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6"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6"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6"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6"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6"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6"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6"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6"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6"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6"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6"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6"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6"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6"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6"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6"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6"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6"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6"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6"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6"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6"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0" fontId="55" fillId="0" borderId="23" applyNumberFormat="0" applyFill="0" applyAlignment="0" applyProtection="0"/>
    <xf numFmtId="0" fontId="62" fillId="50" borderId="6" applyNumberFormat="0" applyFill="0" applyBorder="0" applyAlignment="0" applyProtection="0"/>
    <xf numFmtId="0" fontId="68" fillId="50" borderId="6" applyFill="0" applyBorder="0" applyAlignment="0" applyProtection="0"/>
    <xf numFmtId="0" fontId="2" fillId="0" borderId="0"/>
    <xf numFmtId="0" fontId="2" fillId="0" borderId="0"/>
    <xf numFmtId="0" fontId="2" fillId="0" borderId="0"/>
    <xf numFmtId="9" fontId="2" fillId="0" borderId="0" applyFont="0" applyFill="0" applyBorder="0" applyAlignment="0" applyProtection="0"/>
    <xf numFmtId="9" fontId="23" fillId="0" borderId="0" applyFont="0" applyFill="0" applyBorder="0" applyAlignment="0" applyProtection="0"/>
    <xf numFmtId="164" fontId="23" fillId="0" borderId="0" applyFont="0" applyFill="0" applyBorder="0" applyAlignment="0" applyProtection="0"/>
    <xf numFmtId="43" fontId="2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43" fontId="2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0" fontId="2" fillId="0" borderId="0"/>
    <xf numFmtId="0" fontId="61" fillId="0" borderId="0" applyFill="0" applyBorder="0"/>
    <xf numFmtId="0" fontId="16" fillId="0" borderId="0"/>
    <xf numFmtId="0" fontId="16" fillId="0" borderId="0"/>
    <xf numFmtId="170" fontId="14" fillId="51" borderId="0" applyNumberFormat="0" applyBorder="0" applyAlignment="0"/>
    <xf numFmtId="9" fontId="23" fillId="0" borderId="0" applyFont="0" applyFill="0" applyBorder="0" applyAlignment="0" applyProtection="0"/>
    <xf numFmtId="9" fontId="2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9" fontId="23" fillId="0" borderId="0" applyFont="0" applyFill="0" applyBorder="0" applyAlignment="0" applyProtection="0"/>
    <xf numFmtId="43" fontId="23" fillId="0" borderId="0" applyFont="0" applyFill="0" applyBorder="0" applyAlignment="0" applyProtection="0"/>
    <xf numFmtId="164"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4" fontId="23"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9" fontId="23" fillId="0" borderId="0" applyFont="0" applyFill="0" applyBorder="0" applyAlignment="0" applyProtection="0"/>
    <xf numFmtId="164" fontId="2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9" fontId="23" fillId="0" borderId="0" applyFont="0" applyFill="0" applyBorder="0" applyAlignment="0" applyProtection="0"/>
    <xf numFmtId="164" fontId="2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9" fontId="23" fillId="0" borderId="0" applyFont="0" applyFill="0" applyBorder="0" applyAlignment="0" applyProtection="0"/>
    <xf numFmtId="43" fontId="23" fillId="0" borderId="0" applyFont="0" applyFill="0" applyBorder="0" applyAlignment="0" applyProtection="0"/>
    <xf numFmtId="164"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4" fontId="23"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9" fontId="23" fillId="0" borderId="0" applyFont="0" applyFill="0" applyBorder="0" applyAlignment="0" applyProtection="0"/>
    <xf numFmtId="164" fontId="2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9" fontId="23" fillId="0" borderId="0" applyFont="0" applyFill="0" applyBorder="0" applyAlignment="0" applyProtection="0"/>
    <xf numFmtId="164" fontId="23" fillId="0" borderId="0" applyFont="0" applyFill="0" applyBorder="0" applyAlignment="0" applyProtection="0"/>
    <xf numFmtId="0" fontId="2" fillId="0" borderId="0"/>
    <xf numFmtId="43" fontId="23" fillId="0" borderId="0" applyFont="0" applyFill="0" applyBorder="0" applyAlignment="0" applyProtection="0"/>
    <xf numFmtId="9" fontId="2" fillId="0" borderId="0" applyFont="0" applyFill="0" applyBorder="0" applyAlignment="0" applyProtection="0"/>
    <xf numFmtId="0" fontId="2" fillId="0" borderId="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9" fontId="23" fillId="0" borderId="0" applyFont="0" applyFill="0" applyBorder="0" applyAlignment="0" applyProtection="0"/>
    <xf numFmtId="43" fontId="23" fillId="0" borderId="0" applyFont="0" applyFill="0" applyBorder="0" applyAlignment="0" applyProtection="0"/>
    <xf numFmtId="164"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4" fontId="23"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9" fontId="23" fillId="0" borderId="0" applyFont="0" applyFill="0" applyBorder="0" applyAlignment="0" applyProtection="0"/>
    <xf numFmtId="164" fontId="2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9" fontId="23" fillId="0" borderId="0" applyFont="0" applyFill="0" applyBorder="0" applyAlignment="0" applyProtection="0"/>
    <xf numFmtId="164" fontId="23" fillId="0" borderId="0" applyFont="0" applyFill="0" applyBorder="0" applyAlignment="0" applyProtection="0"/>
    <xf numFmtId="43" fontId="23" fillId="0" borderId="0" applyFont="0" applyFill="0" applyBorder="0" applyAlignment="0" applyProtection="0"/>
    <xf numFmtId="0" fontId="71" fillId="0" borderId="0"/>
    <xf numFmtId="0" fontId="72" fillId="68" borderId="0"/>
    <xf numFmtId="0" fontId="73" fillId="0" borderId="0"/>
    <xf numFmtId="0" fontId="2" fillId="0" borderId="0"/>
    <xf numFmtId="164" fontId="2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47" fillId="0" borderId="0"/>
    <xf numFmtId="164" fontId="71" fillId="0" borderId="0" applyFont="0" applyFill="0" applyBorder="0" applyAlignment="0" applyProtection="0"/>
    <xf numFmtId="0" fontId="2" fillId="0" borderId="0"/>
    <xf numFmtId="0" fontId="2" fillId="0" borderId="0"/>
    <xf numFmtId="0" fontId="2" fillId="0" borderId="2" applyNumberFormat="0" applyFill="0" applyProtection="0">
      <alignment horizontal="right"/>
    </xf>
    <xf numFmtId="0" fontId="74" fillId="70" borderId="2" applyNumberFormat="0" applyProtection="0">
      <alignment horizontal="right"/>
    </xf>
    <xf numFmtId="0" fontId="75" fillId="70" borderId="0" applyNumberFormat="0" applyBorder="0" applyProtection="0">
      <alignment horizontal="left"/>
    </xf>
    <xf numFmtId="0" fontId="74" fillId="70" borderId="2" applyNumberFormat="0" applyProtection="0">
      <alignment horizontal="left"/>
    </xf>
    <xf numFmtId="0" fontId="2" fillId="0" borderId="2" applyNumberFormat="0" applyFill="0" applyProtection="0">
      <alignment horizontal="right"/>
    </xf>
    <xf numFmtId="0" fontId="77" fillId="71" borderId="0" applyNumberFormat="0" applyBorder="0" applyProtection="0">
      <alignment horizontal="left"/>
    </xf>
    <xf numFmtId="43" fontId="23" fillId="0" borderId="0" applyFont="0" applyFill="0" applyBorder="0" applyAlignment="0" applyProtection="0"/>
    <xf numFmtId="0" fontId="78" fillId="0" borderId="0"/>
    <xf numFmtId="0" fontId="79" fillId="0" borderId="0"/>
    <xf numFmtId="9" fontId="78" fillId="0" borderId="0" applyFont="0" applyFill="0" applyBorder="0" applyAlignment="0" applyProtection="0"/>
    <xf numFmtId="0" fontId="2" fillId="0" borderId="0"/>
    <xf numFmtId="9" fontId="23" fillId="0" borderId="0" applyFont="0" applyFill="0" applyBorder="0" applyAlignment="0" applyProtection="0"/>
    <xf numFmtId="0" fontId="45" fillId="0" borderId="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0" fontId="45" fillId="0" borderId="0"/>
    <xf numFmtId="0" fontId="45" fillId="0" borderId="0"/>
    <xf numFmtId="0" fontId="45" fillId="0" borderId="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9" fontId="23" fillId="0" borderId="0" applyFont="0" applyFill="0" applyBorder="0" applyAlignment="0" applyProtection="0"/>
    <xf numFmtId="0" fontId="2" fillId="0" borderId="0"/>
    <xf numFmtId="43" fontId="1" fillId="0" borderId="0" applyFont="0" applyFill="0" applyBorder="0" applyAlignment="0" applyProtection="0"/>
    <xf numFmtId="43" fontId="1" fillId="0" borderId="0" applyFont="0" applyFill="0" applyBorder="0" applyAlignment="0" applyProtection="0"/>
    <xf numFmtId="43" fontId="2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0" fontId="47" fillId="0" borderId="0"/>
    <xf numFmtId="9" fontId="2" fillId="0" borderId="0" applyFont="0" applyFill="0" applyBorder="0" applyAlignment="0" applyProtection="0"/>
    <xf numFmtId="9" fontId="23" fillId="0" borderId="0" applyFont="0" applyFill="0" applyBorder="0" applyAlignment="0" applyProtection="0"/>
    <xf numFmtId="43" fontId="2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80" fillId="0" borderId="0"/>
    <xf numFmtId="0" fontId="81" fillId="0" borderId="0"/>
    <xf numFmtId="0" fontId="25" fillId="48" borderId="0" applyNumberFormat="0" applyBorder="0" applyAlignment="0" applyProtection="0"/>
    <xf numFmtId="0" fontId="84" fillId="0" borderId="0"/>
    <xf numFmtId="0" fontId="5" fillId="22" borderId="1" applyNumberFormat="0" applyAlignment="0" applyProtection="0"/>
    <xf numFmtId="0" fontId="5" fillId="22" borderId="1" applyNumberFormat="0" applyAlignment="0" applyProtection="0"/>
    <xf numFmtId="0" fontId="5" fillId="22" borderId="1" applyNumberFormat="0" applyAlignment="0" applyProtection="0"/>
    <xf numFmtId="0" fontId="5" fillId="22" borderId="1" applyNumberFormat="0" applyAlignment="0" applyProtection="0"/>
    <xf numFmtId="0" fontId="5" fillId="22" borderId="1" applyNumberFormat="0" applyAlignment="0" applyProtection="0"/>
    <xf numFmtId="0" fontId="5" fillId="22" borderId="1" applyNumberFormat="0" applyAlignment="0" applyProtection="0"/>
    <xf numFmtId="0" fontId="5" fillId="22" borderId="1" applyNumberFormat="0" applyAlignment="0" applyProtection="0"/>
    <xf numFmtId="0" fontId="5" fillId="22" borderId="1" applyNumberFormat="0" applyAlignment="0" applyProtection="0"/>
    <xf numFmtId="0" fontId="5" fillId="22" borderId="1" applyNumberFormat="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7" fillId="8" borderId="1" applyNumberFormat="0" applyAlignment="0" applyProtection="0"/>
    <xf numFmtId="0" fontId="7" fillId="8" borderId="1" applyNumberFormat="0" applyAlignment="0" applyProtection="0"/>
    <xf numFmtId="0" fontId="7" fillId="8" borderId="1" applyNumberFormat="0" applyAlignment="0" applyProtection="0"/>
    <xf numFmtId="0" fontId="7" fillId="8" borderId="1" applyNumberFormat="0" applyAlignment="0" applyProtection="0"/>
    <xf numFmtId="0" fontId="7" fillId="8" borderId="1" applyNumberFormat="0" applyAlignment="0" applyProtection="0"/>
    <xf numFmtId="0" fontId="7" fillId="8" borderId="1" applyNumberFormat="0" applyAlignment="0" applyProtection="0"/>
    <xf numFmtId="0" fontId="7" fillId="8" borderId="1" applyNumberFormat="0" applyAlignment="0" applyProtection="0"/>
    <xf numFmtId="0" fontId="7" fillId="8" borderId="1" applyNumberFormat="0" applyAlignment="0" applyProtection="0"/>
    <xf numFmtId="0" fontId="7" fillId="8" borderId="1" applyNumberFormat="0" applyAlignment="0" applyProtection="0"/>
    <xf numFmtId="0" fontId="2" fillId="61" borderId="18" applyNumberFormat="0" applyFont="0" applyAlignment="0" applyProtection="0"/>
    <xf numFmtId="0" fontId="2" fillId="61" borderId="18" applyNumberFormat="0" applyFont="0" applyAlignment="0" applyProtection="0"/>
    <xf numFmtId="0" fontId="2" fillId="61" borderId="18" applyNumberFormat="0" applyFont="0" applyAlignment="0" applyProtection="0"/>
    <xf numFmtId="0" fontId="2" fillId="61" borderId="18" applyNumberFormat="0" applyFont="0" applyAlignment="0" applyProtection="0"/>
    <xf numFmtId="0" fontId="48" fillId="22" borderId="19" applyNumberFormat="0" applyAlignment="0" applyProtection="0"/>
    <xf numFmtId="0" fontId="48" fillId="22" borderId="19" applyNumberFormat="0" applyAlignment="0" applyProtection="0"/>
    <xf numFmtId="0" fontId="48" fillId="22" borderId="19" applyNumberFormat="0" applyAlignment="0" applyProtection="0"/>
    <xf numFmtId="0" fontId="48" fillId="22" borderId="19" applyNumberFormat="0" applyAlignment="0" applyProtection="0"/>
    <xf numFmtId="0" fontId="48" fillId="22" borderId="19" applyNumberFormat="0" applyAlignment="0" applyProtection="0"/>
    <xf numFmtId="0" fontId="48" fillId="22" borderId="19" applyNumberFormat="0" applyAlignment="0" applyProtection="0"/>
    <xf numFmtId="0" fontId="48" fillId="22" borderId="19" applyNumberFormat="0" applyAlignment="0" applyProtection="0"/>
    <xf numFmtId="0" fontId="48" fillId="22" borderId="19" applyNumberFormat="0" applyAlignment="0" applyProtection="0"/>
    <xf numFmtId="0" fontId="85" fillId="0" borderId="0" applyNumberFormat="0" applyFill="0" applyBorder="0" applyAlignment="0" applyProtection="0"/>
    <xf numFmtId="0" fontId="55" fillId="0" borderId="23" applyNumberFormat="0" applyFill="0" applyAlignment="0" applyProtection="0"/>
    <xf numFmtId="0" fontId="55" fillId="0" borderId="23" applyNumberFormat="0" applyFill="0" applyAlignment="0" applyProtection="0"/>
    <xf numFmtId="0" fontId="55" fillId="0" borderId="23" applyNumberFormat="0" applyFill="0" applyAlignment="0" applyProtection="0"/>
    <xf numFmtId="0" fontId="55" fillId="0" borderId="23" applyNumberFormat="0" applyFill="0" applyAlignment="0" applyProtection="0"/>
    <xf numFmtId="0" fontId="55" fillId="0" borderId="23" applyNumberFormat="0" applyFill="0" applyAlignment="0" applyProtection="0"/>
    <xf numFmtId="0" fontId="55" fillId="0" borderId="23" applyNumberFormat="0" applyFill="0" applyAlignment="0" applyProtection="0"/>
    <xf numFmtId="0" fontId="55" fillId="0" borderId="23" applyNumberFormat="0" applyFill="0" applyAlignment="0" applyProtection="0"/>
    <xf numFmtId="0" fontId="55" fillId="0" borderId="23" applyNumberFormat="0" applyFill="0" applyAlignment="0" applyProtection="0"/>
    <xf numFmtId="0" fontId="86" fillId="0" borderId="0" applyNumberFormat="0" applyFill="0" applyBorder="0" applyAlignment="0" applyProtection="0">
      <alignment vertical="top"/>
      <protection locked="0"/>
    </xf>
    <xf numFmtId="0" fontId="23" fillId="24" borderId="0" applyNumberFormat="0" applyBorder="0" applyAlignment="0" applyProtection="0"/>
    <xf numFmtId="0" fontId="23" fillId="24" borderId="0" applyNumberFormat="0" applyBorder="0" applyAlignment="0" applyProtection="0"/>
    <xf numFmtId="0" fontId="23" fillId="24" borderId="0" applyNumberFormat="0" applyBorder="0" applyAlignment="0" applyProtection="0"/>
    <xf numFmtId="0" fontId="23" fillId="24" borderId="0" applyNumberFormat="0" applyBorder="0" applyAlignment="0" applyProtection="0"/>
    <xf numFmtId="0" fontId="23" fillId="24" borderId="0" applyNumberFormat="0" applyBorder="0" applyAlignment="0" applyProtection="0"/>
    <xf numFmtId="0" fontId="23" fillId="25" borderId="0" applyNumberFormat="0" applyBorder="0" applyAlignment="0" applyProtection="0"/>
    <xf numFmtId="0" fontId="23" fillId="25" borderId="0" applyNumberFormat="0" applyBorder="0" applyAlignment="0" applyProtection="0"/>
    <xf numFmtId="0" fontId="23" fillId="25" borderId="0" applyNumberFormat="0" applyBorder="0" applyAlignment="0" applyProtection="0"/>
    <xf numFmtId="0" fontId="23" fillId="25" borderId="0" applyNumberFormat="0" applyBorder="0" applyAlignment="0" applyProtection="0"/>
    <xf numFmtId="0" fontId="23" fillId="25" borderId="0" applyNumberFormat="0" applyBorder="0" applyAlignment="0" applyProtection="0"/>
    <xf numFmtId="0" fontId="23" fillId="26" borderId="0" applyNumberFormat="0" applyBorder="0" applyAlignment="0" applyProtection="0"/>
    <xf numFmtId="0" fontId="23" fillId="26" borderId="0" applyNumberFormat="0" applyBorder="0" applyAlignment="0" applyProtection="0"/>
    <xf numFmtId="0" fontId="23" fillId="26" borderId="0" applyNumberFormat="0" applyBorder="0" applyAlignment="0" applyProtection="0"/>
    <xf numFmtId="0" fontId="23" fillId="26" borderId="0" applyNumberFormat="0" applyBorder="0" applyAlignment="0" applyProtection="0"/>
    <xf numFmtId="0" fontId="23" fillId="26" borderId="0" applyNumberFormat="0" applyBorder="0" applyAlignment="0" applyProtection="0"/>
    <xf numFmtId="0" fontId="23" fillId="27" borderId="0" applyNumberFormat="0" applyBorder="0" applyAlignment="0" applyProtection="0"/>
    <xf numFmtId="0" fontId="23" fillId="27" borderId="0" applyNumberFormat="0" applyBorder="0" applyAlignment="0" applyProtection="0"/>
    <xf numFmtId="0" fontId="23" fillId="27" borderId="0" applyNumberFormat="0" applyBorder="0" applyAlignment="0" applyProtection="0"/>
    <xf numFmtId="0" fontId="23" fillId="27" borderId="0" applyNumberFormat="0" applyBorder="0" applyAlignment="0" applyProtection="0"/>
    <xf numFmtId="0" fontId="23" fillId="27"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23" fillId="30" borderId="0" applyNumberFormat="0" applyBorder="0" applyAlignment="0" applyProtection="0"/>
    <xf numFmtId="0" fontId="23" fillId="30" borderId="0" applyNumberFormat="0" applyBorder="0" applyAlignment="0" applyProtection="0"/>
    <xf numFmtId="0" fontId="23" fillId="30" borderId="0" applyNumberFormat="0" applyBorder="0" applyAlignment="0" applyProtection="0"/>
    <xf numFmtId="0" fontId="23" fillId="30" borderId="0" applyNumberFormat="0" applyBorder="0" applyAlignment="0" applyProtection="0"/>
    <xf numFmtId="0" fontId="23" fillId="30" borderId="0" applyNumberFormat="0" applyBorder="0" applyAlignment="0" applyProtection="0"/>
    <xf numFmtId="0" fontId="23" fillId="31" borderId="0" applyNumberFormat="0" applyBorder="0" applyAlignment="0" applyProtection="0"/>
    <xf numFmtId="0" fontId="23" fillId="31" borderId="0" applyNumberFormat="0" applyBorder="0" applyAlignment="0" applyProtection="0"/>
    <xf numFmtId="0" fontId="23" fillId="31" borderId="0" applyNumberFormat="0" applyBorder="0" applyAlignment="0" applyProtection="0"/>
    <xf numFmtId="0" fontId="23" fillId="31" borderId="0" applyNumberFormat="0" applyBorder="0" applyAlignment="0" applyProtection="0"/>
    <xf numFmtId="0" fontId="23" fillId="31" borderId="0" applyNumberFormat="0" applyBorder="0" applyAlignment="0" applyProtection="0"/>
    <xf numFmtId="0" fontId="23" fillId="32" borderId="0" applyNumberFormat="0" applyBorder="0" applyAlignment="0" applyProtection="0"/>
    <xf numFmtId="0" fontId="23" fillId="32" borderId="0" applyNumberFormat="0" applyBorder="0" applyAlignment="0" applyProtection="0"/>
    <xf numFmtId="0" fontId="23" fillId="32" borderId="0" applyNumberFormat="0" applyBorder="0" applyAlignment="0" applyProtection="0"/>
    <xf numFmtId="0" fontId="23" fillId="32" borderId="0" applyNumberFormat="0" applyBorder="0" applyAlignment="0" applyProtection="0"/>
    <xf numFmtId="0" fontId="23" fillId="32" borderId="0" applyNumberFormat="0" applyBorder="0" applyAlignment="0" applyProtection="0"/>
    <xf numFmtId="0" fontId="23" fillId="33" borderId="0" applyNumberFormat="0" applyBorder="0" applyAlignment="0" applyProtection="0"/>
    <xf numFmtId="0" fontId="23" fillId="33" borderId="0" applyNumberFormat="0" applyBorder="0" applyAlignment="0" applyProtection="0"/>
    <xf numFmtId="0" fontId="23" fillId="33" borderId="0" applyNumberFormat="0" applyBorder="0" applyAlignment="0" applyProtection="0"/>
    <xf numFmtId="0" fontId="23" fillId="33" borderId="0" applyNumberFormat="0" applyBorder="0" applyAlignment="0" applyProtection="0"/>
    <xf numFmtId="0" fontId="23" fillId="33" borderId="0" applyNumberFormat="0" applyBorder="0" applyAlignment="0" applyProtection="0"/>
    <xf numFmtId="0" fontId="23" fillId="34" borderId="0" applyNumberFormat="0" applyBorder="0" applyAlignment="0" applyProtection="0"/>
    <xf numFmtId="0" fontId="23" fillId="34" borderId="0" applyNumberFormat="0" applyBorder="0" applyAlignment="0" applyProtection="0"/>
    <xf numFmtId="0" fontId="23" fillId="34" borderId="0" applyNumberFormat="0" applyBorder="0" applyAlignment="0" applyProtection="0"/>
    <xf numFmtId="0" fontId="23" fillId="34" borderId="0" applyNumberFormat="0" applyBorder="0" applyAlignment="0" applyProtection="0"/>
    <xf numFmtId="0" fontId="23" fillId="34" borderId="0" applyNumberFormat="0" applyBorder="0" applyAlignment="0" applyProtection="0"/>
    <xf numFmtId="0" fontId="23" fillId="35" borderId="0" applyNumberFormat="0" applyBorder="0" applyAlignment="0" applyProtection="0"/>
    <xf numFmtId="0" fontId="23" fillId="35" borderId="0" applyNumberFormat="0" applyBorder="0" applyAlignment="0" applyProtection="0"/>
    <xf numFmtId="0" fontId="23" fillId="35" borderId="0" applyNumberFormat="0" applyBorder="0" applyAlignment="0" applyProtection="0"/>
    <xf numFmtId="0" fontId="23" fillId="35" borderId="0" applyNumberFormat="0" applyBorder="0" applyAlignment="0" applyProtection="0"/>
    <xf numFmtId="0" fontId="23" fillId="35"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9" borderId="0" applyNumberFormat="0" applyBorder="0" applyAlignment="0" applyProtection="0"/>
    <xf numFmtId="0" fontId="1" fillId="12" borderId="0" applyNumberFormat="0" applyBorder="0" applyAlignment="0" applyProtection="0"/>
    <xf numFmtId="0" fontId="4" fillId="13" borderId="0" applyNumberFormat="0" applyBorder="0" applyAlignment="0" applyProtection="0"/>
    <xf numFmtId="0" fontId="4" fillId="10" borderId="0" applyNumberFormat="0" applyBorder="0" applyAlignment="0" applyProtection="0"/>
    <xf numFmtId="0" fontId="4" fillId="11"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20" borderId="0" applyNumberFormat="0" applyBorder="0" applyAlignment="0" applyProtection="0"/>
    <xf numFmtId="0" fontId="56" fillId="4" borderId="0" applyNumberFormat="0" applyBorder="0" applyAlignment="0" applyProtection="0"/>
    <xf numFmtId="0" fontId="23" fillId="56" borderId="15" applyNumberFormat="0" applyFont="0" applyAlignment="0" applyProtection="0"/>
    <xf numFmtId="0" fontId="23" fillId="56" borderId="15" applyNumberFormat="0" applyFont="0" applyAlignment="0" applyProtection="0"/>
    <xf numFmtId="0" fontId="23" fillId="56" borderId="15" applyNumberFormat="0" applyFont="0" applyAlignment="0" applyProtection="0"/>
    <xf numFmtId="0" fontId="23" fillId="56" borderId="15" applyNumberFormat="0" applyFont="0" applyAlignment="0" applyProtection="0"/>
    <xf numFmtId="0" fontId="23" fillId="56" borderId="15" applyNumberFormat="0" applyFont="0" applyAlignment="0" applyProtection="0"/>
    <xf numFmtId="0" fontId="23" fillId="56" borderId="15" applyNumberFormat="0" applyFont="0" applyAlignment="0" applyProtection="0"/>
    <xf numFmtId="0" fontId="87" fillId="0" borderId="0"/>
    <xf numFmtId="0" fontId="88" fillId="0" borderId="0">
      <alignment horizontal="right"/>
    </xf>
    <xf numFmtId="0" fontId="89" fillId="0" borderId="0"/>
    <xf numFmtId="0" fontId="40" fillId="0" borderId="0"/>
    <xf numFmtId="0" fontId="90" fillId="0" borderId="0"/>
    <xf numFmtId="0" fontId="91" fillId="0" borderId="26" applyNumberFormat="0" applyAlignment="0"/>
    <xf numFmtId="0" fontId="92" fillId="0" borderId="0" applyAlignment="0">
      <alignment horizontal="left"/>
    </xf>
    <xf numFmtId="0" fontId="92" fillId="0" borderId="0">
      <alignment horizontal="right"/>
    </xf>
    <xf numFmtId="177" fontId="92" fillId="0" borderId="0">
      <alignment horizontal="right"/>
    </xf>
    <xf numFmtId="176" fontId="93" fillId="0" borderId="0">
      <alignment horizontal="right"/>
    </xf>
    <xf numFmtId="0" fontId="94" fillId="0" borderId="0"/>
    <xf numFmtId="0" fontId="5" fillId="22" borderId="1" applyNumberFormat="0" applyAlignment="0" applyProtection="0"/>
    <xf numFmtId="0" fontId="6" fillId="23" borderId="4" applyNumberFormat="0" applyAlignment="0" applyProtection="0"/>
    <xf numFmtId="164" fontId="2" fillId="0" borderId="0" applyFont="0" applyFill="0" applyBorder="0" applyAlignment="0" applyProtection="0"/>
    <xf numFmtId="164" fontId="17" fillId="0" borderId="0" applyFont="0" applyFill="0" applyBorder="0" applyAlignment="0" applyProtection="0"/>
    <xf numFmtId="164" fontId="23" fillId="0" borderId="0" applyFont="0" applyFill="0" applyBorder="0" applyAlignment="0" applyProtection="0"/>
    <xf numFmtId="164" fontId="17" fillId="0" borderId="0" applyFont="0" applyFill="0" applyBorder="0" applyAlignment="0" applyProtection="0"/>
    <xf numFmtId="164" fontId="23" fillId="0" borderId="0" applyFont="0" applyFill="0" applyBorder="0" applyAlignment="0" applyProtection="0"/>
    <xf numFmtId="43" fontId="1"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0" fontId="50" fillId="0" borderId="0" applyNumberFormat="0" applyFill="0" applyBorder="0" applyAlignment="0" applyProtection="0"/>
    <xf numFmtId="0" fontId="57" fillId="5" borderId="0" applyNumberFormat="0" applyBorder="0" applyAlignment="0" applyProtection="0"/>
    <xf numFmtId="0" fontId="52" fillId="0" borderId="20" applyNumberFormat="0" applyFill="0" applyAlignment="0" applyProtection="0"/>
    <xf numFmtId="0" fontId="53" fillId="0" borderId="21" applyNumberFormat="0" applyFill="0" applyAlignment="0" applyProtection="0"/>
    <xf numFmtId="0" fontId="54" fillId="0" borderId="22" applyNumberFormat="0" applyFill="0" applyAlignment="0" applyProtection="0"/>
    <xf numFmtId="0" fontId="54" fillId="0" borderId="0" applyNumberFormat="0" applyFill="0" applyBorder="0" applyAlignment="0" applyProtection="0"/>
    <xf numFmtId="0" fontId="86" fillId="0" borderId="0" applyNumberFormat="0" applyFill="0" applyBorder="0" applyAlignment="0" applyProtection="0">
      <alignment vertical="top"/>
      <protection locked="0"/>
    </xf>
    <xf numFmtId="43" fontId="2"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43" fontId="2"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0" fontId="8" fillId="0" borderId="3" applyNumberFormat="0" applyFill="0" applyAlignment="0" applyProtection="0"/>
    <xf numFmtId="0" fontId="61" fillId="0" borderId="0" applyFill="0" applyBorder="0"/>
    <xf numFmtId="0" fontId="69" fillId="0" borderId="0"/>
    <xf numFmtId="0" fontId="61" fillId="0" borderId="0" applyFill="0" applyBorder="0"/>
    <xf numFmtId="0" fontId="2" fillId="0" borderId="0"/>
    <xf numFmtId="0" fontId="95" fillId="0" borderId="0" applyBorder="0">
      <protection locked="0"/>
    </xf>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0" fontId="74" fillId="70" borderId="2" applyNumberFormat="0" applyProtection="0">
      <alignment horizontal="right"/>
    </xf>
    <xf numFmtId="1" fontId="2" fillId="0" borderId="2" applyFill="0" applyProtection="0">
      <alignment horizontal="right" vertical="top" wrapText="1"/>
    </xf>
    <xf numFmtId="0" fontId="2" fillId="0" borderId="2" applyFill="0" applyProtection="0">
      <alignment horizontal="right" vertical="top" wrapText="1"/>
    </xf>
    <xf numFmtId="0" fontId="42" fillId="0" borderId="0" applyNumberFormat="0" applyFill="0" applyBorder="0" applyAlignment="0" applyProtection="0"/>
    <xf numFmtId="0" fontId="51" fillId="0" borderId="0" applyNumberFormat="0" applyFill="0" applyBorder="0" applyAlignment="0" applyProtection="0"/>
    <xf numFmtId="0" fontId="49" fillId="0" borderId="0" applyNumberFormat="0" applyFill="0" applyBorder="0" applyAlignment="0" applyProtection="0"/>
    <xf numFmtId="0" fontId="96" fillId="0" borderId="27" applyNumberFormat="0">
      <alignment vertical="center"/>
    </xf>
    <xf numFmtId="178" fontId="97" fillId="0" borderId="27">
      <alignment horizontal="right" vertical="center"/>
    </xf>
    <xf numFmtId="0" fontId="2" fillId="0" borderId="0" applyNumberFormat="0" applyFont="0" applyFill="0" applyBorder="0" applyProtection="0">
      <alignment horizontal="left" vertical="center" indent="5"/>
    </xf>
    <xf numFmtId="0" fontId="26" fillId="48" borderId="0" applyNumberFormat="0" applyBorder="0" applyAlignment="0" applyProtection="0"/>
    <xf numFmtId="169"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5"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0" fontId="12" fillId="0" borderId="0"/>
    <xf numFmtId="0" fontId="23" fillId="0" borderId="0"/>
    <xf numFmtId="0" fontId="2" fillId="0" borderId="0"/>
    <xf numFmtId="0" fontId="2" fillId="0" borderId="0"/>
    <xf numFmtId="0" fontId="45" fillId="0" borderId="0"/>
    <xf numFmtId="0" fontId="2" fillId="0" borderId="0"/>
    <xf numFmtId="0" fontId="16" fillId="0" borderId="0"/>
    <xf numFmtId="0" fontId="2" fillId="63" borderId="0" applyNumberFormat="0" applyFon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61" borderId="18" applyNumberFormat="0" applyFont="0" applyAlignment="0" applyProtection="0"/>
    <xf numFmtId="174" fontId="2"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23" fillId="0" borderId="0"/>
    <xf numFmtId="0" fontId="23" fillId="24" borderId="0" applyNumberFormat="0" applyBorder="0" applyAlignment="0" applyProtection="0"/>
    <xf numFmtId="0" fontId="23" fillId="30" borderId="0" applyNumberFormat="0" applyBorder="0" applyAlignment="0" applyProtection="0"/>
    <xf numFmtId="0" fontId="23" fillId="25" borderId="0" applyNumberFormat="0" applyBorder="0" applyAlignment="0" applyProtection="0"/>
    <xf numFmtId="0" fontId="23" fillId="31" borderId="0" applyNumberFormat="0" applyBorder="0" applyAlignment="0" applyProtection="0"/>
    <xf numFmtId="0" fontId="23" fillId="26" borderId="0" applyNumberFormat="0" applyBorder="0" applyAlignment="0" applyProtection="0"/>
    <xf numFmtId="0" fontId="23" fillId="32" borderId="0" applyNumberFormat="0" applyBorder="0" applyAlignment="0" applyProtection="0"/>
    <xf numFmtId="0" fontId="23" fillId="27" borderId="0" applyNumberFormat="0" applyBorder="0" applyAlignment="0" applyProtection="0"/>
    <xf numFmtId="0" fontId="23" fillId="33" borderId="0" applyNumberFormat="0" applyBorder="0" applyAlignment="0" applyProtection="0"/>
    <xf numFmtId="0" fontId="23" fillId="28" borderId="0" applyNumberFormat="0" applyBorder="0" applyAlignment="0" applyProtection="0"/>
    <xf numFmtId="0" fontId="23" fillId="34" borderId="0" applyNumberFormat="0" applyBorder="0" applyAlignment="0" applyProtection="0"/>
    <xf numFmtId="0" fontId="23" fillId="29" borderId="0" applyNumberFormat="0" applyBorder="0" applyAlignment="0" applyProtection="0"/>
    <xf numFmtId="0" fontId="23" fillId="35" borderId="0" applyNumberFormat="0" applyBorder="0" applyAlignment="0" applyProtection="0"/>
    <xf numFmtId="0" fontId="28" fillId="50" borderId="6" applyNumberFormat="0" applyAlignment="0" applyProtection="0"/>
    <xf numFmtId="0" fontId="2"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47" fillId="0" borderId="0"/>
    <xf numFmtId="0" fontId="45" fillId="0" borderId="0"/>
    <xf numFmtId="0" fontId="2" fillId="0" borderId="0"/>
    <xf numFmtId="0" fontId="45" fillId="0" borderId="0"/>
    <xf numFmtId="0" fontId="23" fillId="0" borderId="0"/>
    <xf numFmtId="0" fontId="23" fillId="0" borderId="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42" fillId="0" borderId="0" applyNumberFormat="0" applyFill="0" applyBorder="0" applyAlignment="0" applyProtection="0"/>
    <xf numFmtId="0" fontId="23" fillId="56" borderId="15" applyNumberFormat="0" applyFont="0" applyAlignment="0" applyProtection="0"/>
    <xf numFmtId="0" fontId="23" fillId="0" borderId="0"/>
    <xf numFmtId="0" fontId="23" fillId="0" borderId="0"/>
    <xf numFmtId="43" fontId="23" fillId="0" borderId="0" applyFont="0" applyFill="0" applyBorder="0" applyAlignment="0" applyProtection="0"/>
    <xf numFmtId="164" fontId="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4" fontId="1"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8" fontId="19" fillId="0" borderId="0" applyNumberFormat="0" applyFill="0" applyBorder="0" applyAlignment="0" applyProtection="0">
      <alignment vertical="top"/>
      <protection locked="0"/>
    </xf>
    <xf numFmtId="43" fontId="23"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0" fontId="12" fillId="0" borderId="0"/>
    <xf numFmtId="0" fontId="2" fillId="0" borderId="0"/>
    <xf numFmtId="0" fontId="2" fillId="0" borderId="0"/>
    <xf numFmtId="0" fontId="2" fillId="61" borderId="18" applyNumberFormat="0" applyFont="0" applyAlignment="0" applyProtection="0"/>
    <xf numFmtId="0" fontId="2" fillId="61" borderId="18" applyNumberFormat="0" applyFont="0" applyAlignment="0" applyProtection="0"/>
    <xf numFmtId="0" fontId="2" fillId="61" borderId="18" applyNumberFormat="0" applyFont="0" applyAlignment="0" applyProtection="0"/>
    <xf numFmtId="0" fontId="16" fillId="61" borderId="18" applyNumberFormat="0" applyFont="0" applyAlignment="0" applyProtection="0"/>
    <xf numFmtId="0" fontId="2" fillId="61" borderId="18" applyNumberFormat="0" applyFont="0" applyAlignment="0" applyProtection="0"/>
    <xf numFmtId="0" fontId="2" fillId="61" borderId="18" applyNumberFormat="0" applyFont="0" applyAlignment="0" applyProtection="0"/>
    <xf numFmtId="0" fontId="2" fillId="61" borderId="18" applyNumberFormat="0" applyFont="0" applyAlignment="0" applyProtection="0"/>
    <xf numFmtId="174" fontId="2"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43" fontId="2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98" fillId="62" borderId="0" applyNumberFormat="0" applyBorder="0" applyAlignment="0" applyProtection="0"/>
    <xf numFmtId="9" fontId="45" fillId="0" borderId="0" applyFont="0" applyFill="0" applyBorder="0" applyAlignment="0" applyProtection="0"/>
    <xf numFmtId="0" fontId="47" fillId="0" borderId="0"/>
    <xf numFmtId="0" fontId="23" fillId="0" borderId="0"/>
    <xf numFmtId="0" fontId="23" fillId="0" borderId="0"/>
    <xf numFmtId="0" fontId="23" fillId="0" borderId="0"/>
    <xf numFmtId="0" fontId="23" fillId="0" borderId="0"/>
    <xf numFmtId="0" fontId="23" fillId="0" borderId="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45"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45" fillId="0" borderId="0" applyFont="0" applyFill="0" applyBorder="0" applyAlignment="0" applyProtection="0"/>
    <xf numFmtId="0" fontId="1" fillId="0" borderId="0"/>
  </cellStyleXfs>
  <cellXfs count="241">
    <xf numFmtId="0" fontId="0" fillId="0" borderId="0" xfId="0"/>
    <xf numFmtId="0" fontId="41" fillId="0" borderId="0" xfId="0" applyFont="1"/>
    <xf numFmtId="0" fontId="41" fillId="67" borderId="0" xfId="0" applyFont="1" applyFill="1"/>
    <xf numFmtId="0" fontId="70" fillId="58" borderId="12" xfId="30060" applyFont="1" applyFill="1" applyBorder="1" applyAlignment="1">
      <alignment vertical="top"/>
    </xf>
    <xf numFmtId="0" fontId="76" fillId="69" borderId="17" xfId="30060" applyFont="1" applyFill="1" applyBorder="1" applyAlignment="1">
      <alignment horizontal="left" vertical="top" wrapText="1"/>
    </xf>
    <xf numFmtId="0" fontId="70" fillId="58" borderId="12" xfId="30060" applyFont="1" applyFill="1" applyBorder="1" applyAlignment="1">
      <alignment vertical="top" wrapText="1"/>
    </xf>
    <xf numFmtId="175" fontId="0" fillId="0" borderId="0" xfId="0" applyNumberFormat="1"/>
    <xf numFmtId="0" fontId="82" fillId="0" borderId="0" xfId="0" applyFont="1" applyAlignment="1">
      <alignment horizontal="center" vertical="center"/>
    </xf>
    <xf numFmtId="0" fontId="83" fillId="0" borderId="0" xfId="0" applyFont="1" applyBorder="1"/>
    <xf numFmtId="0" fontId="83" fillId="0" borderId="0" xfId="0" quotePrefix="1" applyFont="1" applyBorder="1"/>
    <xf numFmtId="2" fontId="0" fillId="0" borderId="0" xfId="0" applyNumberFormat="1"/>
    <xf numFmtId="2" fontId="83" fillId="0" borderId="0" xfId="0" applyNumberFormat="1" applyFont="1" applyBorder="1" applyAlignment="1">
      <alignment horizontal="right"/>
    </xf>
    <xf numFmtId="173" fontId="83" fillId="0" borderId="0" xfId="0" applyNumberFormat="1" applyFont="1" applyBorder="1" applyAlignment="1">
      <alignment horizontal="right"/>
    </xf>
    <xf numFmtId="0" fontId="0" fillId="0" borderId="0" xfId="0" applyFill="1"/>
    <xf numFmtId="2" fontId="70" fillId="0" borderId="0" xfId="0" applyNumberFormat="1" applyFont="1"/>
    <xf numFmtId="2" fontId="47" fillId="0" borderId="0" xfId="0" applyNumberFormat="1" applyFont="1" applyFill="1" applyBorder="1"/>
    <xf numFmtId="0" fontId="40" fillId="2" borderId="28" xfId="24838" applyFont="1" applyFill="1" applyBorder="1"/>
    <xf numFmtId="0" fontId="99" fillId="2" borderId="28" xfId="24838" applyFont="1" applyFill="1" applyBorder="1" applyAlignment="1">
      <alignment horizontal="center"/>
    </xf>
    <xf numFmtId="0" fontId="100" fillId="2" borderId="28" xfId="24838" applyFont="1" applyFill="1" applyBorder="1" applyAlignment="1">
      <alignment horizontal="center"/>
    </xf>
    <xf numFmtId="0" fontId="40" fillId="2" borderId="28" xfId="24838" applyFont="1" applyFill="1" applyBorder="1" applyAlignment="1">
      <alignment horizontal="center"/>
    </xf>
    <xf numFmtId="0" fontId="40" fillId="2" borderId="29" xfId="24838" applyFont="1" applyFill="1" applyBorder="1" applyAlignment="1">
      <alignment horizontal="center"/>
    </xf>
    <xf numFmtId="0" fontId="40" fillId="2" borderId="0" xfId="24838" applyFont="1" applyFill="1" applyAlignment="1">
      <alignment horizontal="center"/>
    </xf>
    <xf numFmtId="0" fontId="40" fillId="2" borderId="0" xfId="24838" applyFont="1" applyFill="1"/>
    <xf numFmtId="0" fontId="101" fillId="2" borderId="30" xfId="24838" applyFont="1" applyFill="1" applyBorder="1" applyAlignment="1">
      <alignment horizontal="centerContinuous" vertical="center"/>
    </xf>
    <xf numFmtId="0" fontId="101" fillId="2" borderId="30" xfId="24838" applyFont="1" applyFill="1" applyBorder="1" applyAlignment="1">
      <alignment horizontal="center" vertical="center"/>
    </xf>
    <xf numFmtId="0" fontId="101" fillId="2" borderId="30" xfId="24838" quotePrefix="1" applyFont="1" applyFill="1" applyBorder="1" applyAlignment="1">
      <alignment horizontal="center" vertical="center"/>
    </xf>
    <xf numFmtId="0" fontId="99" fillId="2" borderId="30" xfId="24838" applyFont="1" applyFill="1" applyBorder="1" applyAlignment="1">
      <alignment horizontal="center" vertical="center"/>
    </xf>
    <xf numFmtId="0" fontId="99" fillId="72" borderId="30" xfId="24838" applyFont="1" applyFill="1" applyBorder="1" applyAlignment="1">
      <alignment horizontal="center" vertical="center" wrapText="1"/>
    </xf>
    <xf numFmtId="0" fontId="99" fillId="72" borderId="31" xfId="24838" applyFont="1" applyFill="1" applyBorder="1" applyAlignment="1">
      <alignment horizontal="center" vertical="center"/>
    </xf>
    <xf numFmtId="0" fontId="99" fillId="2" borderId="30" xfId="24838" applyFont="1" applyFill="1" applyBorder="1" applyAlignment="1">
      <alignment horizontal="center" vertical="center" wrapText="1"/>
    </xf>
    <xf numFmtId="0" fontId="99" fillId="72" borderId="31" xfId="24838" applyFont="1" applyFill="1" applyBorder="1" applyAlignment="1">
      <alignment horizontal="center" vertical="center" wrapText="1"/>
    </xf>
    <xf numFmtId="0" fontId="99" fillId="72" borderId="2" xfId="24838" applyFont="1" applyFill="1" applyBorder="1" applyAlignment="1">
      <alignment horizontal="center" vertical="center" wrapText="1"/>
    </xf>
    <xf numFmtId="0" fontId="40" fillId="2" borderId="12" xfId="24838" applyFont="1" applyFill="1" applyBorder="1"/>
    <xf numFmtId="0" fontId="100" fillId="2" borderId="12" xfId="24838" applyFont="1" applyFill="1" applyBorder="1" applyAlignment="1">
      <alignment horizontal="center"/>
    </xf>
    <xf numFmtId="0" fontId="40" fillId="72" borderId="12" xfId="24838" applyFont="1" applyFill="1" applyBorder="1" applyAlignment="1">
      <alignment horizontal="center"/>
    </xf>
    <xf numFmtId="0" fontId="40" fillId="72" borderId="13" xfId="24838" applyFont="1" applyFill="1" applyBorder="1" applyAlignment="1">
      <alignment horizontal="center"/>
    </xf>
    <xf numFmtId="0" fontId="40" fillId="2" borderId="12" xfId="24838" applyFont="1" applyFill="1" applyBorder="1" applyAlignment="1">
      <alignment horizontal="center"/>
    </xf>
    <xf numFmtId="3" fontId="40" fillId="72" borderId="13" xfId="24838" applyNumberFormat="1" applyFont="1" applyFill="1" applyBorder="1" applyAlignment="1">
      <alignment horizontal="center"/>
    </xf>
    <xf numFmtId="3" fontId="40" fillId="2" borderId="12" xfId="24838" applyNumberFormat="1" applyFont="1" applyFill="1" applyBorder="1" applyAlignment="1">
      <alignment horizontal="center"/>
    </xf>
    <xf numFmtId="0" fontId="40" fillId="72" borderId="32" xfId="24838" applyFont="1" applyFill="1" applyBorder="1" applyAlignment="1">
      <alignment horizontal="center"/>
    </xf>
    <xf numFmtId="0" fontId="40" fillId="2" borderId="0" xfId="24838" applyFont="1" applyFill="1" applyBorder="1"/>
    <xf numFmtId="0" fontId="99" fillId="2" borderId="33" xfId="24838" applyFont="1" applyFill="1" applyBorder="1" applyAlignment="1">
      <alignment horizontal="center"/>
    </xf>
    <xf numFmtId="0" fontId="40" fillId="2" borderId="33" xfId="24838" applyFont="1" applyFill="1" applyBorder="1" applyAlignment="1">
      <alignment horizontal="left"/>
    </xf>
    <xf numFmtId="0" fontId="100" fillId="2" borderId="33" xfId="24838" applyFont="1" applyFill="1" applyBorder="1" applyAlignment="1">
      <alignment horizontal="center"/>
    </xf>
    <xf numFmtId="172" fontId="40" fillId="72" borderId="33" xfId="24838" applyNumberFormat="1" applyFont="1" applyFill="1" applyBorder="1" applyAlignment="1">
      <alignment horizontal="right"/>
    </xf>
    <xf numFmtId="172" fontId="40" fillId="72" borderId="34" xfId="24838" applyNumberFormat="1" applyFont="1" applyFill="1" applyBorder="1" applyAlignment="1">
      <alignment horizontal="right"/>
    </xf>
    <xf numFmtId="172" fontId="40" fillId="2" borderId="33" xfId="24838" applyNumberFormat="1" applyFont="1" applyFill="1" applyBorder="1" applyAlignment="1">
      <alignment horizontal="right"/>
    </xf>
    <xf numFmtId="172" fontId="40" fillId="72" borderId="35" xfId="24838" applyNumberFormat="1" applyFont="1" applyFill="1" applyBorder="1" applyAlignment="1">
      <alignment horizontal="right"/>
    </xf>
    <xf numFmtId="0" fontId="99" fillId="2" borderId="14" xfId="24838" applyFont="1" applyFill="1" applyBorder="1" applyAlignment="1">
      <alignment horizontal="center"/>
    </xf>
    <xf numFmtId="0" fontId="40" fillId="2" borderId="14" xfId="24838" applyFont="1" applyFill="1" applyBorder="1" applyAlignment="1">
      <alignment horizontal="left"/>
    </xf>
    <xf numFmtId="0" fontId="100" fillId="2" borderId="14" xfId="24838" applyFont="1" applyFill="1" applyBorder="1" applyAlignment="1">
      <alignment horizontal="center"/>
    </xf>
    <xf numFmtId="172" fontId="40" fillId="72" borderId="14" xfId="24838" applyNumberFormat="1" applyFont="1" applyFill="1" applyBorder="1" applyAlignment="1">
      <alignment horizontal="right"/>
    </xf>
    <xf numFmtId="172" fontId="40" fillId="72" borderId="36" xfId="24838" applyNumberFormat="1" applyFont="1" applyFill="1" applyBorder="1" applyAlignment="1">
      <alignment horizontal="right"/>
    </xf>
    <xf numFmtId="172" fontId="40" fillId="2" borderId="14" xfId="24838" applyNumberFormat="1" applyFont="1" applyFill="1" applyBorder="1" applyAlignment="1">
      <alignment horizontal="right"/>
    </xf>
    <xf numFmtId="172" fontId="40" fillId="72" borderId="37" xfId="24838" applyNumberFormat="1" applyFont="1" applyFill="1" applyBorder="1" applyAlignment="1">
      <alignment horizontal="right"/>
    </xf>
    <xf numFmtId="0" fontId="40" fillId="2" borderId="14" xfId="24838" applyFont="1" applyFill="1" applyBorder="1"/>
    <xf numFmtId="0" fontId="99" fillId="2" borderId="38" xfId="24838" applyFont="1" applyFill="1" applyBorder="1" applyAlignment="1">
      <alignment horizontal="center"/>
    </xf>
    <xf numFmtId="0" fontId="40" fillId="2" borderId="38" xfId="24838" applyFont="1" applyFill="1" applyBorder="1" applyAlignment="1">
      <alignment horizontal="left"/>
    </xf>
    <xf numFmtId="0" fontId="100" fillId="2" borderId="38" xfId="24838" applyFont="1" applyFill="1" applyBorder="1" applyAlignment="1">
      <alignment horizontal="center"/>
    </xf>
    <xf numFmtId="172" fontId="40" fillId="72" borderId="38" xfId="24838" applyNumberFormat="1" applyFont="1" applyFill="1" applyBorder="1" applyAlignment="1">
      <alignment horizontal="right"/>
    </xf>
    <xf numFmtId="172" fontId="40" fillId="72" borderId="39" xfId="24838" applyNumberFormat="1" applyFont="1" applyFill="1" applyBorder="1" applyAlignment="1">
      <alignment horizontal="right"/>
    </xf>
    <xf numFmtId="172" fontId="40" fillId="2" borderId="38" xfId="24838" applyNumberFormat="1" applyFont="1" applyFill="1" applyBorder="1" applyAlignment="1">
      <alignment horizontal="right"/>
    </xf>
    <xf numFmtId="172" fontId="40" fillId="72" borderId="40" xfId="24838" applyNumberFormat="1" applyFont="1" applyFill="1" applyBorder="1" applyAlignment="1">
      <alignment horizontal="right"/>
    </xf>
    <xf numFmtId="0" fontId="99" fillId="2" borderId="28" xfId="24838" applyFont="1" applyFill="1" applyBorder="1" applyAlignment="1">
      <alignment horizontal="left"/>
    </xf>
    <xf numFmtId="172" fontId="99" fillId="72" borderId="28" xfId="24838" applyNumberFormat="1" applyFont="1" applyFill="1" applyBorder="1" applyAlignment="1">
      <alignment horizontal="right"/>
    </xf>
    <xf numFmtId="172" fontId="99" fillId="72" borderId="29" xfId="24838" applyNumberFormat="1" applyFont="1" applyFill="1" applyBorder="1" applyAlignment="1">
      <alignment horizontal="right"/>
    </xf>
    <xf numFmtId="172" fontId="99" fillId="2" borderId="28" xfId="24838" applyNumberFormat="1" applyFont="1" applyFill="1" applyBorder="1" applyAlignment="1">
      <alignment horizontal="right"/>
    </xf>
    <xf numFmtId="172" fontId="99" fillId="72" borderId="41" xfId="24838" applyNumberFormat="1" applyFont="1" applyFill="1" applyBorder="1" applyAlignment="1">
      <alignment horizontal="right"/>
    </xf>
    <xf numFmtId="0" fontId="99" fillId="2" borderId="42" xfId="24838" applyFont="1" applyFill="1" applyBorder="1" applyAlignment="1">
      <alignment horizontal="center"/>
    </xf>
    <xf numFmtId="0" fontId="40" fillId="2" borderId="42" xfId="24838" applyFont="1" applyFill="1" applyBorder="1" applyAlignment="1">
      <alignment horizontal="left"/>
    </xf>
    <xf numFmtId="0" fontId="100" fillId="2" borderId="42" xfId="24838" applyFont="1" applyFill="1" applyBorder="1" applyAlignment="1">
      <alignment horizontal="center"/>
    </xf>
    <xf numFmtId="172" fontId="40" fillId="72" borderId="42" xfId="24838" applyNumberFormat="1" applyFont="1" applyFill="1" applyBorder="1" applyAlignment="1">
      <alignment horizontal="right"/>
    </xf>
    <xf numFmtId="172" fontId="40" fillId="72" borderId="43" xfId="24838" applyNumberFormat="1" applyFont="1" applyFill="1" applyBorder="1" applyAlignment="1">
      <alignment horizontal="right"/>
    </xf>
    <xf numFmtId="172" fontId="40" fillId="2" borderId="42" xfId="24838" applyNumberFormat="1" applyFont="1" applyFill="1" applyBorder="1" applyAlignment="1">
      <alignment horizontal="right"/>
    </xf>
    <xf numFmtId="172" fontId="40" fillId="72" borderId="44" xfId="24838" applyNumberFormat="1" applyFont="1" applyFill="1" applyBorder="1" applyAlignment="1">
      <alignment horizontal="right"/>
    </xf>
    <xf numFmtId="0" fontId="99" fillId="2" borderId="30" xfId="24838" applyFont="1" applyFill="1" applyBorder="1" applyAlignment="1">
      <alignment horizontal="left"/>
    </xf>
    <xf numFmtId="0" fontId="100" fillId="2" borderId="30" xfId="24838" applyFont="1" applyFill="1" applyBorder="1" applyAlignment="1">
      <alignment horizontal="center"/>
    </xf>
    <xf numFmtId="172" fontId="99" fillId="72" borderId="30" xfId="24838" applyNumberFormat="1" applyFont="1" applyFill="1" applyBorder="1" applyAlignment="1">
      <alignment horizontal="right"/>
    </xf>
    <xf numFmtId="172" fontId="99" fillId="72" borderId="31" xfId="24838" applyNumberFormat="1" applyFont="1" applyFill="1" applyBorder="1" applyAlignment="1">
      <alignment horizontal="right"/>
    </xf>
    <xf numFmtId="172" fontId="99" fillId="2" borderId="30" xfId="24838" applyNumberFormat="1" applyFont="1" applyFill="1" applyBorder="1" applyAlignment="1">
      <alignment horizontal="right"/>
    </xf>
    <xf numFmtId="172" fontId="99" fillId="72" borderId="2" xfId="24838" applyNumberFormat="1" applyFont="1" applyFill="1" applyBorder="1" applyAlignment="1">
      <alignment horizontal="right"/>
    </xf>
    <xf numFmtId="0" fontId="40" fillId="2" borderId="38" xfId="24838" applyFont="1" applyFill="1" applyBorder="1"/>
    <xf numFmtId="0" fontId="99" fillId="2" borderId="45" xfId="24838" applyFont="1" applyFill="1" applyBorder="1" applyAlignment="1">
      <alignment horizontal="left"/>
    </xf>
    <xf numFmtId="0" fontId="100" fillId="2" borderId="45" xfId="24838" applyFont="1" applyFill="1" applyBorder="1" applyAlignment="1">
      <alignment horizontal="center"/>
    </xf>
    <xf numFmtId="172" fontId="99" fillId="72" borderId="45" xfId="24838" applyNumberFormat="1" applyFont="1" applyFill="1" applyBorder="1" applyAlignment="1">
      <alignment horizontal="right"/>
    </xf>
    <xf numFmtId="172" fontId="99" fillId="72" borderId="46" xfId="24838" applyNumberFormat="1" applyFont="1" applyFill="1" applyBorder="1" applyAlignment="1">
      <alignment horizontal="right"/>
    </xf>
    <xf numFmtId="172" fontId="99" fillId="2" borderId="45" xfId="24838" applyNumberFormat="1" applyFont="1" applyFill="1" applyBorder="1" applyAlignment="1">
      <alignment horizontal="right"/>
    </xf>
    <xf numFmtId="172" fontId="99" fillId="72" borderId="47" xfId="24838" applyNumberFormat="1" applyFont="1" applyFill="1" applyBorder="1" applyAlignment="1">
      <alignment horizontal="right"/>
    </xf>
    <xf numFmtId="0" fontId="102" fillId="2" borderId="14" xfId="24838" applyFont="1" applyFill="1" applyBorder="1" applyAlignment="1">
      <alignment horizontal="center"/>
    </xf>
    <xf numFmtId="0" fontId="103" fillId="2" borderId="14" xfId="24838" applyFont="1" applyFill="1" applyBorder="1" applyAlignment="1">
      <alignment horizontal="left"/>
    </xf>
    <xf numFmtId="0" fontId="104" fillId="2" borderId="14" xfId="24838" applyFont="1" applyFill="1" applyBorder="1" applyAlignment="1">
      <alignment horizontal="center"/>
    </xf>
    <xf numFmtId="172" fontId="103" fillId="72" borderId="14" xfId="24838" applyNumberFormat="1" applyFont="1" applyFill="1" applyBorder="1" applyAlignment="1">
      <alignment horizontal="right"/>
    </xf>
    <xf numFmtId="172" fontId="103" fillId="72" borderId="36" xfId="24838" applyNumberFormat="1" applyFont="1" applyFill="1" applyBorder="1" applyAlignment="1">
      <alignment horizontal="right"/>
    </xf>
    <xf numFmtId="172" fontId="103" fillId="2" borderId="14" xfId="24838" applyNumberFormat="1" applyFont="1" applyFill="1" applyBorder="1" applyAlignment="1">
      <alignment horizontal="right"/>
    </xf>
    <xf numFmtId="172" fontId="103" fillId="72" borderId="37" xfId="24838" applyNumberFormat="1" applyFont="1" applyFill="1" applyBorder="1" applyAlignment="1">
      <alignment horizontal="right"/>
    </xf>
    <xf numFmtId="0" fontId="103" fillId="2" borderId="0" xfId="24838" applyFont="1" applyFill="1"/>
    <xf numFmtId="0" fontId="99" fillId="2" borderId="48" xfId="24838" applyFont="1" applyFill="1" applyBorder="1" applyAlignment="1">
      <alignment horizontal="center"/>
    </xf>
    <xf numFmtId="0" fontId="40" fillId="2" borderId="48" xfId="24838" applyFont="1" applyFill="1" applyBorder="1" applyAlignment="1">
      <alignment horizontal="left"/>
    </xf>
    <xf numFmtId="0" fontId="100" fillId="2" borderId="48" xfId="24838" applyFont="1" applyFill="1" applyBorder="1" applyAlignment="1">
      <alignment horizontal="center"/>
    </xf>
    <xf numFmtId="172" fontId="40" fillId="72" borderId="48" xfId="24838" applyNumberFormat="1" applyFont="1" applyFill="1" applyBorder="1" applyAlignment="1">
      <alignment horizontal="right"/>
    </xf>
    <xf numFmtId="172" fontId="40" fillId="72" borderId="49" xfId="24838" applyNumberFormat="1" applyFont="1" applyFill="1" applyBorder="1" applyAlignment="1">
      <alignment horizontal="right"/>
    </xf>
    <xf numFmtId="172" fontId="40" fillId="2" borderId="48" xfId="24838" applyNumberFormat="1" applyFont="1" applyFill="1" applyBorder="1" applyAlignment="1">
      <alignment horizontal="right"/>
    </xf>
    <xf numFmtId="172" fontId="40" fillId="72" borderId="50" xfId="24838" applyNumberFormat="1" applyFont="1" applyFill="1" applyBorder="1" applyAlignment="1">
      <alignment horizontal="right"/>
    </xf>
    <xf numFmtId="0" fontId="100" fillId="2" borderId="0" xfId="24838" applyFont="1" applyFill="1" applyBorder="1" applyAlignment="1">
      <alignment horizontal="center"/>
    </xf>
    <xf numFmtId="3" fontId="40" fillId="2" borderId="0" xfId="24838" applyNumberFormat="1" applyFont="1" applyFill="1" applyBorder="1" applyAlignment="1">
      <alignment horizontal="right"/>
    </xf>
    <xf numFmtId="0" fontId="100" fillId="2" borderId="0" xfId="24838" applyFont="1" applyFill="1" applyAlignment="1">
      <alignment horizontal="center"/>
    </xf>
    <xf numFmtId="3" fontId="40" fillId="2" borderId="28" xfId="24838" applyNumberFormat="1" applyFont="1" applyFill="1" applyBorder="1" applyAlignment="1">
      <alignment horizontal="right"/>
    </xf>
    <xf numFmtId="0" fontId="105" fillId="0" borderId="0" xfId="0" applyFont="1" applyFill="1" applyProtection="1"/>
    <xf numFmtId="0" fontId="0" fillId="0" borderId="0" xfId="0" applyFill="1" applyProtection="1"/>
    <xf numFmtId="0" fontId="106" fillId="0" borderId="0" xfId="0" applyFont="1" applyFill="1" applyProtection="1"/>
    <xf numFmtId="0" fontId="0" fillId="0" borderId="0" xfId="0" applyFill="1" applyAlignment="1" applyProtection="1">
      <alignment wrapText="1"/>
    </xf>
    <xf numFmtId="0" fontId="106" fillId="0" borderId="0" xfId="0" applyFont="1" applyFill="1" applyAlignment="1" applyProtection="1">
      <alignment vertical="center" wrapText="1"/>
    </xf>
    <xf numFmtId="0" fontId="0" fillId="77" borderId="0" xfId="0" applyFill="1"/>
    <xf numFmtId="0" fontId="0" fillId="0" borderId="12" xfId="0" applyBorder="1"/>
    <xf numFmtId="0" fontId="14" fillId="57" borderId="0" xfId="30321" applyFont="1" applyFill="1" applyBorder="1" applyAlignment="1">
      <alignment horizontal="right" vertical="center" wrapText="1"/>
    </xf>
    <xf numFmtId="0" fontId="45" fillId="0" borderId="0" xfId="30321"/>
    <xf numFmtId="0" fontId="108" fillId="73" borderId="0" xfId="30321" applyFont="1" applyFill="1"/>
    <xf numFmtId="0" fontId="45" fillId="74" borderId="0" xfId="30321" applyFont="1" applyFill="1" applyAlignment="1">
      <alignment horizontal="left" indent="1"/>
    </xf>
    <xf numFmtId="0" fontId="45" fillId="75" borderId="0" xfId="30321" applyFill="1"/>
    <xf numFmtId="0" fontId="14" fillId="57" borderId="12" xfId="30321" applyFont="1" applyFill="1" applyBorder="1" applyAlignment="1">
      <alignment horizontal="left" vertical="center" wrapText="1"/>
    </xf>
    <xf numFmtId="0" fontId="14" fillId="57" borderId="16" xfId="30321" applyFont="1" applyFill="1" applyBorder="1" applyAlignment="1">
      <alignment horizontal="left" vertical="center" wrapText="1"/>
    </xf>
    <xf numFmtId="0" fontId="14" fillId="57" borderId="12" xfId="30321" applyFont="1" applyFill="1" applyBorder="1" applyAlignment="1">
      <alignment horizontal="center" vertical="center" wrapText="1"/>
    </xf>
    <xf numFmtId="0" fontId="14" fillId="57" borderId="12" xfId="30321" applyFont="1" applyFill="1" applyBorder="1" applyAlignment="1">
      <alignment horizontal="right" vertical="center" wrapText="1"/>
    </xf>
    <xf numFmtId="0" fontId="14" fillId="58" borderId="17" xfId="30321" applyFont="1" applyFill="1" applyBorder="1" applyAlignment="1">
      <alignment horizontal="left" vertical="center" wrapText="1"/>
    </xf>
    <xf numFmtId="0" fontId="14" fillId="58" borderId="17" xfId="30321" applyFont="1" applyFill="1" applyBorder="1" applyAlignment="1">
      <alignment horizontal="right" vertical="center" wrapText="1"/>
    </xf>
    <xf numFmtId="0" fontId="14" fillId="58" borderId="51" xfId="30321" applyFont="1" applyFill="1" applyBorder="1" applyAlignment="1">
      <alignment horizontal="right" vertical="center" wrapText="1"/>
    </xf>
    <xf numFmtId="0" fontId="14" fillId="58" borderId="17" xfId="30321" applyFont="1" applyFill="1" applyBorder="1" applyAlignment="1">
      <alignment horizontal="center" vertical="center" wrapText="1"/>
    </xf>
    <xf numFmtId="0" fontId="14" fillId="58" borderId="51" xfId="30321" applyFont="1" applyFill="1" applyBorder="1" applyAlignment="1">
      <alignment horizontal="center" vertical="center" wrapText="1"/>
    </xf>
    <xf numFmtId="0" fontId="14" fillId="59" borderId="17" xfId="30321" applyFont="1" applyFill="1" applyBorder="1" applyAlignment="1">
      <alignment horizontal="left"/>
    </xf>
    <xf numFmtId="0" fontId="14" fillId="59" borderId="17" xfId="30321" applyFont="1" applyFill="1" applyBorder="1" applyAlignment="1">
      <alignment horizontal="right"/>
    </xf>
    <xf numFmtId="0" fontId="14" fillId="59" borderId="51" xfId="30321" applyFont="1" applyFill="1" applyBorder="1" applyAlignment="1">
      <alignment horizontal="right"/>
    </xf>
    <xf numFmtId="0" fontId="14" fillId="59" borderId="17" xfId="30321" applyFont="1" applyFill="1" applyBorder="1" applyAlignment="1">
      <alignment horizontal="center"/>
    </xf>
    <xf numFmtId="0" fontId="14" fillId="59" borderId="52" xfId="30321" applyFont="1" applyFill="1" applyBorder="1" applyAlignment="1">
      <alignment horizontal="right"/>
    </xf>
    <xf numFmtId="0" fontId="14" fillId="0" borderId="0" xfId="30321" applyFont="1" applyFill="1"/>
    <xf numFmtId="0" fontId="109" fillId="0" borderId="0" xfId="30321" applyFont="1" applyFill="1"/>
    <xf numFmtId="179" fontId="14" fillId="0" borderId="0" xfId="30321" applyNumberFormat="1" applyFont="1" applyFill="1"/>
    <xf numFmtId="0" fontId="14" fillId="0" borderId="0" xfId="64" applyFont="1" applyFill="1" applyAlignment="1"/>
    <xf numFmtId="0" fontId="14" fillId="0" borderId="0" xfId="64" applyFont="1" applyFill="1" applyAlignment="1">
      <alignment horizontal="center"/>
    </xf>
    <xf numFmtId="0" fontId="14" fillId="0" borderId="0" xfId="64" applyFont="1" applyFill="1"/>
    <xf numFmtId="0" fontId="110" fillId="57" borderId="13" xfId="30321" applyFont="1" applyFill="1" applyBorder="1" applyAlignment="1">
      <alignment horizontal="right" vertical="center" wrapText="1"/>
    </xf>
    <xf numFmtId="0" fontId="45" fillId="76" borderId="53" xfId="30321" applyFont="1" applyFill="1" applyBorder="1"/>
    <xf numFmtId="0" fontId="45" fillId="0" borderId="53" xfId="30321" applyFont="1" applyFill="1" applyBorder="1"/>
    <xf numFmtId="0" fontId="45" fillId="0" borderId="12" xfId="30321" applyFont="1" applyFill="1" applyBorder="1"/>
    <xf numFmtId="0" fontId="45" fillId="0" borderId="16" xfId="30321" applyFont="1" applyFill="1" applyBorder="1"/>
    <xf numFmtId="0" fontId="45" fillId="0" borderId="0" xfId="30321" applyFont="1" applyFill="1" applyBorder="1"/>
    <xf numFmtId="0" fontId="45" fillId="0" borderId="54" xfId="30321" applyFont="1" applyFill="1" applyBorder="1"/>
    <xf numFmtId="0" fontId="45" fillId="0" borderId="0" xfId="30321" applyFont="1" applyFill="1" applyBorder="1" applyAlignment="1">
      <alignment horizontal="left"/>
    </xf>
    <xf numFmtId="0" fontId="45" fillId="0" borderId="53" xfId="30321" applyFont="1" applyFill="1" applyBorder="1" applyAlignment="1">
      <alignment horizontal="left"/>
    </xf>
    <xf numFmtId="0" fontId="45" fillId="76" borderId="0" xfId="30321" applyFont="1" applyFill="1" applyBorder="1"/>
    <xf numFmtId="0" fontId="45" fillId="76" borderId="0" xfId="30321" applyFont="1" applyFill="1" applyBorder="1" applyAlignment="1">
      <alignment horizontal="left"/>
    </xf>
    <xf numFmtId="0" fontId="45" fillId="76" borderId="55" xfId="30321" applyFont="1" applyFill="1" applyBorder="1" applyAlignment="1">
      <alignment horizontal="left"/>
    </xf>
    <xf numFmtId="0" fontId="45" fillId="76" borderId="53" xfId="30321" applyFont="1" applyFill="1" applyBorder="1" applyAlignment="1">
      <alignment horizontal="left"/>
    </xf>
    <xf numFmtId="0" fontId="45" fillId="76" borderId="12" xfId="30321" applyFont="1" applyFill="1" applyBorder="1"/>
    <xf numFmtId="0" fontId="45" fillId="76" borderId="12" xfId="30321" applyFont="1" applyFill="1" applyBorder="1" applyAlignment="1">
      <alignment horizontal="left"/>
    </xf>
    <xf numFmtId="0" fontId="45" fillId="76" borderId="16" xfId="30321" applyFont="1" applyFill="1" applyBorder="1" applyAlignment="1">
      <alignment horizontal="left"/>
    </xf>
    <xf numFmtId="0" fontId="45" fillId="76" borderId="16" xfId="30321" applyFont="1" applyFill="1" applyBorder="1"/>
    <xf numFmtId="0" fontId="45" fillId="0" borderId="12" xfId="30321" applyFont="1" applyFill="1" applyBorder="1"/>
    <xf numFmtId="2" fontId="45" fillId="0" borderId="12" xfId="30321" applyNumberFormat="1" applyFont="1" applyFill="1" applyBorder="1"/>
    <xf numFmtId="2" fontId="45" fillId="0" borderId="0" xfId="30321" applyNumberFormat="1" applyFont="1" applyFill="1" applyBorder="1"/>
    <xf numFmtId="0" fontId="45" fillId="0" borderId="0" xfId="30321" applyFont="1" applyFill="1" applyBorder="1"/>
    <xf numFmtId="0" fontId="45" fillId="0" borderId="28" xfId="30321" applyFont="1" applyFill="1" applyBorder="1"/>
    <xf numFmtId="2" fontId="45" fillId="0" borderId="0" xfId="30321" applyNumberFormat="1" applyFont="1" applyFill="1" applyBorder="1" applyAlignment="1"/>
    <xf numFmtId="0" fontId="45" fillId="76" borderId="0" xfId="30321" applyFont="1" applyFill="1" applyBorder="1"/>
    <xf numFmtId="2" fontId="45" fillId="76" borderId="0" xfId="30321" applyNumberFormat="1" applyFont="1" applyFill="1" applyBorder="1" applyAlignment="1"/>
    <xf numFmtId="2" fontId="45" fillId="76" borderId="0" xfId="30321" applyNumberFormat="1" applyFont="1" applyFill="1" applyBorder="1"/>
    <xf numFmtId="0" fontId="45" fillId="76" borderId="12" xfId="30321" applyFont="1" applyFill="1" applyBorder="1"/>
    <xf numFmtId="2" fontId="45" fillId="76" borderId="12" xfId="30321" applyNumberFormat="1" applyFont="1" applyFill="1" applyBorder="1" applyAlignment="1"/>
    <xf numFmtId="2" fontId="45" fillId="76" borderId="12" xfId="30321" applyNumberFormat="1" applyFont="1" applyFill="1" applyBorder="1"/>
    <xf numFmtId="2" fontId="45" fillId="0" borderId="28" xfId="30321" applyNumberFormat="1" applyFont="1" applyFill="1" applyBorder="1"/>
    <xf numFmtId="0" fontId="45" fillId="76" borderId="28" xfId="30321" applyFont="1" applyFill="1" applyBorder="1"/>
    <xf numFmtId="2" fontId="45" fillId="76" borderId="28" xfId="30321" applyNumberFormat="1" applyFont="1" applyFill="1" applyBorder="1"/>
    <xf numFmtId="2" fontId="62" fillId="76" borderId="12" xfId="30321" applyNumberFormat="1" applyFont="1" applyFill="1" applyBorder="1" applyAlignment="1"/>
    <xf numFmtId="2" fontId="62" fillId="0" borderId="0" xfId="30321" applyNumberFormat="1" applyFont="1" applyFill="1" applyBorder="1"/>
    <xf numFmtId="2" fontId="62" fillId="76" borderId="0" xfId="30321" applyNumberFormat="1" applyFont="1" applyFill="1" applyBorder="1" applyAlignment="1"/>
    <xf numFmtId="2" fontId="62" fillId="76" borderId="0" xfId="30321" applyNumberFormat="1" applyFont="1" applyFill="1" applyBorder="1"/>
    <xf numFmtId="2" fontId="62" fillId="0" borderId="0" xfId="30321" applyNumberFormat="1" applyFont="1" applyFill="1" applyBorder="1" applyAlignment="1"/>
    <xf numFmtId="0" fontId="45" fillId="0" borderId="0" xfId="30321" applyFont="1" applyFill="1"/>
    <xf numFmtId="0" fontId="45" fillId="0" borderId="12" xfId="30321" applyFont="1" applyFill="1" applyBorder="1"/>
    <xf numFmtId="2" fontId="45" fillId="0" borderId="12" xfId="30321" applyNumberFormat="1" applyFont="1" applyFill="1" applyBorder="1"/>
    <xf numFmtId="176" fontId="45" fillId="0" borderId="12" xfId="30321" applyNumberFormat="1" applyFont="1" applyFill="1" applyBorder="1"/>
    <xf numFmtId="173" fontId="45" fillId="0" borderId="12" xfId="30321" applyNumberFormat="1" applyFont="1" applyFill="1" applyBorder="1"/>
    <xf numFmtId="2" fontId="45" fillId="0" borderId="0" xfId="30321" applyNumberFormat="1" applyFont="1" applyFill="1"/>
    <xf numFmtId="176" fontId="45" fillId="0" borderId="0" xfId="30321" applyNumberFormat="1" applyFont="1" applyFill="1" applyBorder="1"/>
    <xf numFmtId="2" fontId="45" fillId="0" borderId="0" xfId="30321" applyNumberFormat="1" applyFont="1" applyFill="1" applyBorder="1"/>
    <xf numFmtId="0" fontId="45" fillId="0" borderId="0" xfId="30321" applyFont="1" applyFill="1" applyBorder="1"/>
    <xf numFmtId="173" fontId="45" fillId="0" borderId="0" xfId="30321" applyNumberFormat="1" applyFont="1" applyFill="1" applyBorder="1"/>
    <xf numFmtId="2" fontId="45" fillId="0" borderId="16" xfId="30321" applyNumberFormat="1" applyFont="1" applyFill="1" applyBorder="1"/>
    <xf numFmtId="2" fontId="45" fillId="0" borderId="53" xfId="30321" applyNumberFormat="1" applyFont="1" applyFill="1" applyBorder="1"/>
    <xf numFmtId="0" fontId="45" fillId="0" borderId="28" xfId="30321" applyFont="1" applyFill="1" applyBorder="1"/>
    <xf numFmtId="2" fontId="45" fillId="0" borderId="0" xfId="30321" applyNumberFormat="1" applyFont="1" applyFill="1" applyBorder="1" applyAlignment="1"/>
    <xf numFmtId="173" fontId="45" fillId="0" borderId="0" xfId="30321" applyNumberFormat="1" applyFont="1" applyFill="1" applyBorder="1" applyAlignment="1"/>
    <xf numFmtId="176" fontId="45" fillId="0" borderId="0" xfId="30321" applyNumberFormat="1" applyFont="1" applyFill="1" applyBorder="1" applyAlignment="1"/>
    <xf numFmtId="176" fontId="45" fillId="0" borderId="0" xfId="30321" applyNumberFormat="1" applyFont="1" applyFill="1"/>
    <xf numFmtId="2" fontId="45" fillId="0" borderId="53" xfId="30321" applyNumberFormat="1" applyFont="1" applyFill="1" applyBorder="1" applyAlignment="1"/>
    <xf numFmtId="173" fontId="45" fillId="0" borderId="28" xfId="30321" applyNumberFormat="1" applyFont="1" applyFill="1" applyBorder="1"/>
    <xf numFmtId="0" fontId="45" fillId="76" borderId="0" xfId="30321" applyFont="1" applyFill="1" applyBorder="1"/>
    <xf numFmtId="2" fontId="45" fillId="76" borderId="0" xfId="30321" applyNumberFormat="1" applyFont="1" applyFill="1" applyBorder="1" applyAlignment="1"/>
    <xf numFmtId="2" fontId="45" fillId="76" borderId="0" xfId="30321" applyNumberFormat="1" applyFont="1" applyFill="1" applyBorder="1"/>
    <xf numFmtId="2" fontId="45" fillId="76" borderId="55" xfId="30321" applyNumberFormat="1" applyFont="1" applyFill="1" applyBorder="1"/>
    <xf numFmtId="176" fontId="45" fillId="76" borderId="0" xfId="30321" applyNumberFormat="1" applyFont="1" applyFill="1" applyBorder="1"/>
    <xf numFmtId="173" fontId="45" fillId="76" borderId="0" xfId="30321" applyNumberFormat="1" applyFont="1" applyFill="1" applyBorder="1"/>
    <xf numFmtId="2" fontId="45" fillId="76" borderId="53" xfId="30321" applyNumberFormat="1" applyFont="1" applyFill="1" applyBorder="1" applyAlignment="1"/>
    <xf numFmtId="2" fontId="45" fillId="76" borderId="53" xfId="30321" applyNumberFormat="1" applyFont="1" applyFill="1" applyBorder="1"/>
    <xf numFmtId="0" fontId="45" fillId="76" borderId="12" xfId="30321" applyFont="1" applyFill="1" applyBorder="1"/>
    <xf numFmtId="2" fontId="45" fillId="76" borderId="12" xfId="30321" applyNumberFormat="1" applyFont="1" applyFill="1" applyBorder="1"/>
    <xf numFmtId="2" fontId="45" fillId="76" borderId="16" xfId="30321" applyNumberFormat="1" applyFont="1" applyFill="1" applyBorder="1"/>
    <xf numFmtId="176" fontId="45" fillId="76" borderId="12" xfId="30321" applyNumberFormat="1" applyFont="1" applyFill="1" applyBorder="1"/>
    <xf numFmtId="173" fontId="45" fillId="76" borderId="12" xfId="30321" applyNumberFormat="1" applyFont="1" applyFill="1" applyBorder="1"/>
    <xf numFmtId="2" fontId="45" fillId="0" borderId="28" xfId="30321" applyNumberFormat="1" applyFont="1" applyFill="1" applyBorder="1"/>
    <xf numFmtId="0" fontId="45" fillId="76" borderId="28" xfId="30321" applyFont="1" applyFill="1" applyBorder="1"/>
    <xf numFmtId="2" fontId="45" fillId="76" borderId="28" xfId="30321" applyNumberFormat="1" applyFont="1" applyFill="1" applyBorder="1"/>
    <xf numFmtId="2" fontId="45" fillId="76" borderId="54" xfId="30321" applyNumberFormat="1" applyFont="1" applyFill="1" applyBorder="1"/>
    <xf numFmtId="173" fontId="45" fillId="76" borderId="28" xfId="30321" applyNumberFormat="1" applyFont="1" applyFill="1" applyBorder="1"/>
    <xf numFmtId="2" fontId="45" fillId="0" borderId="54" xfId="30321" applyNumberFormat="1" applyFont="1" applyFill="1" applyBorder="1"/>
    <xf numFmtId="175" fontId="14" fillId="0" borderId="28" xfId="34115" applyNumberFormat="1" applyFont="1" applyFill="1" applyBorder="1"/>
    <xf numFmtId="0" fontId="14" fillId="0" borderId="28" xfId="34115" applyFont="1" applyFill="1" applyBorder="1"/>
    <xf numFmtId="175" fontId="14" fillId="76" borderId="0" xfId="34115" applyNumberFormat="1" applyFont="1" applyFill="1"/>
    <xf numFmtId="0" fontId="14" fillId="76" borderId="0" xfId="34115" applyFont="1" applyFill="1"/>
    <xf numFmtId="175" fontId="14" fillId="76" borderId="12" xfId="34115" applyNumberFormat="1" applyFont="1" applyFill="1" applyBorder="1"/>
    <xf numFmtId="0" fontId="14" fillId="76" borderId="12" xfId="34115" applyFont="1" applyFill="1" applyBorder="1"/>
    <xf numFmtId="175" fontId="14" fillId="0" borderId="0" xfId="34115" applyNumberFormat="1" applyFont="1" applyFill="1"/>
    <xf numFmtId="0" fontId="14" fillId="0" borderId="0" xfId="34115" applyFont="1" applyFill="1"/>
    <xf numFmtId="0" fontId="62" fillId="76" borderId="0" xfId="30321" applyFont="1" applyFill="1" applyBorder="1"/>
    <xf numFmtId="0" fontId="62" fillId="0" borderId="0" xfId="30321" applyFont="1" applyFill="1" applyBorder="1"/>
    <xf numFmtId="0" fontId="0" fillId="76" borderId="0" xfId="0" applyFont="1" applyFill="1" applyBorder="1"/>
    <xf numFmtId="0" fontId="0" fillId="0" borderId="0" xfId="0" applyFont="1" applyFill="1" applyBorder="1"/>
    <xf numFmtId="0" fontId="0" fillId="0" borderId="0" xfId="0" applyFont="1" applyFill="1" applyBorder="1" applyAlignment="1">
      <alignment horizontal="left"/>
    </xf>
    <xf numFmtId="0" fontId="0" fillId="76" borderId="0" xfId="0" applyFont="1" applyFill="1" applyBorder="1" applyAlignment="1">
      <alignment horizontal="left"/>
    </xf>
    <xf numFmtId="0" fontId="0" fillId="76" borderId="12" xfId="0" applyFont="1" applyFill="1" applyBorder="1"/>
    <xf numFmtId="0" fontId="0" fillId="0" borderId="12" xfId="0" applyFont="1" applyFill="1" applyBorder="1"/>
    <xf numFmtId="0" fontId="0" fillId="76" borderId="28" xfId="0" applyFont="1" applyFill="1" applyBorder="1"/>
    <xf numFmtId="0" fontId="0" fillId="0" borderId="28" xfId="0" applyFont="1" applyFill="1" applyBorder="1"/>
    <xf numFmtId="0" fontId="55" fillId="0" borderId="0" xfId="41282" applyFont="1"/>
    <xf numFmtId="0" fontId="111" fillId="0" borderId="0" xfId="0" applyFont="1"/>
    <xf numFmtId="9" fontId="111" fillId="0" borderId="0" xfId="0" applyNumberFormat="1" applyFont="1"/>
    <xf numFmtId="0" fontId="74" fillId="76" borderId="0" xfId="0" applyFont="1" applyFill="1"/>
    <xf numFmtId="0" fontId="74" fillId="78" borderId="0" xfId="0" applyFont="1" applyFill="1"/>
    <xf numFmtId="0" fontId="74" fillId="67" borderId="0" xfId="0" applyFont="1" applyFill="1"/>
    <xf numFmtId="0" fontId="74" fillId="0" borderId="0" xfId="0" applyFont="1"/>
    <xf numFmtId="0" fontId="2" fillId="0" borderId="0" xfId="0" applyFont="1"/>
    <xf numFmtId="0" fontId="74" fillId="79" borderId="0" xfId="0" applyFont="1" applyFill="1"/>
  </cellXfs>
  <cellStyles count="41283">
    <cellStyle name="_x000a_shell=progma 2" xfId="1" xr:uid="{00000000-0005-0000-0000-000000000000}"/>
    <cellStyle name="_x000a_shell=progma 2 2" xfId="2" xr:uid="{00000000-0005-0000-0000-000001000000}"/>
    <cellStyle name="1.000" xfId="3" xr:uid="{00000000-0005-0000-0000-000002000000}"/>
    <cellStyle name="1.000 2" xfId="4" xr:uid="{00000000-0005-0000-0000-000003000000}"/>
    <cellStyle name="1.000 2 2" xfId="5" xr:uid="{00000000-0005-0000-0000-000004000000}"/>
    <cellStyle name="1.000 2 3" xfId="6" xr:uid="{00000000-0005-0000-0000-000005000000}"/>
    <cellStyle name="1.000 2 4" xfId="7" xr:uid="{00000000-0005-0000-0000-000006000000}"/>
    <cellStyle name="1.000 2 5" xfId="24039" xr:uid="{00000000-0005-0000-0000-000007000000}"/>
    <cellStyle name="1.000 3" xfId="8" xr:uid="{00000000-0005-0000-0000-000008000000}"/>
    <cellStyle name="1.000 4" xfId="9" xr:uid="{00000000-0005-0000-0000-000009000000}"/>
    <cellStyle name="1.000 5" xfId="10" xr:uid="{00000000-0005-0000-0000-00000A000000}"/>
    <cellStyle name="1.000 6" xfId="24038" xr:uid="{00000000-0005-0000-0000-00000B000000}"/>
    <cellStyle name="20 % - Markeringsfarve1 2" xfId="32426" xr:uid="{00000000-0005-0000-0000-00000C000000}"/>
    <cellStyle name="20 % - Markeringsfarve1 2 2" xfId="32427" xr:uid="{00000000-0005-0000-0000-00000D000000}"/>
    <cellStyle name="20 % - Markeringsfarve1 3" xfId="32428" xr:uid="{00000000-0005-0000-0000-00000E000000}"/>
    <cellStyle name="20 % - Markeringsfarve1 4" xfId="32429" xr:uid="{00000000-0005-0000-0000-00000F000000}"/>
    <cellStyle name="20 % - Markeringsfarve1 5" xfId="32430" xr:uid="{00000000-0005-0000-0000-000010000000}"/>
    <cellStyle name="20 % - Markeringsfarve2 2" xfId="32431" xr:uid="{00000000-0005-0000-0000-000011000000}"/>
    <cellStyle name="20 % - Markeringsfarve2 2 2" xfId="32432" xr:uid="{00000000-0005-0000-0000-000012000000}"/>
    <cellStyle name="20 % - Markeringsfarve2 3" xfId="32433" xr:uid="{00000000-0005-0000-0000-000013000000}"/>
    <cellStyle name="20 % - Markeringsfarve2 4" xfId="32434" xr:uid="{00000000-0005-0000-0000-000014000000}"/>
    <cellStyle name="20 % - Markeringsfarve2 5" xfId="32435" xr:uid="{00000000-0005-0000-0000-000015000000}"/>
    <cellStyle name="20 % - Markeringsfarve3 2" xfId="32436" xr:uid="{00000000-0005-0000-0000-000016000000}"/>
    <cellStyle name="20 % - Markeringsfarve3 2 2" xfId="32437" xr:uid="{00000000-0005-0000-0000-000017000000}"/>
    <cellStyle name="20 % - Markeringsfarve3 3" xfId="32438" xr:uid="{00000000-0005-0000-0000-000018000000}"/>
    <cellStyle name="20 % - Markeringsfarve3 4" xfId="32439" xr:uid="{00000000-0005-0000-0000-000019000000}"/>
    <cellStyle name="20 % - Markeringsfarve3 5" xfId="32440" xr:uid="{00000000-0005-0000-0000-00001A000000}"/>
    <cellStyle name="20 % - Markeringsfarve4 2" xfId="32441" xr:uid="{00000000-0005-0000-0000-00001B000000}"/>
    <cellStyle name="20 % - Markeringsfarve4 2 2" xfId="32442" xr:uid="{00000000-0005-0000-0000-00001C000000}"/>
    <cellStyle name="20 % - Markeringsfarve4 3" xfId="32443" xr:uid="{00000000-0005-0000-0000-00001D000000}"/>
    <cellStyle name="20 % - Markeringsfarve4 4" xfId="32444" xr:uid="{00000000-0005-0000-0000-00001E000000}"/>
    <cellStyle name="20 % - Markeringsfarve4 5" xfId="32445" xr:uid="{00000000-0005-0000-0000-00001F000000}"/>
    <cellStyle name="20 % - Markeringsfarve5 2" xfId="32446" xr:uid="{00000000-0005-0000-0000-000020000000}"/>
    <cellStyle name="20 % - Markeringsfarve5 2 2" xfId="32447" xr:uid="{00000000-0005-0000-0000-000021000000}"/>
    <cellStyle name="20 % - Markeringsfarve5 3" xfId="32448" xr:uid="{00000000-0005-0000-0000-000022000000}"/>
    <cellStyle name="20 % - Markeringsfarve5 4" xfId="32449" xr:uid="{00000000-0005-0000-0000-000023000000}"/>
    <cellStyle name="20 % - Markeringsfarve5 5" xfId="32450" xr:uid="{00000000-0005-0000-0000-000024000000}"/>
    <cellStyle name="20 % - Markeringsfarve6 2" xfId="32451" xr:uid="{00000000-0005-0000-0000-000025000000}"/>
    <cellStyle name="20 % - Markeringsfarve6 2 2" xfId="32452" xr:uid="{00000000-0005-0000-0000-000026000000}"/>
    <cellStyle name="20 % - Markeringsfarve6 3" xfId="32453" xr:uid="{00000000-0005-0000-0000-000027000000}"/>
    <cellStyle name="20 % - Markeringsfarve6 4" xfId="32454" xr:uid="{00000000-0005-0000-0000-000028000000}"/>
    <cellStyle name="20 % - Markeringsfarve6 5" xfId="32455" xr:uid="{00000000-0005-0000-0000-000029000000}"/>
    <cellStyle name="20% - Accent1" xfId="11" builtinId="30" customBuiltin="1"/>
    <cellStyle name="20% - Accent1 2" xfId="32456" xr:uid="{00000000-0005-0000-0000-00002B000000}"/>
    <cellStyle name="20% - Accent1 3" xfId="32967" xr:uid="{00000000-0005-0000-0000-00002C000000}"/>
    <cellStyle name="20% - Accent2" xfId="12" builtinId="34" customBuiltin="1"/>
    <cellStyle name="20% - Accent2 2" xfId="32457" xr:uid="{00000000-0005-0000-0000-00002E000000}"/>
    <cellStyle name="20% - Accent2 3" xfId="32969" xr:uid="{00000000-0005-0000-0000-00002F000000}"/>
    <cellStyle name="20% - Accent3" xfId="13" builtinId="38" customBuiltin="1"/>
    <cellStyle name="20% - Accent3 2" xfId="32458" xr:uid="{00000000-0005-0000-0000-000031000000}"/>
    <cellStyle name="20% - Accent3 3" xfId="32971" xr:uid="{00000000-0005-0000-0000-000032000000}"/>
    <cellStyle name="20% - Accent4" xfId="14" builtinId="42" customBuiltin="1"/>
    <cellStyle name="20% - Accent4 2" xfId="32459" xr:uid="{00000000-0005-0000-0000-000034000000}"/>
    <cellStyle name="20% - Accent4 3" xfId="32973" xr:uid="{00000000-0005-0000-0000-000035000000}"/>
    <cellStyle name="20% - Accent5" xfId="15" builtinId="46" customBuiltin="1"/>
    <cellStyle name="20% - Accent5 2" xfId="32460" xr:uid="{00000000-0005-0000-0000-000037000000}"/>
    <cellStyle name="20% - Accent5 3" xfId="32975" xr:uid="{00000000-0005-0000-0000-000038000000}"/>
    <cellStyle name="20% - Accent6" xfId="16" builtinId="50" customBuiltin="1"/>
    <cellStyle name="20% - Accent6 2" xfId="32461" xr:uid="{00000000-0005-0000-0000-00003A000000}"/>
    <cellStyle name="20% - Accent6 3" xfId="32977" xr:uid="{00000000-0005-0000-0000-00003B000000}"/>
    <cellStyle name="20% - Colore 1" xfId="17" xr:uid="{00000000-0005-0000-0000-00003C000000}"/>
    <cellStyle name="20% - Colore 2" xfId="18" xr:uid="{00000000-0005-0000-0000-00003D000000}"/>
    <cellStyle name="20% - Colore 3" xfId="19" xr:uid="{00000000-0005-0000-0000-00003E000000}"/>
    <cellStyle name="20% - Colore 4" xfId="20" xr:uid="{00000000-0005-0000-0000-00003F000000}"/>
    <cellStyle name="20% - Colore 5" xfId="21" xr:uid="{00000000-0005-0000-0000-000040000000}"/>
    <cellStyle name="20% - Colore 6" xfId="22" xr:uid="{00000000-0005-0000-0000-000041000000}"/>
    <cellStyle name="40 % - Markeringsfarve1 2" xfId="32462" xr:uid="{00000000-0005-0000-0000-000042000000}"/>
    <cellStyle name="40 % - Markeringsfarve1 2 2" xfId="32463" xr:uid="{00000000-0005-0000-0000-000043000000}"/>
    <cellStyle name="40 % - Markeringsfarve1 3" xfId="32464" xr:uid="{00000000-0005-0000-0000-000044000000}"/>
    <cellStyle name="40 % - Markeringsfarve1 4" xfId="32465" xr:uid="{00000000-0005-0000-0000-000045000000}"/>
    <cellStyle name="40 % - Markeringsfarve1 5" xfId="32466" xr:uid="{00000000-0005-0000-0000-000046000000}"/>
    <cellStyle name="40 % - Markeringsfarve2 2" xfId="32467" xr:uid="{00000000-0005-0000-0000-000047000000}"/>
    <cellStyle name="40 % - Markeringsfarve2 2 2" xfId="32468" xr:uid="{00000000-0005-0000-0000-000048000000}"/>
    <cellStyle name="40 % - Markeringsfarve2 3" xfId="32469" xr:uid="{00000000-0005-0000-0000-000049000000}"/>
    <cellStyle name="40 % - Markeringsfarve2 4" xfId="32470" xr:uid="{00000000-0005-0000-0000-00004A000000}"/>
    <cellStyle name="40 % - Markeringsfarve2 5" xfId="32471" xr:uid="{00000000-0005-0000-0000-00004B000000}"/>
    <cellStyle name="40 % - Markeringsfarve3 2" xfId="32472" xr:uid="{00000000-0005-0000-0000-00004C000000}"/>
    <cellStyle name="40 % - Markeringsfarve3 2 2" xfId="32473" xr:uid="{00000000-0005-0000-0000-00004D000000}"/>
    <cellStyle name="40 % - Markeringsfarve3 3" xfId="32474" xr:uid="{00000000-0005-0000-0000-00004E000000}"/>
    <cellStyle name="40 % - Markeringsfarve3 4" xfId="32475" xr:uid="{00000000-0005-0000-0000-00004F000000}"/>
    <cellStyle name="40 % - Markeringsfarve3 5" xfId="32476" xr:uid="{00000000-0005-0000-0000-000050000000}"/>
    <cellStyle name="40 % - Markeringsfarve4 2" xfId="32477" xr:uid="{00000000-0005-0000-0000-000051000000}"/>
    <cellStyle name="40 % - Markeringsfarve4 2 2" xfId="32478" xr:uid="{00000000-0005-0000-0000-000052000000}"/>
    <cellStyle name="40 % - Markeringsfarve4 3" xfId="32479" xr:uid="{00000000-0005-0000-0000-000053000000}"/>
    <cellStyle name="40 % - Markeringsfarve4 4" xfId="32480" xr:uid="{00000000-0005-0000-0000-000054000000}"/>
    <cellStyle name="40 % - Markeringsfarve4 5" xfId="32481" xr:uid="{00000000-0005-0000-0000-000055000000}"/>
    <cellStyle name="40 % - Markeringsfarve5 2" xfId="32482" xr:uid="{00000000-0005-0000-0000-000056000000}"/>
    <cellStyle name="40 % - Markeringsfarve5 2 2" xfId="32483" xr:uid="{00000000-0005-0000-0000-000057000000}"/>
    <cellStyle name="40 % - Markeringsfarve5 3" xfId="32484" xr:uid="{00000000-0005-0000-0000-000058000000}"/>
    <cellStyle name="40 % - Markeringsfarve5 4" xfId="32485" xr:uid="{00000000-0005-0000-0000-000059000000}"/>
    <cellStyle name="40 % - Markeringsfarve5 5" xfId="32486" xr:uid="{00000000-0005-0000-0000-00005A000000}"/>
    <cellStyle name="40 % - Markeringsfarve6 2" xfId="32487" xr:uid="{00000000-0005-0000-0000-00005B000000}"/>
    <cellStyle name="40 % - Markeringsfarve6 2 2" xfId="32488" xr:uid="{00000000-0005-0000-0000-00005C000000}"/>
    <cellStyle name="40 % - Markeringsfarve6 3" xfId="32489" xr:uid="{00000000-0005-0000-0000-00005D000000}"/>
    <cellStyle name="40 % - Markeringsfarve6 4" xfId="32490" xr:uid="{00000000-0005-0000-0000-00005E000000}"/>
    <cellStyle name="40 % - Markeringsfarve6 5" xfId="32491" xr:uid="{00000000-0005-0000-0000-00005F000000}"/>
    <cellStyle name="40% - Accent1" xfId="23" builtinId="31" customBuiltin="1"/>
    <cellStyle name="40% - Accent1 2" xfId="32492" xr:uid="{00000000-0005-0000-0000-000061000000}"/>
    <cellStyle name="40% - Accent1 3" xfId="32968" xr:uid="{00000000-0005-0000-0000-000062000000}"/>
    <cellStyle name="40% - Accent2" xfId="24" builtinId="35" customBuiltin="1"/>
    <cellStyle name="40% - Accent2 2" xfId="32493" xr:uid="{00000000-0005-0000-0000-000064000000}"/>
    <cellStyle name="40% - Accent2 3" xfId="32970" xr:uid="{00000000-0005-0000-0000-000065000000}"/>
    <cellStyle name="40% - Accent3" xfId="25" builtinId="39" customBuiltin="1"/>
    <cellStyle name="40% - Accent3 2" xfId="32494" xr:uid="{00000000-0005-0000-0000-000067000000}"/>
    <cellStyle name="40% - Accent3 3" xfId="32972" xr:uid="{00000000-0005-0000-0000-000068000000}"/>
    <cellStyle name="40% - Accent4" xfId="26" builtinId="43" customBuiltin="1"/>
    <cellStyle name="40% - Accent4 2" xfId="32495" xr:uid="{00000000-0005-0000-0000-00006A000000}"/>
    <cellStyle name="40% - Accent4 3" xfId="32974" xr:uid="{00000000-0005-0000-0000-00006B000000}"/>
    <cellStyle name="40% - Accent5" xfId="27" builtinId="47" customBuiltin="1"/>
    <cellStyle name="40% - Accent5 2" xfId="32496" xr:uid="{00000000-0005-0000-0000-00006D000000}"/>
    <cellStyle name="40% - Accent5 3" xfId="32976" xr:uid="{00000000-0005-0000-0000-00006E000000}"/>
    <cellStyle name="40% - Accent6" xfId="28" builtinId="51" customBuiltin="1"/>
    <cellStyle name="40% - Accent6 2" xfId="32497" xr:uid="{00000000-0005-0000-0000-000070000000}"/>
    <cellStyle name="40% - Accent6 3" xfId="32978" xr:uid="{00000000-0005-0000-0000-000071000000}"/>
    <cellStyle name="40% - Colore 1" xfId="29" xr:uid="{00000000-0005-0000-0000-000072000000}"/>
    <cellStyle name="40% - Colore 2" xfId="30" xr:uid="{00000000-0005-0000-0000-000073000000}"/>
    <cellStyle name="40% - Colore 3" xfId="31" xr:uid="{00000000-0005-0000-0000-000074000000}"/>
    <cellStyle name="40% - Colore 4" xfId="32" xr:uid="{00000000-0005-0000-0000-000075000000}"/>
    <cellStyle name="40% - Colore 5" xfId="33" xr:uid="{00000000-0005-0000-0000-000076000000}"/>
    <cellStyle name="40% - Colore 6" xfId="34" xr:uid="{00000000-0005-0000-0000-000077000000}"/>
    <cellStyle name="5x indented GHG Textfiels" xfId="35" xr:uid="{00000000-0005-0000-0000-000078000000}"/>
    <cellStyle name="5x indented GHG Textfiels 2" xfId="36" xr:uid="{00000000-0005-0000-0000-000079000000}"/>
    <cellStyle name="5x indented GHG Textfiels 3" xfId="32584" xr:uid="{00000000-0005-0000-0000-00007A000000}"/>
    <cellStyle name="60% - Accent1" xfId="37" builtinId="32" customBuiltin="1"/>
    <cellStyle name="60% - Accent1 2" xfId="32498" xr:uid="{00000000-0005-0000-0000-00007C000000}"/>
    <cellStyle name="60% - Accent2" xfId="38" builtinId="36" customBuiltin="1"/>
    <cellStyle name="60% - Accent2 2" xfId="32499" xr:uid="{00000000-0005-0000-0000-00007E000000}"/>
    <cellStyle name="60% - Accent3" xfId="39" builtinId="40" customBuiltin="1"/>
    <cellStyle name="60% - Accent3 2" xfId="32500" xr:uid="{00000000-0005-0000-0000-000080000000}"/>
    <cellStyle name="60% - Accent4" xfId="40" builtinId="44" customBuiltin="1"/>
    <cellStyle name="60% - Accent4 2" xfId="32501" xr:uid="{00000000-0005-0000-0000-000082000000}"/>
    <cellStyle name="60% - Accent5" xfId="41" builtinId="48" customBuiltin="1"/>
    <cellStyle name="60% - Accent5 2" xfId="32502" xr:uid="{00000000-0005-0000-0000-000084000000}"/>
    <cellStyle name="60% - Accent6" xfId="42" builtinId="52" customBuiltin="1"/>
    <cellStyle name="60% - Accent6 2" xfId="32503" xr:uid="{00000000-0005-0000-0000-000086000000}"/>
    <cellStyle name="60% - Colore 1" xfId="43" xr:uid="{00000000-0005-0000-0000-000087000000}"/>
    <cellStyle name="60% - Colore 2" xfId="44" xr:uid="{00000000-0005-0000-0000-000088000000}"/>
    <cellStyle name="60% - Colore 3" xfId="45" xr:uid="{00000000-0005-0000-0000-000089000000}"/>
    <cellStyle name="60% - Colore 4" xfId="46" xr:uid="{00000000-0005-0000-0000-00008A000000}"/>
    <cellStyle name="60% - Colore 5" xfId="47" xr:uid="{00000000-0005-0000-0000-00008B000000}"/>
    <cellStyle name="60% - Colore 6" xfId="48" xr:uid="{00000000-0005-0000-0000-00008C000000}"/>
    <cellStyle name="A4 Auto Format" xfId="49" xr:uid="{00000000-0005-0000-0000-00008D000000}"/>
    <cellStyle name="A4 No Format" xfId="50" xr:uid="{00000000-0005-0000-0000-00008E000000}"/>
    <cellStyle name="A4 Normal" xfId="51" xr:uid="{00000000-0005-0000-0000-00008F000000}"/>
    <cellStyle name="Accent1" xfId="52" builtinId="29" customBuiltin="1"/>
    <cellStyle name="Accent1 2" xfId="32504" xr:uid="{00000000-0005-0000-0000-000091000000}"/>
    <cellStyle name="Accent2" xfId="53" builtinId="33" customBuiltin="1"/>
    <cellStyle name="Accent2 2" xfId="32505" xr:uid="{00000000-0005-0000-0000-000093000000}"/>
    <cellStyle name="Accent3" xfId="54" builtinId="37" customBuiltin="1"/>
    <cellStyle name="Accent3 2" xfId="32506" xr:uid="{00000000-0005-0000-0000-000095000000}"/>
    <cellStyle name="Accent4" xfId="55" builtinId="41" customBuiltin="1"/>
    <cellStyle name="Accent4 2" xfId="32507" xr:uid="{00000000-0005-0000-0000-000097000000}"/>
    <cellStyle name="Accent5" xfId="56" builtinId="45" customBuiltin="1"/>
    <cellStyle name="Accent5 2" xfId="32508" xr:uid="{00000000-0005-0000-0000-000099000000}"/>
    <cellStyle name="Accent6" xfId="57" builtinId="49" customBuiltin="1"/>
    <cellStyle name="Accent6 2" xfId="32509" xr:uid="{00000000-0005-0000-0000-00009B000000}"/>
    <cellStyle name="AggOrange_CRFReport-template" xfId="58" xr:uid="{00000000-0005-0000-0000-00009C000000}"/>
    <cellStyle name="AggOrange9_CRFReport-template" xfId="59" xr:uid="{00000000-0005-0000-0000-00009D000000}"/>
    <cellStyle name="Bad" xfId="32380" builtinId="27" customBuiltin="1"/>
    <cellStyle name="Bad 10" xfId="60" xr:uid="{00000000-0005-0000-0000-00009F000000}"/>
    <cellStyle name="Bad 11" xfId="61" xr:uid="{00000000-0005-0000-0000-0000A0000000}"/>
    <cellStyle name="Bad 12" xfId="62" xr:uid="{00000000-0005-0000-0000-0000A1000000}"/>
    <cellStyle name="Bad 13" xfId="63" xr:uid="{00000000-0005-0000-0000-0000A2000000}"/>
    <cellStyle name="Bad 2" xfId="64" xr:uid="{00000000-0005-0000-0000-0000A3000000}"/>
    <cellStyle name="Bad 2 2" xfId="32585" xr:uid="{00000000-0005-0000-0000-0000A4000000}"/>
    <cellStyle name="Bad 2 3" xfId="32510" xr:uid="{00000000-0005-0000-0000-0000A5000000}"/>
    <cellStyle name="Bad 3" xfId="65" xr:uid="{00000000-0005-0000-0000-0000A6000000}"/>
    <cellStyle name="Bad 3 2" xfId="66" xr:uid="{00000000-0005-0000-0000-0000A7000000}"/>
    <cellStyle name="Bad 4" xfId="67" xr:uid="{00000000-0005-0000-0000-0000A8000000}"/>
    <cellStyle name="Bad 5" xfId="68" xr:uid="{00000000-0005-0000-0000-0000A9000000}"/>
    <cellStyle name="Bad 6" xfId="69" xr:uid="{00000000-0005-0000-0000-0000AA000000}"/>
    <cellStyle name="Bad 7" xfId="70" xr:uid="{00000000-0005-0000-0000-0000AB000000}"/>
    <cellStyle name="Bad 8" xfId="71" xr:uid="{00000000-0005-0000-0000-0000AC000000}"/>
    <cellStyle name="Bad 9" xfId="72" xr:uid="{00000000-0005-0000-0000-0000AD000000}"/>
    <cellStyle name="Bemærk! 2" xfId="32511" xr:uid="{00000000-0005-0000-0000-0000AE000000}"/>
    <cellStyle name="Bemærk! 2 2" xfId="32512" xr:uid="{00000000-0005-0000-0000-0000AF000000}"/>
    <cellStyle name="Bemærk! 3" xfId="32513" xr:uid="{00000000-0005-0000-0000-0000B0000000}"/>
    <cellStyle name="Bemærk! 3 2" xfId="32514" xr:uid="{00000000-0005-0000-0000-0000B1000000}"/>
    <cellStyle name="Bemærk! 4" xfId="32515" xr:uid="{00000000-0005-0000-0000-0000B2000000}"/>
    <cellStyle name="Bemærk! 5" xfId="32516" xr:uid="{00000000-0005-0000-0000-0000B3000000}"/>
    <cellStyle name="Bruger data" xfId="73" xr:uid="{00000000-0005-0000-0000-0000B4000000}"/>
    <cellStyle name="Bruger data 2" xfId="74" xr:uid="{00000000-0005-0000-0000-0000B5000000}"/>
    <cellStyle name="Bruger data 3" xfId="75" xr:uid="{00000000-0005-0000-0000-0000B6000000}"/>
    <cellStyle name="Bruger data 4" xfId="76" xr:uid="{00000000-0005-0000-0000-0000B7000000}"/>
    <cellStyle name="Bruger data 5" xfId="24040" xr:uid="{00000000-0005-0000-0000-0000B8000000}"/>
    <cellStyle name="C01_Main head" xfId="32517" xr:uid="{00000000-0005-0000-0000-0000B9000000}"/>
    <cellStyle name="C02_Column heads" xfId="32518" xr:uid="{00000000-0005-0000-0000-0000BA000000}"/>
    <cellStyle name="C03_Sub head bold" xfId="32519" xr:uid="{00000000-0005-0000-0000-0000BB000000}"/>
    <cellStyle name="C03a_Sub head" xfId="32520" xr:uid="{00000000-0005-0000-0000-0000BC000000}"/>
    <cellStyle name="C04_Total text white bold" xfId="32521" xr:uid="{00000000-0005-0000-0000-0000BD000000}"/>
    <cellStyle name="C04a_Total text black with rule" xfId="32522" xr:uid="{00000000-0005-0000-0000-0000BE000000}"/>
    <cellStyle name="C05_Main text" xfId="32523" xr:uid="{00000000-0005-0000-0000-0000BF000000}"/>
    <cellStyle name="C06_Figs" xfId="32524" xr:uid="{00000000-0005-0000-0000-0000C0000000}"/>
    <cellStyle name="C07_Figs 1 dec percent" xfId="32525" xr:uid="{00000000-0005-0000-0000-0000C1000000}"/>
    <cellStyle name="C08_Figs 1 decimal" xfId="32526" xr:uid="{00000000-0005-0000-0000-0000C2000000}"/>
    <cellStyle name="C09_Notes" xfId="32527" xr:uid="{00000000-0005-0000-0000-0000C3000000}"/>
    <cellStyle name="Calcolo" xfId="77" xr:uid="{00000000-0005-0000-0000-0000C4000000}"/>
    <cellStyle name="Calcolo 2" xfId="32382" xr:uid="{00000000-0005-0000-0000-0000C5000000}"/>
    <cellStyle name="Calcolo 2 2" xfId="32383" xr:uid="{00000000-0005-0000-0000-0000C6000000}"/>
    <cellStyle name="Calcolo 2 3" xfId="32384" xr:uid="{00000000-0005-0000-0000-0000C7000000}"/>
    <cellStyle name="Calcolo 2 4" xfId="32385" xr:uid="{00000000-0005-0000-0000-0000C8000000}"/>
    <cellStyle name="Calcolo 2 5" xfId="32386" xr:uid="{00000000-0005-0000-0000-0000C9000000}"/>
    <cellStyle name="Calcolo 3" xfId="32387" xr:uid="{00000000-0005-0000-0000-0000CA000000}"/>
    <cellStyle name="Calcolo 4" xfId="32388" xr:uid="{00000000-0005-0000-0000-0000CB000000}"/>
    <cellStyle name="Calcolo 5" xfId="32389" xr:uid="{00000000-0005-0000-0000-0000CC000000}"/>
    <cellStyle name="Calcolo 6" xfId="32390" xr:uid="{00000000-0005-0000-0000-0000CD000000}"/>
    <cellStyle name="Calculation" xfId="78" builtinId="22" customBuiltin="1"/>
    <cellStyle name="Calculation 2" xfId="79" xr:uid="{00000000-0005-0000-0000-0000CF000000}"/>
    <cellStyle name="Calculation 2 2" xfId="32979" xr:uid="{00000000-0005-0000-0000-0000D0000000}"/>
    <cellStyle name="Calculation 2 3" xfId="32528" xr:uid="{00000000-0005-0000-0000-0000D1000000}"/>
    <cellStyle name="Calculations" xfId="80" xr:uid="{00000000-0005-0000-0000-0000D2000000}"/>
    <cellStyle name="Calculations 2" xfId="81" xr:uid="{00000000-0005-0000-0000-0000D3000000}"/>
    <cellStyle name="Calculations 3" xfId="82" xr:uid="{00000000-0005-0000-0000-0000D4000000}"/>
    <cellStyle name="Calculations 4" xfId="83" xr:uid="{00000000-0005-0000-0000-0000D5000000}"/>
    <cellStyle name="Calculations 5" xfId="24041" xr:uid="{00000000-0005-0000-0000-0000D6000000}"/>
    <cellStyle name="Cella collegata" xfId="84" xr:uid="{00000000-0005-0000-0000-0000D7000000}"/>
    <cellStyle name="Cella da controllare" xfId="85" xr:uid="{00000000-0005-0000-0000-0000D8000000}"/>
    <cellStyle name="Check Cell" xfId="86" builtinId="23" customBuiltin="1"/>
    <cellStyle name="Check Cell 2" xfId="32529" xr:uid="{00000000-0005-0000-0000-0000DA000000}"/>
    <cellStyle name="Colore 1" xfId="87" xr:uid="{00000000-0005-0000-0000-0000DB000000}"/>
    <cellStyle name="Colore 2" xfId="88" xr:uid="{00000000-0005-0000-0000-0000DC000000}"/>
    <cellStyle name="Colore 3" xfId="89" xr:uid="{00000000-0005-0000-0000-0000DD000000}"/>
    <cellStyle name="Colore 4" xfId="90" xr:uid="{00000000-0005-0000-0000-0000DE000000}"/>
    <cellStyle name="Colore 5" xfId="91" xr:uid="{00000000-0005-0000-0000-0000DF000000}"/>
    <cellStyle name="Colore 6" xfId="92" xr:uid="{00000000-0005-0000-0000-0000E0000000}"/>
    <cellStyle name="Comma 10" xfId="32530" xr:uid="{00000000-0005-0000-0000-0000E1000000}"/>
    <cellStyle name="Comma 11" xfId="41160" xr:uid="{00000000-0005-0000-0000-0000E2000000}"/>
    <cellStyle name="Comma 12" xfId="41281" xr:uid="{00000000-0005-0000-0000-0000E3000000}"/>
    <cellStyle name="Comma 2" xfId="93" xr:uid="{00000000-0005-0000-0000-0000E4000000}"/>
    <cellStyle name="Comma 2 10" xfId="94" xr:uid="{00000000-0005-0000-0000-0000E5000000}"/>
    <cellStyle name="Comma 2 10 2" xfId="95" xr:uid="{00000000-0005-0000-0000-0000E6000000}"/>
    <cellStyle name="Comma 2 10 3" xfId="96" xr:uid="{00000000-0005-0000-0000-0000E7000000}"/>
    <cellStyle name="Comma 2 10 4" xfId="28344" xr:uid="{00000000-0005-0000-0000-0000E8000000}"/>
    <cellStyle name="Comma 2 10 5" xfId="33231" xr:uid="{00000000-0005-0000-0000-0000E9000000}"/>
    <cellStyle name="Comma 2 10 6" xfId="39350" xr:uid="{00000000-0005-0000-0000-0000EA000000}"/>
    <cellStyle name="Comma 2 11" xfId="97" xr:uid="{00000000-0005-0000-0000-0000EB000000}"/>
    <cellStyle name="Comma 2 11 2" xfId="98" xr:uid="{00000000-0005-0000-0000-0000EC000000}"/>
    <cellStyle name="Comma 2 11 3" xfId="99" xr:uid="{00000000-0005-0000-0000-0000ED000000}"/>
    <cellStyle name="Comma 2 11 4" xfId="29264" xr:uid="{00000000-0005-0000-0000-0000EE000000}"/>
    <cellStyle name="Comma 2 11 5" xfId="40255" xr:uid="{00000000-0005-0000-0000-0000EF000000}"/>
    <cellStyle name="Comma 2 12" xfId="100" xr:uid="{00000000-0005-0000-0000-0000F0000000}"/>
    <cellStyle name="Comma 2 13" xfId="101" xr:uid="{00000000-0005-0000-0000-0000F1000000}"/>
    <cellStyle name="Comma 2 14" xfId="102" xr:uid="{00000000-0005-0000-0000-0000F2000000}"/>
    <cellStyle name="Comma 2 15" xfId="24042" xr:uid="{00000000-0005-0000-0000-0000F3000000}"/>
    <cellStyle name="Comma 2 16" xfId="30064" xr:uid="{00000000-0005-0000-0000-0000F4000000}"/>
    <cellStyle name="Comma 2 17" xfId="32391" xr:uid="{00000000-0005-0000-0000-0000F5000000}"/>
    <cellStyle name="Comma 2 18" xfId="36518" xr:uid="{00000000-0005-0000-0000-0000F6000000}"/>
    <cellStyle name="Comma 2 2" xfId="103" xr:uid="{00000000-0005-0000-0000-0000F7000000}"/>
    <cellStyle name="Comma 2 2 2" xfId="104" xr:uid="{00000000-0005-0000-0000-0000F8000000}"/>
    <cellStyle name="Comma 2 2 2 2" xfId="105" xr:uid="{00000000-0005-0000-0000-0000F9000000}"/>
    <cellStyle name="Comma 2 2 3" xfId="106" xr:uid="{00000000-0005-0000-0000-0000FA000000}"/>
    <cellStyle name="Comma 2 2 4" xfId="30315" xr:uid="{00000000-0005-0000-0000-0000FB000000}"/>
    <cellStyle name="Comma 2 2 5" xfId="32392" xr:uid="{00000000-0005-0000-0000-0000FC000000}"/>
    <cellStyle name="Comma 2 3" xfId="107" xr:uid="{00000000-0005-0000-0000-0000FD000000}"/>
    <cellStyle name="Comma 2 3 2" xfId="108" xr:uid="{00000000-0005-0000-0000-0000FE000000}"/>
    <cellStyle name="Comma 2 3 3" xfId="109" xr:uid="{00000000-0005-0000-0000-0000FF000000}"/>
    <cellStyle name="Comma 2 3 3 2" xfId="110" xr:uid="{00000000-0005-0000-0000-000000010000}"/>
    <cellStyle name="Comma 2 3 4" xfId="111" xr:uid="{00000000-0005-0000-0000-000001010000}"/>
    <cellStyle name="Comma 2 3 5" xfId="33232" xr:uid="{00000000-0005-0000-0000-000002010000}"/>
    <cellStyle name="Comma 2 3 6" xfId="32393" xr:uid="{00000000-0005-0000-0000-000003010000}"/>
    <cellStyle name="Comma 2 4" xfId="112" xr:uid="{00000000-0005-0000-0000-000004010000}"/>
    <cellStyle name="Comma 2 5" xfId="113" xr:uid="{00000000-0005-0000-0000-000005010000}"/>
    <cellStyle name="Comma 2 6" xfId="114" xr:uid="{00000000-0005-0000-0000-000006010000}"/>
    <cellStyle name="Comma 2 6 10" xfId="24043" xr:uid="{00000000-0005-0000-0000-000007010000}"/>
    <cellStyle name="Comma 2 6 11" xfId="30568" xr:uid="{00000000-0005-0000-0000-000008010000}"/>
    <cellStyle name="Comma 2 6 12" xfId="33233" xr:uid="{00000000-0005-0000-0000-000009010000}"/>
    <cellStyle name="Comma 2 6 13" xfId="36519" xr:uid="{00000000-0005-0000-0000-00000A010000}"/>
    <cellStyle name="Comma 2 6 2" xfId="115" xr:uid="{00000000-0005-0000-0000-00000B010000}"/>
    <cellStyle name="Comma 2 6 2 10" xfId="30569" xr:uid="{00000000-0005-0000-0000-00000C010000}"/>
    <cellStyle name="Comma 2 6 2 11" xfId="33234" xr:uid="{00000000-0005-0000-0000-00000D010000}"/>
    <cellStyle name="Comma 2 6 2 12" xfId="36520" xr:uid="{00000000-0005-0000-0000-00000E010000}"/>
    <cellStyle name="Comma 2 6 2 2" xfId="116" xr:uid="{00000000-0005-0000-0000-00000F010000}"/>
    <cellStyle name="Comma 2 6 2 2 2" xfId="117" xr:uid="{00000000-0005-0000-0000-000010010000}"/>
    <cellStyle name="Comma 2 6 2 2 3" xfId="118" xr:uid="{00000000-0005-0000-0000-000011010000}"/>
    <cellStyle name="Comma 2 6 2 2 4" xfId="119" xr:uid="{00000000-0005-0000-0000-000012010000}"/>
    <cellStyle name="Comma 2 6 2 2 5" xfId="26270" xr:uid="{00000000-0005-0000-0000-000013010000}"/>
    <cellStyle name="Comma 2 6 2 2 6" xfId="31356" xr:uid="{00000000-0005-0000-0000-000014010000}"/>
    <cellStyle name="Comma 2 6 2 2 7" xfId="34344" xr:uid="{00000000-0005-0000-0000-000015010000}"/>
    <cellStyle name="Comma 2 6 2 2 8" xfId="37304" xr:uid="{00000000-0005-0000-0000-000016010000}"/>
    <cellStyle name="Comma 2 6 2 3" xfId="120" xr:uid="{00000000-0005-0000-0000-000017010000}"/>
    <cellStyle name="Comma 2 6 2 3 2" xfId="121" xr:uid="{00000000-0005-0000-0000-000018010000}"/>
    <cellStyle name="Comma 2 6 2 3 3" xfId="122" xr:uid="{00000000-0005-0000-0000-000019010000}"/>
    <cellStyle name="Comma 2 6 2 3 4" xfId="27491" xr:uid="{00000000-0005-0000-0000-00001A010000}"/>
    <cellStyle name="Comma 2 6 2 3 5" xfId="35548" xr:uid="{00000000-0005-0000-0000-00001B010000}"/>
    <cellStyle name="Comma 2 6 2 3 6" xfId="38508" xr:uid="{00000000-0005-0000-0000-00001C010000}"/>
    <cellStyle name="Comma 2 6 2 4" xfId="123" xr:uid="{00000000-0005-0000-0000-00001D010000}"/>
    <cellStyle name="Comma 2 6 2 4 2" xfId="124" xr:uid="{00000000-0005-0000-0000-00001E010000}"/>
    <cellStyle name="Comma 2 6 2 4 3" xfId="125" xr:uid="{00000000-0005-0000-0000-00001F010000}"/>
    <cellStyle name="Comma 2 6 2 4 4" xfId="28407" xr:uid="{00000000-0005-0000-0000-000020010000}"/>
    <cellStyle name="Comma 2 6 2 4 5" xfId="39412" xr:uid="{00000000-0005-0000-0000-000021010000}"/>
    <cellStyle name="Comma 2 6 2 5" xfId="126" xr:uid="{00000000-0005-0000-0000-000022010000}"/>
    <cellStyle name="Comma 2 6 2 5 2" xfId="127" xr:uid="{00000000-0005-0000-0000-000023010000}"/>
    <cellStyle name="Comma 2 6 2 5 3" xfId="128" xr:uid="{00000000-0005-0000-0000-000024010000}"/>
    <cellStyle name="Comma 2 6 2 5 4" xfId="29327" xr:uid="{00000000-0005-0000-0000-000025010000}"/>
    <cellStyle name="Comma 2 6 2 5 5" xfId="40317" xr:uid="{00000000-0005-0000-0000-000026010000}"/>
    <cellStyle name="Comma 2 6 2 6" xfId="129" xr:uid="{00000000-0005-0000-0000-000027010000}"/>
    <cellStyle name="Comma 2 6 2 7" xfId="130" xr:uid="{00000000-0005-0000-0000-000028010000}"/>
    <cellStyle name="Comma 2 6 2 8" xfId="131" xr:uid="{00000000-0005-0000-0000-000029010000}"/>
    <cellStyle name="Comma 2 6 2 9" xfId="24044" xr:uid="{00000000-0005-0000-0000-00002A010000}"/>
    <cellStyle name="Comma 2 6 3" xfId="132" xr:uid="{00000000-0005-0000-0000-00002B010000}"/>
    <cellStyle name="Comma 2 6 3 2" xfId="133" xr:uid="{00000000-0005-0000-0000-00002C010000}"/>
    <cellStyle name="Comma 2 6 3 3" xfId="134" xr:uid="{00000000-0005-0000-0000-00002D010000}"/>
    <cellStyle name="Comma 2 6 3 4" xfId="135" xr:uid="{00000000-0005-0000-0000-00002E010000}"/>
    <cellStyle name="Comma 2 6 3 5" xfId="26269" xr:uid="{00000000-0005-0000-0000-00002F010000}"/>
    <cellStyle name="Comma 2 6 3 6" xfId="31355" xr:uid="{00000000-0005-0000-0000-000030010000}"/>
    <cellStyle name="Comma 2 6 3 7" xfId="34343" xr:uid="{00000000-0005-0000-0000-000031010000}"/>
    <cellStyle name="Comma 2 6 3 8" xfId="37303" xr:uid="{00000000-0005-0000-0000-000032010000}"/>
    <cellStyle name="Comma 2 6 4" xfId="136" xr:uid="{00000000-0005-0000-0000-000033010000}"/>
    <cellStyle name="Comma 2 6 4 2" xfId="137" xr:uid="{00000000-0005-0000-0000-000034010000}"/>
    <cellStyle name="Comma 2 6 4 3" xfId="138" xr:uid="{00000000-0005-0000-0000-000035010000}"/>
    <cellStyle name="Comma 2 6 4 4" xfId="27490" xr:uid="{00000000-0005-0000-0000-000036010000}"/>
    <cellStyle name="Comma 2 6 4 5" xfId="35547" xr:uid="{00000000-0005-0000-0000-000037010000}"/>
    <cellStyle name="Comma 2 6 4 6" xfId="38507" xr:uid="{00000000-0005-0000-0000-000038010000}"/>
    <cellStyle name="Comma 2 6 5" xfId="139" xr:uid="{00000000-0005-0000-0000-000039010000}"/>
    <cellStyle name="Comma 2 6 5 2" xfId="140" xr:uid="{00000000-0005-0000-0000-00003A010000}"/>
    <cellStyle name="Comma 2 6 5 3" xfId="141" xr:uid="{00000000-0005-0000-0000-00003B010000}"/>
    <cellStyle name="Comma 2 6 5 4" xfId="28406" xr:uid="{00000000-0005-0000-0000-00003C010000}"/>
    <cellStyle name="Comma 2 6 5 5" xfId="39411" xr:uid="{00000000-0005-0000-0000-00003D010000}"/>
    <cellStyle name="Comma 2 6 6" xfId="142" xr:uid="{00000000-0005-0000-0000-00003E010000}"/>
    <cellStyle name="Comma 2 6 6 2" xfId="143" xr:uid="{00000000-0005-0000-0000-00003F010000}"/>
    <cellStyle name="Comma 2 6 6 3" xfId="144" xr:uid="{00000000-0005-0000-0000-000040010000}"/>
    <cellStyle name="Comma 2 6 6 4" xfId="29326" xr:uid="{00000000-0005-0000-0000-000041010000}"/>
    <cellStyle name="Comma 2 6 6 5" xfId="40316" xr:uid="{00000000-0005-0000-0000-000042010000}"/>
    <cellStyle name="Comma 2 6 7" xfId="145" xr:uid="{00000000-0005-0000-0000-000043010000}"/>
    <cellStyle name="Comma 2 6 8" xfId="146" xr:uid="{00000000-0005-0000-0000-000044010000}"/>
    <cellStyle name="Comma 2 6 9" xfId="147" xr:uid="{00000000-0005-0000-0000-000045010000}"/>
    <cellStyle name="Comma 2 7" xfId="148" xr:uid="{00000000-0005-0000-0000-000046010000}"/>
    <cellStyle name="Comma 2 8" xfId="149" xr:uid="{00000000-0005-0000-0000-000047010000}"/>
    <cellStyle name="Comma 2 8 2" xfId="150" xr:uid="{00000000-0005-0000-0000-000048010000}"/>
    <cellStyle name="Comma 2 8 3" xfId="151" xr:uid="{00000000-0005-0000-0000-000049010000}"/>
    <cellStyle name="Comma 2 8 4" xfId="152" xr:uid="{00000000-0005-0000-0000-00004A010000}"/>
    <cellStyle name="Comma 2 8 5" xfId="26268" xr:uid="{00000000-0005-0000-0000-00004B010000}"/>
    <cellStyle name="Comma 2 8 6" xfId="31354" xr:uid="{00000000-0005-0000-0000-00004C010000}"/>
    <cellStyle name="Comma 2 8 7" xfId="34342" xr:uid="{00000000-0005-0000-0000-00004D010000}"/>
    <cellStyle name="Comma 2 8 8" xfId="37302" xr:uid="{00000000-0005-0000-0000-00004E010000}"/>
    <cellStyle name="Comma 2 9" xfId="153" xr:uid="{00000000-0005-0000-0000-00004F010000}"/>
    <cellStyle name="Comma 2 9 2" xfId="154" xr:uid="{00000000-0005-0000-0000-000050010000}"/>
    <cellStyle name="Comma 2 9 3" xfId="155" xr:uid="{00000000-0005-0000-0000-000051010000}"/>
    <cellStyle name="Comma 2 9 4" xfId="27428" xr:uid="{00000000-0005-0000-0000-000052010000}"/>
    <cellStyle name="Comma 2 9 5" xfId="35486" xr:uid="{00000000-0005-0000-0000-000053010000}"/>
    <cellStyle name="Comma 2 9 6" xfId="38446" xr:uid="{00000000-0005-0000-0000-000054010000}"/>
    <cellStyle name="Comma 3" xfId="156" xr:uid="{00000000-0005-0000-0000-000055010000}"/>
    <cellStyle name="Comma 3 10" xfId="157" xr:uid="{00000000-0005-0000-0000-000056010000}"/>
    <cellStyle name="Comma 3 11" xfId="158" xr:uid="{00000000-0005-0000-0000-000057010000}"/>
    <cellStyle name="Comma 3 12" xfId="159" xr:uid="{00000000-0005-0000-0000-000058010000}"/>
    <cellStyle name="Comma 3 13" xfId="24036" xr:uid="{00000000-0005-0000-0000-000059010000}"/>
    <cellStyle name="Comma 3 14" xfId="32394" xr:uid="{00000000-0005-0000-0000-00005A010000}"/>
    <cellStyle name="Comma 3 2" xfId="160" xr:uid="{00000000-0005-0000-0000-00005B010000}"/>
    <cellStyle name="Comma 3 2 2" xfId="161" xr:uid="{00000000-0005-0000-0000-00005C010000}"/>
    <cellStyle name="Comma 3 2 3" xfId="33235" xr:uid="{00000000-0005-0000-0000-00005D010000}"/>
    <cellStyle name="Comma 3 2 4" xfId="32531" xr:uid="{00000000-0005-0000-0000-00005E010000}"/>
    <cellStyle name="Comma 3 3" xfId="162" xr:uid="{00000000-0005-0000-0000-00005F010000}"/>
    <cellStyle name="Comma 3 3 10" xfId="24045" xr:uid="{00000000-0005-0000-0000-000060010000}"/>
    <cellStyle name="Comma 3 3 2" xfId="163" xr:uid="{00000000-0005-0000-0000-000061010000}"/>
    <cellStyle name="Comma 3 3 2 2" xfId="164" xr:uid="{00000000-0005-0000-0000-000062010000}"/>
    <cellStyle name="Comma 3 3 2 2 2" xfId="165" xr:uid="{00000000-0005-0000-0000-000063010000}"/>
    <cellStyle name="Comma 3 3 2 2 3" xfId="166" xr:uid="{00000000-0005-0000-0000-000064010000}"/>
    <cellStyle name="Comma 3 3 2 2 4" xfId="167" xr:uid="{00000000-0005-0000-0000-000065010000}"/>
    <cellStyle name="Comma 3 3 2 2 5" xfId="26272" xr:uid="{00000000-0005-0000-0000-000066010000}"/>
    <cellStyle name="Comma 3 3 2 3" xfId="168" xr:uid="{00000000-0005-0000-0000-000067010000}"/>
    <cellStyle name="Comma 3 3 2 3 2" xfId="169" xr:uid="{00000000-0005-0000-0000-000068010000}"/>
    <cellStyle name="Comma 3 3 2 3 3" xfId="170" xr:uid="{00000000-0005-0000-0000-000069010000}"/>
    <cellStyle name="Comma 3 3 2 3 4" xfId="27919" xr:uid="{00000000-0005-0000-0000-00006A010000}"/>
    <cellStyle name="Comma 3 3 2 4" xfId="171" xr:uid="{00000000-0005-0000-0000-00006B010000}"/>
    <cellStyle name="Comma 3 3 2 4 2" xfId="172" xr:uid="{00000000-0005-0000-0000-00006C010000}"/>
    <cellStyle name="Comma 3 3 2 4 3" xfId="173" xr:uid="{00000000-0005-0000-0000-00006D010000}"/>
    <cellStyle name="Comma 3 3 2 4 4" xfId="28835" xr:uid="{00000000-0005-0000-0000-00006E010000}"/>
    <cellStyle name="Comma 3 3 2 5" xfId="174" xr:uid="{00000000-0005-0000-0000-00006F010000}"/>
    <cellStyle name="Comma 3 3 2 5 2" xfId="175" xr:uid="{00000000-0005-0000-0000-000070010000}"/>
    <cellStyle name="Comma 3 3 2 5 3" xfId="176" xr:uid="{00000000-0005-0000-0000-000071010000}"/>
    <cellStyle name="Comma 3 3 2 5 4" xfId="29755" xr:uid="{00000000-0005-0000-0000-000072010000}"/>
    <cellStyle name="Comma 3 3 2 6" xfId="177" xr:uid="{00000000-0005-0000-0000-000073010000}"/>
    <cellStyle name="Comma 3 3 2 7" xfId="178" xr:uid="{00000000-0005-0000-0000-000074010000}"/>
    <cellStyle name="Comma 3 3 2 8" xfId="179" xr:uid="{00000000-0005-0000-0000-000075010000}"/>
    <cellStyle name="Comma 3 3 2 9" xfId="24046" xr:uid="{00000000-0005-0000-0000-000076010000}"/>
    <cellStyle name="Comma 3 3 3" xfId="180" xr:uid="{00000000-0005-0000-0000-000077010000}"/>
    <cellStyle name="Comma 3 3 3 2" xfId="181" xr:uid="{00000000-0005-0000-0000-000078010000}"/>
    <cellStyle name="Comma 3 3 3 3" xfId="182" xr:uid="{00000000-0005-0000-0000-000079010000}"/>
    <cellStyle name="Comma 3 3 3 4" xfId="183" xr:uid="{00000000-0005-0000-0000-00007A010000}"/>
    <cellStyle name="Comma 3 3 3 5" xfId="26271" xr:uid="{00000000-0005-0000-0000-00007B010000}"/>
    <cellStyle name="Comma 3 3 4" xfId="184" xr:uid="{00000000-0005-0000-0000-00007C010000}"/>
    <cellStyle name="Comma 3 3 4 2" xfId="185" xr:uid="{00000000-0005-0000-0000-00007D010000}"/>
    <cellStyle name="Comma 3 3 4 3" xfId="186" xr:uid="{00000000-0005-0000-0000-00007E010000}"/>
    <cellStyle name="Comma 3 3 4 4" xfId="27492" xr:uid="{00000000-0005-0000-0000-00007F010000}"/>
    <cellStyle name="Comma 3 3 5" xfId="187" xr:uid="{00000000-0005-0000-0000-000080010000}"/>
    <cellStyle name="Comma 3 3 5 2" xfId="188" xr:uid="{00000000-0005-0000-0000-000081010000}"/>
    <cellStyle name="Comma 3 3 5 3" xfId="189" xr:uid="{00000000-0005-0000-0000-000082010000}"/>
    <cellStyle name="Comma 3 3 5 4" xfId="28408" xr:uid="{00000000-0005-0000-0000-000083010000}"/>
    <cellStyle name="Comma 3 3 6" xfId="190" xr:uid="{00000000-0005-0000-0000-000084010000}"/>
    <cellStyle name="Comma 3 3 6 2" xfId="191" xr:uid="{00000000-0005-0000-0000-000085010000}"/>
    <cellStyle name="Comma 3 3 6 3" xfId="192" xr:uid="{00000000-0005-0000-0000-000086010000}"/>
    <cellStyle name="Comma 3 3 6 4" xfId="29328" xr:uid="{00000000-0005-0000-0000-000087010000}"/>
    <cellStyle name="Comma 3 3 7" xfId="193" xr:uid="{00000000-0005-0000-0000-000088010000}"/>
    <cellStyle name="Comma 3 3 8" xfId="194" xr:uid="{00000000-0005-0000-0000-000089010000}"/>
    <cellStyle name="Comma 3 3 9" xfId="195" xr:uid="{00000000-0005-0000-0000-00008A010000}"/>
    <cellStyle name="Comma 3 4" xfId="196" xr:uid="{00000000-0005-0000-0000-00008B010000}"/>
    <cellStyle name="Comma 3 4 2" xfId="33236" xr:uid="{00000000-0005-0000-0000-00008C010000}"/>
    <cellStyle name="Comma 3 4 3" xfId="32532" xr:uid="{00000000-0005-0000-0000-00008D010000}"/>
    <cellStyle name="Comma 3 5" xfId="197" xr:uid="{00000000-0005-0000-0000-00008E010000}"/>
    <cellStyle name="Comma 3 6" xfId="198" xr:uid="{00000000-0005-0000-0000-00008F010000}"/>
    <cellStyle name="Comma 3 6 2" xfId="199" xr:uid="{00000000-0005-0000-0000-000090010000}"/>
    <cellStyle name="Comma 3 6 3" xfId="200" xr:uid="{00000000-0005-0000-0000-000091010000}"/>
    <cellStyle name="Comma 3 6 4" xfId="201" xr:uid="{00000000-0005-0000-0000-000092010000}"/>
    <cellStyle name="Comma 3 6 5" xfId="26267" xr:uid="{00000000-0005-0000-0000-000093010000}"/>
    <cellStyle name="Comma 3 7" xfId="202" xr:uid="{00000000-0005-0000-0000-000094010000}"/>
    <cellStyle name="Comma 3 7 2" xfId="203" xr:uid="{00000000-0005-0000-0000-000095010000}"/>
    <cellStyle name="Comma 3 7 3" xfId="204" xr:uid="{00000000-0005-0000-0000-000096010000}"/>
    <cellStyle name="Comma 3 7 4" xfId="27429" xr:uid="{00000000-0005-0000-0000-000097010000}"/>
    <cellStyle name="Comma 3 8" xfId="205" xr:uid="{00000000-0005-0000-0000-000098010000}"/>
    <cellStyle name="Comma 3 8 2" xfId="206" xr:uid="{00000000-0005-0000-0000-000099010000}"/>
    <cellStyle name="Comma 3 8 3" xfId="207" xr:uid="{00000000-0005-0000-0000-00009A010000}"/>
    <cellStyle name="Comma 3 8 4" xfId="28345" xr:uid="{00000000-0005-0000-0000-00009B010000}"/>
    <cellStyle name="Comma 3 9" xfId="208" xr:uid="{00000000-0005-0000-0000-00009C010000}"/>
    <cellStyle name="Comma 3 9 2" xfId="209" xr:uid="{00000000-0005-0000-0000-00009D010000}"/>
    <cellStyle name="Comma 3 9 3" xfId="210" xr:uid="{00000000-0005-0000-0000-00009E010000}"/>
    <cellStyle name="Comma 3 9 4" xfId="29265" xr:uid="{00000000-0005-0000-0000-00009F010000}"/>
    <cellStyle name="Comma 4" xfId="211" xr:uid="{00000000-0005-0000-0000-0000A0010000}"/>
    <cellStyle name="Comma 4 2" xfId="212" xr:uid="{00000000-0005-0000-0000-0000A1010000}"/>
    <cellStyle name="Comma 4 2 2" xfId="213" xr:uid="{00000000-0005-0000-0000-0000A2010000}"/>
    <cellStyle name="Comma 4 2 3" xfId="33238" xr:uid="{00000000-0005-0000-0000-0000A3010000}"/>
    <cellStyle name="Comma 4 2 4" xfId="32533" xr:uid="{00000000-0005-0000-0000-0000A4010000}"/>
    <cellStyle name="Comma 4 3" xfId="214" xr:uid="{00000000-0005-0000-0000-0000A5010000}"/>
    <cellStyle name="Comma 4 3 10" xfId="24047" xr:uid="{00000000-0005-0000-0000-0000A6010000}"/>
    <cellStyle name="Comma 4 3 2" xfId="215" xr:uid="{00000000-0005-0000-0000-0000A7010000}"/>
    <cellStyle name="Comma 4 3 2 2" xfId="216" xr:uid="{00000000-0005-0000-0000-0000A8010000}"/>
    <cellStyle name="Comma 4 3 2 2 2" xfId="217" xr:uid="{00000000-0005-0000-0000-0000A9010000}"/>
    <cellStyle name="Comma 4 3 2 2 3" xfId="218" xr:uid="{00000000-0005-0000-0000-0000AA010000}"/>
    <cellStyle name="Comma 4 3 2 2 4" xfId="219" xr:uid="{00000000-0005-0000-0000-0000AB010000}"/>
    <cellStyle name="Comma 4 3 2 2 5" xfId="26274" xr:uid="{00000000-0005-0000-0000-0000AC010000}"/>
    <cellStyle name="Comma 4 3 2 3" xfId="220" xr:uid="{00000000-0005-0000-0000-0000AD010000}"/>
    <cellStyle name="Comma 4 3 2 3 2" xfId="221" xr:uid="{00000000-0005-0000-0000-0000AE010000}"/>
    <cellStyle name="Comma 4 3 2 3 3" xfId="222" xr:uid="{00000000-0005-0000-0000-0000AF010000}"/>
    <cellStyle name="Comma 4 3 2 3 4" xfId="27920" xr:uid="{00000000-0005-0000-0000-0000B0010000}"/>
    <cellStyle name="Comma 4 3 2 4" xfId="223" xr:uid="{00000000-0005-0000-0000-0000B1010000}"/>
    <cellStyle name="Comma 4 3 2 4 2" xfId="224" xr:uid="{00000000-0005-0000-0000-0000B2010000}"/>
    <cellStyle name="Comma 4 3 2 4 3" xfId="225" xr:uid="{00000000-0005-0000-0000-0000B3010000}"/>
    <cellStyle name="Comma 4 3 2 4 4" xfId="28836" xr:uid="{00000000-0005-0000-0000-0000B4010000}"/>
    <cellStyle name="Comma 4 3 2 5" xfId="226" xr:uid="{00000000-0005-0000-0000-0000B5010000}"/>
    <cellStyle name="Comma 4 3 2 5 2" xfId="227" xr:uid="{00000000-0005-0000-0000-0000B6010000}"/>
    <cellStyle name="Comma 4 3 2 5 3" xfId="228" xr:uid="{00000000-0005-0000-0000-0000B7010000}"/>
    <cellStyle name="Comma 4 3 2 5 4" xfId="29756" xr:uid="{00000000-0005-0000-0000-0000B8010000}"/>
    <cellStyle name="Comma 4 3 2 6" xfId="229" xr:uid="{00000000-0005-0000-0000-0000B9010000}"/>
    <cellStyle name="Comma 4 3 2 7" xfId="230" xr:uid="{00000000-0005-0000-0000-0000BA010000}"/>
    <cellStyle name="Comma 4 3 2 8" xfId="231" xr:uid="{00000000-0005-0000-0000-0000BB010000}"/>
    <cellStyle name="Comma 4 3 2 9" xfId="24048" xr:uid="{00000000-0005-0000-0000-0000BC010000}"/>
    <cellStyle name="Comma 4 3 3" xfId="232" xr:uid="{00000000-0005-0000-0000-0000BD010000}"/>
    <cellStyle name="Comma 4 3 3 2" xfId="233" xr:uid="{00000000-0005-0000-0000-0000BE010000}"/>
    <cellStyle name="Comma 4 3 3 3" xfId="234" xr:uid="{00000000-0005-0000-0000-0000BF010000}"/>
    <cellStyle name="Comma 4 3 3 4" xfId="235" xr:uid="{00000000-0005-0000-0000-0000C0010000}"/>
    <cellStyle name="Comma 4 3 3 5" xfId="26273" xr:uid="{00000000-0005-0000-0000-0000C1010000}"/>
    <cellStyle name="Comma 4 3 4" xfId="236" xr:uid="{00000000-0005-0000-0000-0000C2010000}"/>
    <cellStyle name="Comma 4 3 4 2" xfId="237" xr:uid="{00000000-0005-0000-0000-0000C3010000}"/>
    <cellStyle name="Comma 4 3 4 3" xfId="238" xr:uid="{00000000-0005-0000-0000-0000C4010000}"/>
    <cellStyle name="Comma 4 3 4 4" xfId="27493" xr:uid="{00000000-0005-0000-0000-0000C5010000}"/>
    <cellStyle name="Comma 4 3 5" xfId="239" xr:uid="{00000000-0005-0000-0000-0000C6010000}"/>
    <cellStyle name="Comma 4 3 5 2" xfId="240" xr:uid="{00000000-0005-0000-0000-0000C7010000}"/>
    <cellStyle name="Comma 4 3 5 3" xfId="241" xr:uid="{00000000-0005-0000-0000-0000C8010000}"/>
    <cellStyle name="Comma 4 3 5 4" xfId="28409" xr:uid="{00000000-0005-0000-0000-0000C9010000}"/>
    <cellStyle name="Comma 4 3 6" xfId="242" xr:uid="{00000000-0005-0000-0000-0000CA010000}"/>
    <cellStyle name="Comma 4 3 6 2" xfId="243" xr:uid="{00000000-0005-0000-0000-0000CB010000}"/>
    <cellStyle name="Comma 4 3 6 3" xfId="244" xr:uid="{00000000-0005-0000-0000-0000CC010000}"/>
    <cellStyle name="Comma 4 3 6 4" xfId="29329" xr:uid="{00000000-0005-0000-0000-0000CD010000}"/>
    <cellStyle name="Comma 4 3 7" xfId="245" xr:uid="{00000000-0005-0000-0000-0000CE010000}"/>
    <cellStyle name="Comma 4 3 8" xfId="246" xr:uid="{00000000-0005-0000-0000-0000CF010000}"/>
    <cellStyle name="Comma 4 3 9" xfId="247" xr:uid="{00000000-0005-0000-0000-0000D0010000}"/>
    <cellStyle name="Comma 4 4" xfId="248" xr:uid="{00000000-0005-0000-0000-0000D1010000}"/>
    <cellStyle name="Comma 4 4 2" xfId="249" xr:uid="{00000000-0005-0000-0000-0000D2010000}"/>
    <cellStyle name="Comma 4 4 3" xfId="33239" xr:uid="{00000000-0005-0000-0000-0000D3010000}"/>
    <cellStyle name="Comma 4 4 4" xfId="32534" xr:uid="{00000000-0005-0000-0000-0000D4010000}"/>
    <cellStyle name="Comma 4 5" xfId="250" xr:uid="{00000000-0005-0000-0000-0000D5010000}"/>
    <cellStyle name="Comma 4 6" xfId="33237" xr:uid="{00000000-0005-0000-0000-0000D6010000}"/>
    <cellStyle name="Comma 5" xfId="251" xr:uid="{00000000-0005-0000-0000-0000D7010000}"/>
    <cellStyle name="Comma 5 2" xfId="252" xr:uid="{00000000-0005-0000-0000-0000D8010000}"/>
    <cellStyle name="Comma 5 2 2" xfId="33240" xr:uid="{00000000-0005-0000-0000-0000D9010000}"/>
    <cellStyle name="Comma 5 2 3" xfId="32535" xr:uid="{00000000-0005-0000-0000-0000DA010000}"/>
    <cellStyle name="Comma 6" xfId="253" xr:uid="{00000000-0005-0000-0000-0000DB010000}"/>
    <cellStyle name="Comma 6 2" xfId="254" xr:uid="{00000000-0005-0000-0000-0000DC010000}"/>
    <cellStyle name="Comma 6 3" xfId="33241" xr:uid="{00000000-0005-0000-0000-0000DD010000}"/>
    <cellStyle name="Comma 6 4" xfId="32536" xr:uid="{00000000-0005-0000-0000-0000DE010000}"/>
    <cellStyle name="Comma 7" xfId="255" xr:uid="{00000000-0005-0000-0000-0000DF010000}"/>
    <cellStyle name="Comma 7 10" xfId="24049" xr:uid="{00000000-0005-0000-0000-0000E0010000}"/>
    <cellStyle name="Comma 7 11" xfId="32537" xr:uid="{00000000-0005-0000-0000-0000E1010000}"/>
    <cellStyle name="Comma 7 2" xfId="256" xr:uid="{00000000-0005-0000-0000-0000E2010000}"/>
    <cellStyle name="Comma 7 2 2" xfId="257" xr:uid="{00000000-0005-0000-0000-0000E3010000}"/>
    <cellStyle name="Comma 7 2 2 2" xfId="258" xr:uid="{00000000-0005-0000-0000-0000E4010000}"/>
    <cellStyle name="Comma 7 2 2 3" xfId="259" xr:uid="{00000000-0005-0000-0000-0000E5010000}"/>
    <cellStyle name="Comma 7 2 2 4" xfId="260" xr:uid="{00000000-0005-0000-0000-0000E6010000}"/>
    <cellStyle name="Comma 7 2 2 5" xfId="26276" xr:uid="{00000000-0005-0000-0000-0000E7010000}"/>
    <cellStyle name="Comma 7 2 3" xfId="261" xr:uid="{00000000-0005-0000-0000-0000E8010000}"/>
    <cellStyle name="Comma 7 2 3 2" xfId="262" xr:uid="{00000000-0005-0000-0000-0000E9010000}"/>
    <cellStyle name="Comma 7 2 3 3" xfId="263" xr:uid="{00000000-0005-0000-0000-0000EA010000}"/>
    <cellStyle name="Comma 7 2 3 4" xfId="28222" xr:uid="{00000000-0005-0000-0000-0000EB010000}"/>
    <cellStyle name="Comma 7 2 4" xfId="264" xr:uid="{00000000-0005-0000-0000-0000EC010000}"/>
    <cellStyle name="Comma 7 2 4 2" xfId="265" xr:uid="{00000000-0005-0000-0000-0000ED010000}"/>
    <cellStyle name="Comma 7 2 4 3" xfId="266" xr:uid="{00000000-0005-0000-0000-0000EE010000}"/>
    <cellStyle name="Comma 7 2 4 4" xfId="29138" xr:uid="{00000000-0005-0000-0000-0000EF010000}"/>
    <cellStyle name="Comma 7 2 5" xfId="267" xr:uid="{00000000-0005-0000-0000-0000F0010000}"/>
    <cellStyle name="Comma 7 2 5 2" xfId="268" xr:uid="{00000000-0005-0000-0000-0000F1010000}"/>
    <cellStyle name="Comma 7 2 5 3" xfId="269" xr:uid="{00000000-0005-0000-0000-0000F2010000}"/>
    <cellStyle name="Comma 7 2 5 4" xfId="30058" xr:uid="{00000000-0005-0000-0000-0000F3010000}"/>
    <cellStyle name="Comma 7 2 6" xfId="270" xr:uid="{00000000-0005-0000-0000-0000F4010000}"/>
    <cellStyle name="Comma 7 2 7" xfId="271" xr:uid="{00000000-0005-0000-0000-0000F5010000}"/>
    <cellStyle name="Comma 7 2 8" xfId="272" xr:uid="{00000000-0005-0000-0000-0000F6010000}"/>
    <cellStyle name="Comma 7 2 9" xfId="24050" xr:uid="{00000000-0005-0000-0000-0000F7010000}"/>
    <cellStyle name="Comma 7 3" xfId="273" xr:uid="{00000000-0005-0000-0000-0000F8010000}"/>
    <cellStyle name="Comma 7 3 2" xfId="274" xr:uid="{00000000-0005-0000-0000-0000F9010000}"/>
    <cellStyle name="Comma 7 3 3" xfId="275" xr:uid="{00000000-0005-0000-0000-0000FA010000}"/>
    <cellStyle name="Comma 7 3 4" xfId="276" xr:uid="{00000000-0005-0000-0000-0000FB010000}"/>
    <cellStyle name="Comma 7 3 5" xfId="26275" xr:uid="{00000000-0005-0000-0000-0000FC010000}"/>
    <cellStyle name="Comma 7 4" xfId="277" xr:uid="{00000000-0005-0000-0000-0000FD010000}"/>
    <cellStyle name="Comma 7 4 2" xfId="278" xr:uid="{00000000-0005-0000-0000-0000FE010000}"/>
    <cellStyle name="Comma 7 4 3" xfId="279" xr:uid="{00000000-0005-0000-0000-0000FF010000}"/>
    <cellStyle name="Comma 7 4 4" xfId="27858" xr:uid="{00000000-0005-0000-0000-000000020000}"/>
    <cellStyle name="Comma 7 5" xfId="280" xr:uid="{00000000-0005-0000-0000-000001020000}"/>
    <cellStyle name="Comma 7 5 2" xfId="281" xr:uid="{00000000-0005-0000-0000-000002020000}"/>
    <cellStyle name="Comma 7 5 3" xfId="282" xr:uid="{00000000-0005-0000-0000-000003020000}"/>
    <cellStyle name="Comma 7 5 4" xfId="28774" xr:uid="{00000000-0005-0000-0000-000004020000}"/>
    <cellStyle name="Comma 7 6" xfId="283" xr:uid="{00000000-0005-0000-0000-000005020000}"/>
    <cellStyle name="Comma 7 6 2" xfId="284" xr:uid="{00000000-0005-0000-0000-000006020000}"/>
    <cellStyle name="Comma 7 6 3" xfId="285" xr:uid="{00000000-0005-0000-0000-000007020000}"/>
    <cellStyle name="Comma 7 6 4" xfId="29694" xr:uid="{00000000-0005-0000-0000-000008020000}"/>
    <cellStyle name="Comma 7 7" xfId="286" xr:uid="{00000000-0005-0000-0000-000009020000}"/>
    <cellStyle name="Comma 7 8" xfId="287" xr:uid="{00000000-0005-0000-0000-00000A020000}"/>
    <cellStyle name="Comma 7 9" xfId="288" xr:uid="{00000000-0005-0000-0000-00000B020000}"/>
    <cellStyle name="Comma 8" xfId="289" xr:uid="{00000000-0005-0000-0000-00000C020000}"/>
    <cellStyle name="Comma 8 2" xfId="32538" xr:uid="{00000000-0005-0000-0000-00000D020000}"/>
    <cellStyle name="Comma 9" xfId="30306" xr:uid="{00000000-0005-0000-0000-00000E020000}"/>
    <cellStyle name="Comma 9 2" xfId="32540" xr:uid="{00000000-0005-0000-0000-00000F020000}"/>
    <cellStyle name="Comma 9 3" xfId="32541" xr:uid="{00000000-0005-0000-0000-000010020000}"/>
    <cellStyle name="Comma 9 4" xfId="32539" xr:uid="{00000000-0005-0000-0000-000011020000}"/>
    <cellStyle name="Comma0 - Type3" xfId="290" xr:uid="{00000000-0005-0000-0000-000012020000}"/>
    <cellStyle name="CustomizationCells" xfId="291" xr:uid="{00000000-0005-0000-0000-000013020000}"/>
    <cellStyle name="Euro" xfId="292" xr:uid="{00000000-0005-0000-0000-000014020000}"/>
    <cellStyle name="Euro 10" xfId="293" xr:uid="{00000000-0005-0000-0000-000015020000}"/>
    <cellStyle name="Euro 10 2" xfId="294" xr:uid="{00000000-0005-0000-0000-000016020000}"/>
    <cellStyle name="Euro 10 2 2" xfId="295" xr:uid="{00000000-0005-0000-0000-000017020000}"/>
    <cellStyle name="Euro 10 2 3" xfId="33242" xr:uid="{00000000-0005-0000-0000-000018020000}"/>
    <cellStyle name="Euro 10 3" xfId="296" xr:uid="{00000000-0005-0000-0000-000019020000}"/>
    <cellStyle name="Euro 10 3 2" xfId="297" xr:uid="{00000000-0005-0000-0000-00001A020000}"/>
    <cellStyle name="Euro 10 3 3" xfId="298" xr:uid="{00000000-0005-0000-0000-00001B020000}"/>
    <cellStyle name="Euro 10 3 3 2" xfId="299" xr:uid="{00000000-0005-0000-0000-00001C020000}"/>
    <cellStyle name="Euro 10 3 4" xfId="300" xr:uid="{00000000-0005-0000-0000-00001D020000}"/>
    <cellStyle name="Euro 10 3 5" xfId="33243" xr:uid="{00000000-0005-0000-0000-00001E020000}"/>
    <cellStyle name="Euro 10 4" xfId="301" xr:uid="{00000000-0005-0000-0000-00001F020000}"/>
    <cellStyle name="Euro 10 4 2" xfId="302" xr:uid="{00000000-0005-0000-0000-000020020000}"/>
    <cellStyle name="Euro 10 4 2 2" xfId="303" xr:uid="{00000000-0005-0000-0000-000021020000}"/>
    <cellStyle name="Euro 10 4 3" xfId="304" xr:uid="{00000000-0005-0000-0000-000022020000}"/>
    <cellStyle name="Euro 10 5" xfId="305" xr:uid="{00000000-0005-0000-0000-000023020000}"/>
    <cellStyle name="Euro 10 6" xfId="32587" xr:uid="{00000000-0005-0000-0000-000024020000}"/>
    <cellStyle name="Euro 11" xfId="306" xr:uid="{00000000-0005-0000-0000-000025020000}"/>
    <cellStyle name="Euro 11 2" xfId="307" xr:uid="{00000000-0005-0000-0000-000026020000}"/>
    <cellStyle name="Euro 11 2 2" xfId="308" xr:uid="{00000000-0005-0000-0000-000027020000}"/>
    <cellStyle name="Euro 11 2 3" xfId="33244" xr:uid="{00000000-0005-0000-0000-000028020000}"/>
    <cellStyle name="Euro 11 3" xfId="309" xr:uid="{00000000-0005-0000-0000-000029020000}"/>
    <cellStyle name="Euro 11 3 2" xfId="310" xr:uid="{00000000-0005-0000-0000-00002A020000}"/>
    <cellStyle name="Euro 11 3 3" xfId="311" xr:uid="{00000000-0005-0000-0000-00002B020000}"/>
    <cellStyle name="Euro 11 3 3 2" xfId="312" xr:uid="{00000000-0005-0000-0000-00002C020000}"/>
    <cellStyle name="Euro 11 3 4" xfId="313" xr:uid="{00000000-0005-0000-0000-00002D020000}"/>
    <cellStyle name="Euro 11 3 5" xfId="33245" xr:uid="{00000000-0005-0000-0000-00002E020000}"/>
    <cellStyle name="Euro 11 4" xfId="314" xr:uid="{00000000-0005-0000-0000-00002F020000}"/>
    <cellStyle name="Euro 11 4 2" xfId="315" xr:uid="{00000000-0005-0000-0000-000030020000}"/>
    <cellStyle name="Euro 11 4 2 2" xfId="316" xr:uid="{00000000-0005-0000-0000-000031020000}"/>
    <cellStyle name="Euro 11 4 3" xfId="317" xr:uid="{00000000-0005-0000-0000-000032020000}"/>
    <cellStyle name="Euro 11 5" xfId="318" xr:uid="{00000000-0005-0000-0000-000033020000}"/>
    <cellStyle name="Euro 11 6" xfId="32588" xr:uid="{00000000-0005-0000-0000-000034020000}"/>
    <cellStyle name="Euro 12" xfId="319" xr:uid="{00000000-0005-0000-0000-000035020000}"/>
    <cellStyle name="Euro 12 2" xfId="320" xr:uid="{00000000-0005-0000-0000-000036020000}"/>
    <cellStyle name="Euro 12 2 2" xfId="321" xr:uid="{00000000-0005-0000-0000-000037020000}"/>
    <cellStyle name="Euro 12 2 3" xfId="33246" xr:uid="{00000000-0005-0000-0000-000038020000}"/>
    <cellStyle name="Euro 12 3" xfId="322" xr:uid="{00000000-0005-0000-0000-000039020000}"/>
    <cellStyle name="Euro 12 3 2" xfId="323" xr:uid="{00000000-0005-0000-0000-00003A020000}"/>
    <cellStyle name="Euro 12 3 3" xfId="324" xr:uid="{00000000-0005-0000-0000-00003B020000}"/>
    <cellStyle name="Euro 12 3 3 2" xfId="325" xr:uid="{00000000-0005-0000-0000-00003C020000}"/>
    <cellStyle name="Euro 12 3 4" xfId="326" xr:uid="{00000000-0005-0000-0000-00003D020000}"/>
    <cellStyle name="Euro 12 3 5" xfId="33247" xr:uid="{00000000-0005-0000-0000-00003E020000}"/>
    <cellStyle name="Euro 12 4" xfId="327" xr:uid="{00000000-0005-0000-0000-00003F020000}"/>
    <cellStyle name="Euro 12 4 2" xfId="328" xr:uid="{00000000-0005-0000-0000-000040020000}"/>
    <cellStyle name="Euro 12 4 2 2" xfId="329" xr:uid="{00000000-0005-0000-0000-000041020000}"/>
    <cellStyle name="Euro 12 4 3" xfId="330" xr:uid="{00000000-0005-0000-0000-000042020000}"/>
    <cellStyle name="Euro 12 5" xfId="331" xr:uid="{00000000-0005-0000-0000-000043020000}"/>
    <cellStyle name="Euro 12 6" xfId="32589" xr:uid="{00000000-0005-0000-0000-000044020000}"/>
    <cellStyle name="Euro 13" xfId="332" xr:uid="{00000000-0005-0000-0000-000045020000}"/>
    <cellStyle name="Euro 13 2" xfId="333" xr:uid="{00000000-0005-0000-0000-000046020000}"/>
    <cellStyle name="Euro 13 2 2" xfId="334" xr:uid="{00000000-0005-0000-0000-000047020000}"/>
    <cellStyle name="Euro 13 2 3" xfId="33248" xr:uid="{00000000-0005-0000-0000-000048020000}"/>
    <cellStyle name="Euro 13 3" xfId="335" xr:uid="{00000000-0005-0000-0000-000049020000}"/>
    <cellStyle name="Euro 13 3 2" xfId="336" xr:uid="{00000000-0005-0000-0000-00004A020000}"/>
    <cellStyle name="Euro 13 3 3" xfId="337" xr:uid="{00000000-0005-0000-0000-00004B020000}"/>
    <cellStyle name="Euro 13 3 3 2" xfId="338" xr:uid="{00000000-0005-0000-0000-00004C020000}"/>
    <cellStyle name="Euro 13 3 4" xfId="339" xr:uid="{00000000-0005-0000-0000-00004D020000}"/>
    <cellStyle name="Euro 13 3 5" xfId="33249" xr:uid="{00000000-0005-0000-0000-00004E020000}"/>
    <cellStyle name="Euro 13 4" xfId="340" xr:uid="{00000000-0005-0000-0000-00004F020000}"/>
    <cellStyle name="Euro 13 4 2" xfId="341" xr:uid="{00000000-0005-0000-0000-000050020000}"/>
    <cellStyle name="Euro 13 4 2 2" xfId="342" xr:uid="{00000000-0005-0000-0000-000051020000}"/>
    <cellStyle name="Euro 13 4 3" xfId="343" xr:uid="{00000000-0005-0000-0000-000052020000}"/>
    <cellStyle name="Euro 13 5" xfId="344" xr:uid="{00000000-0005-0000-0000-000053020000}"/>
    <cellStyle name="Euro 13 6" xfId="32590" xr:uid="{00000000-0005-0000-0000-000054020000}"/>
    <cellStyle name="Euro 14" xfId="345" xr:uid="{00000000-0005-0000-0000-000055020000}"/>
    <cellStyle name="Euro 14 2" xfId="346" xr:uid="{00000000-0005-0000-0000-000056020000}"/>
    <cellStyle name="Euro 14 2 2" xfId="347" xr:uid="{00000000-0005-0000-0000-000057020000}"/>
    <cellStyle name="Euro 14 2 3" xfId="33250" xr:uid="{00000000-0005-0000-0000-000058020000}"/>
    <cellStyle name="Euro 14 3" xfId="348" xr:uid="{00000000-0005-0000-0000-000059020000}"/>
    <cellStyle name="Euro 14 3 2" xfId="349" xr:uid="{00000000-0005-0000-0000-00005A020000}"/>
    <cellStyle name="Euro 14 3 3" xfId="350" xr:uid="{00000000-0005-0000-0000-00005B020000}"/>
    <cellStyle name="Euro 14 3 3 2" xfId="351" xr:uid="{00000000-0005-0000-0000-00005C020000}"/>
    <cellStyle name="Euro 14 3 4" xfId="352" xr:uid="{00000000-0005-0000-0000-00005D020000}"/>
    <cellStyle name="Euro 14 3 5" xfId="33251" xr:uid="{00000000-0005-0000-0000-00005E020000}"/>
    <cellStyle name="Euro 14 4" xfId="353" xr:uid="{00000000-0005-0000-0000-00005F020000}"/>
    <cellStyle name="Euro 14 4 2" xfId="354" xr:uid="{00000000-0005-0000-0000-000060020000}"/>
    <cellStyle name="Euro 14 4 2 2" xfId="355" xr:uid="{00000000-0005-0000-0000-000061020000}"/>
    <cellStyle name="Euro 14 4 3" xfId="356" xr:uid="{00000000-0005-0000-0000-000062020000}"/>
    <cellStyle name="Euro 14 5" xfId="357" xr:uid="{00000000-0005-0000-0000-000063020000}"/>
    <cellStyle name="Euro 14 6" xfId="32591" xr:uid="{00000000-0005-0000-0000-000064020000}"/>
    <cellStyle name="Euro 15" xfId="358" xr:uid="{00000000-0005-0000-0000-000065020000}"/>
    <cellStyle name="Euro 15 2" xfId="359" xr:uid="{00000000-0005-0000-0000-000066020000}"/>
    <cellStyle name="Euro 15 2 2" xfId="360" xr:uid="{00000000-0005-0000-0000-000067020000}"/>
    <cellStyle name="Euro 15 2 3" xfId="33252" xr:uid="{00000000-0005-0000-0000-000068020000}"/>
    <cellStyle name="Euro 15 3" xfId="361" xr:uid="{00000000-0005-0000-0000-000069020000}"/>
    <cellStyle name="Euro 15 3 2" xfId="362" xr:uid="{00000000-0005-0000-0000-00006A020000}"/>
    <cellStyle name="Euro 15 3 3" xfId="363" xr:uid="{00000000-0005-0000-0000-00006B020000}"/>
    <cellStyle name="Euro 15 3 3 2" xfId="364" xr:uid="{00000000-0005-0000-0000-00006C020000}"/>
    <cellStyle name="Euro 15 3 4" xfId="365" xr:uid="{00000000-0005-0000-0000-00006D020000}"/>
    <cellStyle name="Euro 15 3 5" xfId="33253" xr:uid="{00000000-0005-0000-0000-00006E020000}"/>
    <cellStyle name="Euro 15 4" xfId="366" xr:uid="{00000000-0005-0000-0000-00006F020000}"/>
    <cellStyle name="Euro 15 4 2" xfId="367" xr:uid="{00000000-0005-0000-0000-000070020000}"/>
    <cellStyle name="Euro 15 4 2 2" xfId="368" xr:uid="{00000000-0005-0000-0000-000071020000}"/>
    <cellStyle name="Euro 15 4 3" xfId="369" xr:uid="{00000000-0005-0000-0000-000072020000}"/>
    <cellStyle name="Euro 15 5" xfId="370" xr:uid="{00000000-0005-0000-0000-000073020000}"/>
    <cellStyle name="Euro 15 6" xfId="32592" xr:uid="{00000000-0005-0000-0000-000074020000}"/>
    <cellStyle name="Euro 16" xfId="371" xr:uid="{00000000-0005-0000-0000-000075020000}"/>
    <cellStyle name="Euro 16 2" xfId="372" xr:uid="{00000000-0005-0000-0000-000076020000}"/>
    <cellStyle name="Euro 16 2 2" xfId="373" xr:uid="{00000000-0005-0000-0000-000077020000}"/>
    <cellStyle name="Euro 16 2 3" xfId="33254" xr:uid="{00000000-0005-0000-0000-000078020000}"/>
    <cellStyle name="Euro 16 3" xfId="374" xr:uid="{00000000-0005-0000-0000-000079020000}"/>
    <cellStyle name="Euro 16 3 2" xfId="375" xr:uid="{00000000-0005-0000-0000-00007A020000}"/>
    <cellStyle name="Euro 16 3 3" xfId="376" xr:uid="{00000000-0005-0000-0000-00007B020000}"/>
    <cellStyle name="Euro 16 3 3 2" xfId="377" xr:uid="{00000000-0005-0000-0000-00007C020000}"/>
    <cellStyle name="Euro 16 3 4" xfId="378" xr:uid="{00000000-0005-0000-0000-00007D020000}"/>
    <cellStyle name="Euro 16 3 5" xfId="33255" xr:uid="{00000000-0005-0000-0000-00007E020000}"/>
    <cellStyle name="Euro 16 4" xfId="379" xr:uid="{00000000-0005-0000-0000-00007F020000}"/>
    <cellStyle name="Euro 16 4 2" xfId="380" xr:uid="{00000000-0005-0000-0000-000080020000}"/>
    <cellStyle name="Euro 16 4 2 2" xfId="381" xr:uid="{00000000-0005-0000-0000-000081020000}"/>
    <cellStyle name="Euro 16 4 3" xfId="382" xr:uid="{00000000-0005-0000-0000-000082020000}"/>
    <cellStyle name="Euro 16 5" xfId="383" xr:uid="{00000000-0005-0000-0000-000083020000}"/>
    <cellStyle name="Euro 16 6" xfId="32593" xr:uid="{00000000-0005-0000-0000-000084020000}"/>
    <cellStyle name="Euro 17" xfId="384" xr:uid="{00000000-0005-0000-0000-000085020000}"/>
    <cellStyle name="Euro 17 2" xfId="385" xr:uid="{00000000-0005-0000-0000-000086020000}"/>
    <cellStyle name="Euro 17 2 2" xfId="386" xr:uid="{00000000-0005-0000-0000-000087020000}"/>
    <cellStyle name="Euro 17 2 3" xfId="33256" xr:uid="{00000000-0005-0000-0000-000088020000}"/>
    <cellStyle name="Euro 17 3" xfId="387" xr:uid="{00000000-0005-0000-0000-000089020000}"/>
    <cellStyle name="Euro 17 3 2" xfId="388" xr:uid="{00000000-0005-0000-0000-00008A020000}"/>
    <cellStyle name="Euro 17 3 3" xfId="389" xr:uid="{00000000-0005-0000-0000-00008B020000}"/>
    <cellStyle name="Euro 17 3 3 2" xfId="390" xr:uid="{00000000-0005-0000-0000-00008C020000}"/>
    <cellStyle name="Euro 17 3 4" xfId="391" xr:uid="{00000000-0005-0000-0000-00008D020000}"/>
    <cellStyle name="Euro 17 3 5" xfId="33257" xr:uid="{00000000-0005-0000-0000-00008E020000}"/>
    <cellStyle name="Euro 17 4" xfId="392" xr:uid="{00000000-0005-0000-0000-00008F020000}"/>
    <cellStyle name="Euro 17 4 2" xfId="393" xr:uid="{00000000-0005-0000-0000-000090020000}"/>
    <cellStyle name="Euro 17 4 2 2" xfId="394" xr:uid="{00000000-0005-0000-0000-000091020000}"/>
    <cellStyle name="Euro 17 4 3" xfId="395" xr:uid="{00000000-0005-0000-0000-000092020000}"/>
    <cellStyle name="Euro 17 5" xfId="396" xr:uid="{00000000-0005-0000-0000-000093020000}"/>
    <cellStyle name="Euro 17 6" xfId="32594" xr:uid="{00000000-0005-0000-0000-000094020000}"/>
    <cellStyle name="Euro 18" xfId="397" xr:uid="{00000000-0005-0000-0000-000095020000}"/>
    <cellStyle name="Euro 18 2" xfId="398" xr:uid="{00000000-0005-0000-0000-000096020000}"/>
    <cellStyle name="Euro 18 2 2" xfId="399" xr:uid="{00000000-0005-0000-0000-000097020000}"/>
    <cellStyle name="Euro 18 2 3" xfId="33258" xr:uid="{00000000-0005-0000-0000-000098020000}"/>
    <cellStyle name="Euro 18 3" xfId="400" xr:uid="{00000000-0005-0000-0000-000099020000}"/>
    <cellStyle name="Euro 18 3 2" xfId="401" xr:uid="{00000000-0005-0000-0000-00009A020000}"/>
    <cellStyle name="Euro 18 3 3" xfId="402" xr:uid="{00000000-0005-0000-0000-00009B020000}"/>
    <cellStyle name="Euro 18 3 3 2" xfId="403" xr:uid="{00000000-0005-0000-0000-00009C020000}"/>
    <cellStyle name="Euro 18 3 4" xfId="404" xr:uid="{00000000-0005-0000-0000-00009D020000}"/>
    <cellStyle name="Euro 18 3 5" xfId="33259" xr:uid="{00000000-0005-0000-0000-00009E020000}"/>
    <cellStyle name="Euro 18 4" xfId="405" xr:uid="{00000000-0005-0000-0000-00009F020000}"/>
    <cellStyle name="Euro 18 4 2" xfId="406" xr:uid="{00000000-0005-0000-0000-0000A0020000}"/>
    <cellStyle name="Euro 18 4 2 2" xfId="407" xr:uid="{00000000-0005-0000-0000-0000A1020000}"/>
    <cellStyle name="Euro 18 4 3" xfId="408" xr:uid="{00000000-0005-0000-0000-0000A2020000}"/>
    <cellStyle name="Euro 18 5" xfId="409" xr:uid="{00000000-0005-0000-0000-0000A3020000}"/>
    <cellStyle name="Euro 18 6" xfId="32595" xr:uid="{00000000-0005-0000-0000-0000A4020000}"/>
    <cellStyle name="Euro 19" xfId="410" xr:uid="{00000000-0005-0000-0000-0000A5020000}"/>
    <cellStyle name="Euro 19 2" xfId="411" xr:uid="{00000000-0005-0000-0000-0000A6020000}"/>
    <cellStyle name="Euro 19 2 2" xfId="412" xr:uid="{00000000-0005-0000-0000-0000A7020000}"/>
    <cellStyle name="Euro 19 2 3" xfId="33260" xr:uid="{00000000-0005-0000-0000-0000A8020000}"/>
    <cellStyle name="Euro 19 3" xfId="413" xr:uid="{00000000-0005-0000-0000-0000A9020000}"/>
    <cellStyle name="Euro 19 3 2" xfId="414" xr:uid="{00000000-0005-0000-0000-0000AA020000}"/>
    <cellStyle name="Euro 19 3 3" xfId="415" xr:uid="{00000000-0005-0000-0000-0000AB020000}"/>
    <cellStyle name="Euro 19 3 3 2" xfId="416" xr:uid="{00000000-0005-0000-0000-0000AC020000}"/>
    <cellStyle name="Euro 19 3 4" xfId="417" xr:uid="{00000000-0005-0000-0000-0000AD020000}"/>
    <cellStyle name="Euro 19 3 5" xfId="33261" xr:uid="{00000000-0005-0000-0000-0000AE020000}"/>
    <cellStyle name="Euro 19 4" xfId="418" xr:uid="{00000000-0005-0000-0000-0000AF020000}"/>
    <cellStyle name="Euro 19 4 2" xfId="419" xr:uid="{00000000-0005-0000-0000-0000B0020000}"/>
    <cellStyle name="Euro 19 4 2 2" xfId="420" xr:uid="{00000000-0005-0000-0000-0000B1020000}"/>
    <cellStyle name="Euro 19 4 3" xfId="421" xr:uid="{00000000-0005-0000-0000-0000B2020000}"/>
    <cellStyle name="Euro 19 5" xfId="422" xr:uid="{00000000-0005-0000-0000-0000B3020000}"/>
    <cellStyle name="Euro 19 6" xfId="32596" xr:uid="{00000000-0005-0000-0000-0000B4020000}"/>
    <cellStyle name="Euro 2" xfId="423" xr:uid="{00000000-0005-0000-0000-0000B5020000}"/>
    <cellStyle name="Euro 2 2" xfId="424" xr:uid="{00000000-0005-0000-0000-0000B6020000}"/>
    <cellStyle name="Euro 2 2 2" xfId="425" xr:uid="{00000000-0005-0000-0000-0000B7020000}"/>
    <cellStyle name="Euro 2 2 3" xfId="33262" xr:uid="{00000000-0005-0000-0000-0000B8020000}"/>
    <cellStyle name="Euro 2 3" xfId="426" xr:uid="{00000000-0005-0000-0000-0000B9020000}"/>
    <cellStyle name="Euro 2 3 2" xfId="427" xr:uid="{00000000-0005-0000-0000-0000BA020000}"/>
    <cellStyle name="Euro 2 3 3" xfId="428" xr:uid="{00000000-0005-0000-0000-0000BB020000}"/>
    <cellStyle name="Euro 2 3 3 2" xfId="429" xr:uid="{00000000-0005-0000-0000-0000BC020000}"/>
    <cellStyle name="Euro 2 3 4" xfId="430" xr:uid="{00000000-0005-0000-0000-0000BD020000}"/>
    <cellStyle name="Euro 2 3 5" xfId="33263" xr:uid="{00000000-0005-0000-0000-0000BE020000}"/>
    <cellStyle name="Euro 2 4" xfId="431" xr:uid="{00000000-0005-0000-0000-0000BF020000}"/>
    <cellStyle name="Euro 2 4 2" xfId="432" xr:uid="{00000000-0005-0000-0000-0000C0020000}"/>
    <cellStyle name="Euro 2 4 2 2" xfId="433" xr:uid="{00000000-0005-0000-0000-0000C1020000}"/>
    <cellStyle name="Euro 2 4 3" xfId="434" xr:uid="{00000000-0005-0000-0000-0000C2020000}"/>
    <cellStyle name="Euro 2 5" xfId="435" xr:uid="{00000000-0005-0000-0000-0000C3020000}"/>
    <cellStyle name="Euro 2 6" xfId="32597" xr:uid="{00000000-0005-0000-0000-0000C4020000}"/>
    <cellStyle name="Euro 20" xfId="436" xr:uid="{00000000-0005-0000-0000-0000C5020000}"/>
    <cellStyle name="Euro 20 2" xfId="437" xr:uid="{00000000-0005-0000-0000-0000C6020000}"/>
    <cellStyle name="Euro 20 2 2" xfId="438" xr:uid="{00000000-0005-0000-0000-0000C7020000}"/>
    <cellStyle name="Euro 20 2 3" xfId="33264" xr:uid="{00000000-0005-0000-0000-0000C8020000}"/>
    <cellStyle name="Euro 20 3" xfId="439" xr:uid="{00000000-0005-0000-0000-0000C9020000}"/>
    <cellStyle name="Euro 20 3 2" xfId="440" xr:uid="{00000000-0005-0000-0000-0000CA020000}"/>
    <cellStyle name="Euro 20 3 3" xfId="441" xr:uid="{00000000-0005-0000-0000-0000CB020000}"/>
    <cellStyle name="Euro 20 3 3 2" xfId="442" xr:uid="{00000000-0005-0000-0000-0000CC020000}"/>
    <cellStyle name="Euro 20 3 4" xfId="443" xr:uid="{00000000-0005-0000-0000-0000CD020000}"/>
    <cellStyle name="Euro 20 3 5" xfId="33265" xr:uid="{00000000-0005-0000-0000-0000CE020000}"/>
    <cellStyle name="Euro 20 4" xfId="444" xr:uid="{00000000-0005-0000-0000-0000CF020000}"/>
    <cellStyle name="Euro 20 4 2" xfId="445" xr:uid="{00000000-0005-0000-0000-0000D0020000}"/>
    <cellStyle name="Euro 20 4 2 2" xfId="446" xr:uid="{00000000-0005-0000-0000-0000D1020000}"/>
    <cellStyle name="Euro 20 4 3" xfId="447" xr:uid="{00000000-0005-0000-0000-0000D2020000}"/>
    <cellStyle name="Euro 20 5" xfId="448" xr:uid="{00000000-0005-0000-0000-0000D3020000}"/>
    <cellStyle name="Euro 20 6" xfId="32598" xr:uid="{00000000-0005-0000-0000-0000D4020000}"/>
    <cellStyle name="Euro 21" xfId="449" xr:uid="{00000000-0005-0000-0000-0000D5020000}"/>
    <cellStyle name="Euro 21 2" xfId="450" xr:uid="{00000000-0005-0000-0000-0000D6020000}"/>
    <cellStyle name="Euro 21 2 2" xfId="451" xr:uid="{00000000-0005-0000-0000-0000D7020000}"/>
    <cellStyle name="Euro 21 2 3" xfId="33266" xr:uid="{00000000-0005-0000-0000-0000D8020000}"/>
    <cellStyle name="Euro 21 3" xfId="452" xr:uid="{00000000-0005-0000-0000-0000D9020000}"/>
    <cellStyle name="Euro 21 3 2" xfId="453" xr:uid="{00000000-0005-0000-0000-0000DA020000}"/>
    <cellStyle name="Euro 21 3 3" xfId="454" xr:uid="{00000000-0005-0000-0000-0000DB020000}"/>
    <cellStyle name="Euro 21 3 3 2" xfId="455" xr:uid="{00000000-0005-0000-0000-0000DC020000}"/>
    <cellStyle name="Euro 21 3 4" xfId="456" xr:uid="{00000000-0005-0000-0000-0000DD020000}"/>
    <cellStyle name="Euro 21 3 5" xfId="33267" xr:uid="{00000000-0005-0000-0000-0000DE020000}"/>
    <cellStyle name="Euro 21 4" xfId="457" xr:uid="{00000000-0005-0000-0000-0000DF020000}"/>
    <cellStyle name="Euro 21 4 2" xfId="458" xr:uid="{00000000-0005-0000-0000-0000E0020000}"/>
    <cellStyle name="Euro 21 4 2 2" xfId="459" xr:uid="{00000000-0005-0000-0000-0000E1020000}"/>
    <cellStyle name="Euro 21 4 3" xfId="460" xr:uid="{00000000-0005-0000-0000-0000E2020000}"/>
    <cellStyle name="Euro 21 5" xfId="461" xr:uid="{00000000-0005-0000-0000-0000E3020000}"/>
    <cellStyle name="Euro 21 6" xfId="32599" xr:uid="{00000000-0005-0000-0000-0000E4020000}"/>
    <cellStyle name="Euro 22" xfId="462" xr:uid="{00000000-0005-0000-0000-0000E5020000}"/>
    <cellStyle name="Euro 22 2" xfId="463" xr:uid="{00000000-0005-0000-0000-0000E6020000}"/>
    <cellStyle name="Euro 22 2 2" xfId="464" xr:uid="{00000000-0005-0000-0000-0000E7020000}"/>
    <cellStyle name="Euro 22 2 3" xfId="33268" xr:uid="{00000000-0005-0000-0000-0000E8020000}"/>
    <cellStyle name="Euro 22 3" xfId="465" xr:uid="{00000000-0005-0000-0000-0000E9020000}"/>
    <cellStyle name="Euro 22 3 2" xfId="466" xr:uid="{00000000-0005-0000-0000-0000EA020000}"/>
    <cellStyle name="Euro 22 3 3" xfId="467" xr:uid="{00000000-0005-0000-0000-0000EB020000}"/>
    <cellStyle name="Euro 22 3 3 2" xfId="468" xr:uid="{00000000-0005-0000-0000-0000EC020000}"/>
    <cellStyle name="Euro 22 3 4" xfId="469" xr:uid="{00000000-0005-0000-0000-0000ED020000}"/>
    <cellStyle name="Euro 22 3 5" xfId="33269" xr:uid="{00000000-0005-0000-0000-0000EE020000}"/>
    <cellStyle name="Euro 22 4" xfId="470" xr:uid="{00000000-0005-0000-0000-0000EF020000}"/>
    <cellStyle name="Euro 22 4 2" xfId="471" xr:uid="{00000000-0005-0000-0000-0000F0020000}"/>
    <cellStyle name="Euro 22 4 2 2" xfId="472" xr:uid="{00000000-0005-0000-0000-0000F1020000}"/>
    <cellStyle name="Euro 22 4 3" xfId="473" xr:uid="{00000000-0005-0000-0000-0000F2020000}"/>
    <cellStyle name="Euro 22 5" xfId="474" xr:uid="{00000000-0005-0000-0000-0000F3020000}"/>
    <cellStyle name="Euro 22 6" xfId="32600" xr:uid="{00000000-0005-0000-0000-0000F4020000}"/>
    <cellStyle name="Euro 23" xfId="475" xr:uid="{00000000-0005-0000-0000-0000F5020000}"/>
    <cellStyle name="Euro 23 2" xfId="476" xr:uid="{00000000-0005-0000-0000-0000F6020000}"/>
    <cellStyle name="Euro 23 2 2" xfId="477" xr:uid="{00000000-0005-0000-0000-0000F7020000}"/>
    <cellStyle name="Euro 23 2 3" xfId="33270" xr:uid="{00000000-0005-0000-0000-0000F8020000}"/>
    <cellStyle name="Euro 23 3" xfId="478" xr:uid="{00000000-0005-0000-0000-0000F9020000}"/>
    <cellStyle name="Euro 23 3 2" xfId="479" xr:uid="{00000000-0005-0000-0000-0000FA020000}"/>
    <cellStyle name="Euro 23 3 3" xfId="480" xr:uid="{00000000-0005-0000-0000-0000FB020000}"/>
    <cellStyle name="Euro 23 3 3 2" xfId="481" xr:uid="{00000000-0005-0000-0000-0000FC020000}"/>
    <cellStyle name="Euro 23 3 4" xfId="482" xr:uid="{00000000-0005-0000-0000-0000FD020000}"/>
    <cellStyle name="Euro 23 3 5" xfId="33271" xr:uid="{00000000-0005-0000-0000-0000FE020000}"/>
    <cellStyle name="Euro 23 4" xfId="483" xr:uid="{00000000-0005-0000-0000-0000FF020000}"/>
    <cellStyle name="Euro 23 4 2" xfId="484" xr:uid="{00000000-0005-0000-0000-000000030000}"/>
    <cellStyle name="Euro 23 4 2 2" xfId="485" xr:uid="{00000000-0005-0000-0000-000001030000}"/>
    <cellStyle name="Euro 23 4 3" xfId="486" xr:uid="{00000000-0005-0000-0000-000002030000}"/>
    <cellStyle name="Euro 23 5" xfId="487" xr:uid="{00000000-0005-0000-0000-000003030000}"/>
    <cellStyle name="Euro 23 6" xfId="32601" xr:uid="{00000000-0005-0000-0000-000004030000}"/>
    <cellStyle name="Euro 24" xfId="488" xr:uid="{00000000-0005-0000-0000-000005030000}"/>
    <cellStyle name="Euro 24 2" xfId="489" xr:uid="{00000000-0005-0000-0000-000006030000}"/>
    <cellStyle name="Euro 24 2 2" xfId="490" xr:uid="{00000000-0005-0000-0000-000007030000}"/>
    <cellStyle name="Euro 24 2 3" xfId="33272" xr:uid="{00000000-0005-0000-0000-000008030000}"/>
    <cellStyle name="Euro 24 3" xfId="491" xr:uid="{00000000-0005-0000-0000-000009030000}"/>
    <cellStyle name="Euro 24 3 2" xfId="492" xr:uid="{00000000-0005-0000-0000-00000A030000}"/>
    <cellStyle name="Euro 24 3 3" xfId="493" xr:uid="{00000000-0005-0000-0000-00000B030000}"/>
    <cellStyle name="Euro 24 3 3 2" xfId="494" xr:uid="{00000000-0005-0000-0000-00000C030000}"/>
    <cellStyle name="Euro 24 3 4" xfId="495" xr:uid="{00000000-0005-0000-0000-00000D030000}"/>
    <cellStyle name="Euro 24 3 5" xfId="33273" xr:uid="{00000000-0005-0000-0000-00000E030000}"/>
    <cellStyle name="Euro 24 4" xfId="496" xr:uid="{00000000-0005-0000-0000-00000F030000}"/>
    <cellStyle name="Euro 24 4 2" xfId="497" xr:uid="{00000000-0005-0000-0000-000010030000}"/>
    <cellStyle name="Euro 24 4 2 2" xfId="498" xr:uid="{00000000-0005-0000-0000-000011030000}"/>
    <cellStyle name="Euro 24 4 3" xfId="499" xr:uid="{00000000-0005-0000-0000-000012030000}"/>
    <cellStyle name="Euro 24 5" xfId="500" xr:uid="{00000000-0005-0000-0000-000013030000}"/>
    <cellStyle name="Euro 24 6" xfId="32602" xr:uid="{00000000-0005-0000-0000-000014030000}"/>
    <cellStyle name="Euro 25" xfId="501" xr:uid="{00000000-0005-0000-0000-000015030000}"/>
    <cellStyle name="Euro 25 2" xfId="502" xr:uid="{00000000-0005-0000-0000-000016030000}"/>
    <cellStyle name="Euro 25 2 2" xfId="503" xr:uid="{00000000-0005-0000-0000-000017030000}"/>
    <cellStyle name="Euro 25 2 3" xfId="33274" xr:uid="{00000000-0005-0000-0000-000018030000}"/>
    <cellStyle name="Euro 25 3" xfId="504" xr:uid="{00000000-0005-0000-0000-000019030000}"/>
    <cellStyle name="Euro 25 3 2" xfId="505" xr:uid="{00000000-0005-0000-0000-00001A030000}"/>
    <cellStyle name="Euro 25 3 3" xfId="506" xr:uid="{00000000-0005-0000-0000-00001B030000}"/>
    <cellStyle name="Euro 25 3 3 2" xfId="507" xr:uid="{00000000-0005-0000-0000-00001C030000}"/>
    <cellStyle name="Euro 25 3 4" xfId="508" xr:uid="{00000000-0005-0000-0000-00001D030000}"/>
    <cellStyle name="Euro 25 3 5" xfId="33275" xr:uid="{00000000-0005-0000-0000-00001E030000}"/>
    <cellStyle name="Euro 25 4" xfId="509" xr:uid="{00000000-0005-0000-0000-00001F030000}"/>
    <cellStyle name="Euro 25 4 2" xfId="510" xr:uid="{00000000-0005-0000-0000-000020030000}"/>
    <cellStyle name="Euro 25 4 2 2" xfId="511" xr:uid="{00000000-0005-0000-0000-000021030000}"/>
    <cellStyle name="Euro 25 4 3" xfId="512" xr:uid="{00000000-0005-0000-0000-000022030000}"/>
    <cellStyle name="Euro 25 5" xfId="513" xr:uid="{00000000-0005-0000-0000-000023030000}"/>
    <cellStyle name="Euro 25 6" xfId="32603" xr:uid="{00000000-0005-0000-0000-000024030000}"/>
    <cellStyle name="Euro 26" xfId="514" xr:uid="{00000000-0005-0000-0000-000025030000}"/>
    <cellStyle name="Euro 26 2" xfId="515" xr:uid="{00000000-0005-0000-0000-000026030000}"/>
    <cellStyle name="Euro 26 2 2" xfId="516" xr:uid="{00000000-0005-0000-0000-000027030000}"/>
    <cellStyle name="Euro 26 2 3" xfId="33276" xr:uid="{00000000-0005-0000-0000-000028030000}"/>
    <cellStyle name="Euro 26 3" xfId="517" xr:uid="{00000000-0005-0000-0000-000029030000}"/>
    <cellStyle name="Euro 26 3 2" xfId="518" xr:uid="{00000000-0005-0000-0000-00002A030000}"/>
    <cellStyle name="Euro 26 3 3" xfId="519" xr:uid="{00000000-0005-0000-0000-00002B030000}"/>
    <cellStyle name="Euro 26 3 3 2" xfId="520" xr:uid="{00000000-0005-0000-0000-00002C030000}"/>
    <cellStyle name="Euro 26 3 4" xfId="521" xr:uid="{00000000-0005-0000-0000-00002D030000}"/>
    <cellStyle name="Euro 26 3 5" xfId="33277" xr:uid="{00000000-0005-0000-0000-00002E030000}"/>
    <cellStyle name="Euro 26 4" xfId="522" xr:uid="{00000000-0005-0000-0000-00002F030000}"/>
    <cellStyle name="Euro 26 4 2" xfId="523" xr:uid="{00000000-0005-0000-0000-000030030000}"/>
    <cellStyle name="Euro 26 4 2 2" xfId="524" xr:uid="{00000000-0005-0000-0000-000031030000}"/>
    <cellStyle name="Euro 26 4 3" xfId="525" xr:uid="{00000000-0005-0000-0000-000032030000}"/>
    <cellStyle name="Euro 26 5" xfId="526" xr:uid="{00000000-0005-0000-0000-000033030000}"/>
    <cellStyle name="Euro 26 6" xfId="32604" xr:uid="{00000000-0005-0000-0000-000034030000}"/>
    <cellStyle name="Euro 27" xfId="527" xr:uid="{00000000-0005-0000-0000-000035030000}"/>
    <cellStyle name="Euro 27 2" xfId="528" xr:uid="{00000000-0005-0000-0000-000036030000}"/>
    <cellStyle name="Euro 27 2 2" xfId="529" xr:uid="{00000000-0005-0000-0000-000037030000}"/>
    <cellStyle name="Euro 27 2 3" xfId="33278" xr:uid="{00000000-0005-0000-0000-000038030000}"/>
    <cellStyle name="Euro 27 3" xfId="530" xr:uid="{00000000-0005-0000-0000-000039030000}"/>
    <cellStyle name="Euro 27 3 2" xfId="531" xr:uid="{00000000-0005-0000-0000-00003A030000}"/>
    <cellStyle name="Euro 27 3 3" xfId="532" xr:uid="{00000000-0005-0000-0000-00003B030000}"/>
    <cellStyle name="Euro 27 3 3 2" xfId="533" xr:uid="{00000000-0005-0000-0000-00003C030000}"/>
    <cellStyle name="Euro 27 3 4" xfId="534" xr:uid="{00000000-0005-0000-0000-00003D030000}"/>
    <cellStyle name="Euro 27 3 5" xfId="33279" xr:uid="{00000000-0005-0000-0000-00003E030000}"/>
    <cellStyle name="Euro 27 4" xfId="535" xr:uid="{00000000-0005-0000-0000-00003F030000}"/>
    <cellStyle name="Euro 27 4 2" xfId="536" xr:uid="{00000000-0005-0000-0000-000040030000}"/>
    <cellStyle name="Euro 27 4 2 2" xfId="537" xr:uid="{00000000-0005-0000-0000-000041030000}"/>
    <cellStyle name="Euro 27 4 3" xfId="538" xr:uid="{00000000-0005-0000-0000-000042030000}"/>
    <cellStyle name="Euro 27 5" xfId="539" xr:uid="{00000000-0005-0000-0000-000043030000}"/>
    <cellStyle name="Euro 27 6" xfId="32605" xr:uid="{00000000-0005-0000-0000-000044030000}"/>
    <cellStyle name="Euro 28" xfId="540" xr:uid="{00000000-0005-0000-0000-000045030000}"/>
    <cellStyle name="Euro 28 2" xfId="541" xr:uid="{00000000-0005-0000-0000-000046030000}"/>
    <cellStyle name="Euro 28 2 2" xfId="542" xr:uid="{00000000-0005-0000-0000-000047030000}"/>
    <cellStyle name="Euro 28 2 3" xfId="33280" xr:uid="{00000000-0005-0000-0000-000048030000}"/>
    <cellStyle name="Euro 28 3" xfId="543" xr:uid="{00000000-0005-0000-0000-000049030000}"/>
    <cellStyle name="Euro 28 3 2" xfId="544" xr:uid="{00000000-0005-0000-0000-00004A030000}"/>
    <cellStyle name="Euro 28 3 3" xfId="545" xr:uid="{00000000-0005-0000-0000-00004B030000}"/>
    <cellStyle name="Euro 28 3 3 2" xfId="546" xr:uid="{00000000-0005-0000-0000-00004C030000}"/>
    <cellStyle name="Euro 28 3 4" xfId="547" xr:uid="{00000000-0005-0000-0000-00004D030000}"/>
    <cellStyle name="Euro 28 3 5" xfId="33281" xr:uid="{00000000-0005-0000-0000-00004E030000}"/>
    <cellStyle name="Euro 28 4" xfId="548" xr:uid="{00000000-0005-0000-0000-00004F030000}"/>
    <cellStyle name="Euro 28 4 2" xfId="549" xr:uid="{00000000-0005-0000-0000-000050030000}"/>
    <cellStyle name="Euro 28 4 2 2" xfId="550" xr:uid="{00000000-0005-0000-0000-000051030000}"/>
    <cellStyle name="Euro 28 4 3" xfId="551" xr:uid="{00000000-0005-0000-0000-000052030000}"/>
    <cellStyle name="Euro 28 5" xfId="552" xr:uid="{00000000-0005-0000-0000-000053030000}"/>
    <cellStyle name="Euro 28 6" xfId="32606" xr:uid="{00000000-0005-0000-0000-000054030000}"/>
    <cellStyle name="Euro 29" xfId="553" xr:uid="{00000000-0005-0000-0000-000055030000}"/>
    <cellStyle name="Euro 29 2" xfId="554" xr:uid="{00000000-0005-0000-0000-000056030000}"/>
    <cellStyle name="Euro 29 2 2" xfId="555" xr:uid="{00000000-0005-0000-0000-000057030000}"/>
    <cellStyle name="Euro 29 2 3" xfId="33282" xr:uid="{00000000-0005-0000-0000-000058030000}"/>
    <cellStyle name="Euro 29 3" xfId="556" xr:uid="{00000000-0005-0000-0000-000059030000}"/>
    <cellStyle name="Euro 29 3 2" xfId="557" xr:uid="{00000000-0005-0000-0000-00005A030000}"/>
    <cellStyle name="Euro 29 3 3" xfId="558" xr:uid="{00000000-0005-0000-0000-00005B030000}"/>
    <cellStyle name="Euro 29 3 3 2" xfId="559" xr:uid="{00000000-0005-0000-0000-00005C030000}"/>
    <cellStyle name="Euro 29 3 4" xfId="560" xr:uid="{00000000-0005-0000-0000-00005D030000}"/>
    <cellStyle name="Euro 29 3 5" xfId="33283" xr:uid="{00000000-0005-0000-0000-00005E030000}"/>
    <cellStyle name="Euro 29 4" xfId="561" xr:uid="{00000000-0005-0000-0000-00005F030000}"/>
    <cellStyle name="Euro 29 4 2" xfId="562" xr:uid="{00000000-0005-0000-0000-000060030000}"/>
    <cellStyle name="Euro 29 4 2 2" xfId="563" xr:uid="{00000000-0005-0000-0000-000061030000}"/>
    <cellStyle name="Euro 29 4 3" xfId="564" xr:uid="{00000000-0005-0000-0000-000062030000}"/>
    <cellStyle name="Euro 29 5" xfId="565" xr:uid="{00000000-0005-0000-0000-000063030000}"/>
    <cellStyle name="Euro 29 6" xfId="32607" xr:uid="{00000000-0005-0000-0000-000064030000}"/>
    <cellStyle name="Euro 3" xfId="566" xr:uid="{00000000-0005-0000-0000-000065030000}"/>
    <cellStyle name="Euro 3 2" xfId="567" xr:uid="{00000000-0005-0000-0000-000066030000}"/>
    <cellStyle name="Euro 3 2 2" xfId="568" xr:uid="{00000000-0005-0000-0000-000067030000}"/>
    <cellStyle name="Euro 3 2 3" xfId="33284" xr:uid="{00000000-0005-0000-0000-000068030000}"/>
    <cellStyle name="Euro 3 3" xfId="569" xr:uid="{00000000-0005-0000-0000-000069030000}"/>
    <cellStyle name="Euro 3 3 2" xfId="570" xr:uid="{00000000-0005-0000-0000-00006A030000}"/>
    <cellStyle name="Euro 3 3 3" xfId="571" xr:uid="{00000000-0005-0000-0000-00006B030000}"/>
    <cellStyle name="Euro 3 3 3 2" xfId="572" xr:uid="{00000000-0005-0000-0000-00006C030000}"/>
    <cellStyle name="Euro 3 3 4" xfId="573" xr:uid="{00000000-0005-0000-0000-00006D030000}"/>
    <cellStyle name="Euro 3 3 5" xfId="33285" xr:uid="{00000000-0005-0000-0000-00006E030000}"/>
    <cellStyle name="Euro 3 4" xfId="574" xr:uid="{00000000-0005-0000-0000-00006F030000}"/>
    <cellStyle name="Euro 3 4 2" xfId="575" xr:uid="{00000000-0005-0000-0000-000070030000}"/>
    <cellStyle name="Euro 3 4 2 2" xfId="576" xr:uid="{00000000-0005-0000-0000-000071030000}"/>
    <cellStyle name="Euro 3 4 3" xfId="577" xr:uid="{00000000-0005-0000-0000-000072030000}"/>
    <cellStyle name="Euro 3 5" xfId="578" xr:uid="{00000000-0005-0000-0000-000073030000}"/>
    <cellStyle name="Euro 3 6" xfId="32608" xr:uid="{00000000-0005-0000-0000-000074030000}"/>
    <cellStyle name="Euro 30" xfId="579" xr:uid="{00000000-0005-0000-0000-000075030000}"/>
    <cellStyle name="Euro 30 2" xfId="580" xr:uid="{00000000-0005-0000-0000-000076030000}"/>
    <cellStyle name="Euro 30 2 2" xfId="581" xr:uid="{00000000-0005-0000-0000-000077030000}"/>
    <cellStyle name="Euro 30 2 3" xfId="33286" xr:uid="{00000000-0005-0000-0000-000078030000}"/>
    <cellStyle name="Euro 30 3" xfId="582" xr:uid="{00000000-0005-0000-0000-000079030000}"/>
    <cellStyle name="Euro 30 3 2" xfId="583" xr:uid="{00000000-0005-0000-0000-00007A030000}"/>
    <cellStyle name="Euro 30 3 3" xfId="584" xr:uid="{00000000-0005-0000-0000-00007B030000}"/>
    <cellStyle name="Euro 30 3 3 2" xfId="585" xr:uid="{00000000-0005-0000-0000-00007C030000}"/>
    <cellStyle name="Euro 30 3 4" xfId="586" xr:uid="{00000000-0005-0000-0000-00007D030000}"/>
    <cellStyle name="Euro 30 3 5" xfId="33287" xr:uid="{00000000-0005-0000-0000-00007E030000}"/>
    <cellStyle name="Euro 30 4" xfId="587" xr:uid="{00000000-0005-0000-0000-00007F030000}"/>
    <cellStyle name="Euro 30 4 2" xfId="588" xr:uid="{00000000-0005-0000-0000-000080030000}"/>
    <cellStyle name="Euro 30 4 2 2" xfId="589" xr:uid="{00000000-0005-0000-0000-000081030000}"/>
    <cellStyle name="Euro 30 4 3" xfId="590" xr:uid="{00000000-0005-0000-0000-000082030000}"/>
    <cellStyle name="Euro 30 5" xfId="591" xr:uid="{00000000-0005-0000-0000-000083030000}"/>
    <cellStyle name="Euro 30 6" xfId="32609" xr:uid="{00000000-0005-0000-0000-000084030000}"/>
    <cellStyle name="Euro 31" xfId="592" xr:uid="{00000000-0005-0000-0000-000085030000}"/>
    <cellStyle name="Euro 31 2" xfId="593" xr:uid="{00000000-0005-0000-0000-000086030000}"/>
    <cellStyle name="Euro 31 2 2" xfId="594" xr:uid="{00000000-0005-0000-0000-000087030000}"/>
    <cellStyle name="Euro 31 2 3" xfId="33288" xr:uid="{00000000-0005-0000-0000-000088030000}"/>
    <cellStyle name="Euro 31 3" xfId="595" xr:uid="{00000000-0005-0000-0000-000089030000}"/>
    <cellStyle name="Euro 31 3 2" xfId="596" xr:uid="{00000000-0005-0000-0000-00008A030000}"/>
    <cellStyle name="Euro 31 3 3" xfId="597" xr:uid="{00000000-0005-0000-0000-00008B030000}"/>
    <cellStyle name="Euro 31 3 3 2" xfId="598" xr:uid="{00000000-0005-0000-0000-00008C030000}"/>
    <cellStyle name="Euro 31 3 4" xfId="599" xr:uid="{00000000-0005-0000-0000-00008D030000}"/>
    <cellStyle name="Euro 31 3 5" xfId="33289" xr:uid="{00000000-0005-0000-0000-00008E030000}"/>
    <cellStyle name="Euro 31 4" xfId="600" xr:uid="{00000000-0005-0000-0000-00008F030000}"/>
    <cellStyle name="Euro 31 4 2" xfId="601" xr:uid="{00000000-0005-0000-0000-000090030000}"/>
    <cellStyle name="Euro 31 4 2 2" xfId="602" xr:uid="{00000000-0005-0000-0000-000091030000}"/>
    <cellStyle name="Euro 31 4 3" xfId="603" xr:uid="{00000000-0005-0000-0000-000092030000}"/>
    <cellStyle name="Euro 31 5" xfId="604" xr:uid="{00000000-0005-0000-0000-000093030000}"/>
    <cellStyle name="Euro 31 6" xfId="32610" xr:uid="{00000000-0005-0000-0000-000094030000}"/>
    <cellStyle name="Euro 32" xfId="605" xr:uid="{00000000-0005-0000-0000-000095030000}"/>
    <cellStyle name="Euro 32 2" xfId="606" xr:uid="{00000000-0005-0000-0000-000096030000}"/>
    <cellStyle name="Euro 32 2 2" xfId="607" xr:uid="{00000000-0005-0000-0000-000097030000}"/>
    <cellStyle name="Euro 32 2 3" xfId="33290" xr:uid="{00000000-0005-0000-0000-000098030000}"/>
    <cellStyle name="Euro 32 3" xfId="608" xr:uid="{00000000-0005-0000-0000-000099030000}"/>
    <cellStyle name="Euro 32 3 2" xfId="609" xr:uid="{00000000-0005-0000-0000-00009A030000}"/>
    <cellStyle name="Euro 32 3 3" xfId="610" xr:uid="{00000000-0005-0000-0000-00009B030000}"/>
    <cellStyle name="Euro 32 3 3 2" xfId="611" xr:uid="{00000000-0005-0000-0000-00009C030000}"/>
    <cellStyle name="Euro 32 3 4" xfId="612" xr:uid="{00000000-0005-0000-0000-00009D030000}"/>
    <cellStyle name="Euro 32 3 5" xfId="33291" xr:uid="{00000000-0005-0000-0000-00009E030000}"/>
    <cellStyle name="Euro 32 4" xfId="613" xr:uid="{00000000-0005-0000-0000-00009F030000}"/>
    <cellStyle name="Euro 32 4 2" xfId="614" xr:uid="{00000000-0005-0000-0000-0000A0030000}"/>
    <cellStyle name="Euro 32 4 2 2" xfId="615" xr:uid="{00000000-0005-0000-0000-0000A1030000}"/>
    <cellStyle name="Euro 32 4 3" xfId="616" xr:uid="{00000000-0005-0000-0000-0000A2030000}"/>
    <cellStyle name="Euro 32 5" xfId="617" xr:uid="{00000000-0005-0000-0000-0000A3030000}"/>
    <cellStyle name="Euro 32 6" xfId="32611" xr:uid="{00000000-0005-0000-0000-0000A4030000}"/>
    <cellStyle name="Euro 33" xfId="618" xr:uid="{00000000-0005-0000-0000-0000A5030000}"/>
    <cellStyle name="Euro 33 2" xfId="619" xr:uid="{00000000-0005-0000-0000-0000A6030000}"/>
    <cellStyle name="Euro 33 2 2" xfId="620" xr:uid="{00000000-0005-0000-0000-0000A7030000}"/>
    <cellStyle name="Euro 33 2 3" xfId="33292" xr:uid="{00000000-0005-0000-0000-0000A8030000}"/>
    <cellStyle name="Euro 33 3" xfId="621" xr:uid="{00000000-0005-0000-0000-0000A9030000}"/>
    <cellStyle name="Euro 33 3 2" xfId="622" xr:uid="{00000000-0005-0000-0000-0000AA030000}"/>
    <cellStyle name="Euro 33 3 3" xfId="623" xr:uid="{00000000-0005-0000-0000-0000AB030000}"/>
    <cellStyle name="Euro 33 3 3 2" xfId="624" xr:uid="{00000000-0005-0000-0000-0000AC030000}"/>
    <cellStyle name="Euro 33 3 4" xfId="625" xr:uid="{00000000-0005-0000-0000-0000AD030000}"/>
    <cellStyle name="Euro 33 3 5" xfId="33293" xr:uid="{00000000-0005-0000-0000-0000AE030000}"/>
    <cellStyle name="Euro 33 4" xfId="626" xr:uid="{00000000-0005-0000-0000-0000AF030000}"/>
    <cellStyle name="Euro 33 4 2" xfId="627" xr:uid="{00000000-0005-0000-0000-0000B0030000}"/>
    <cellStyle name="Euro 33 4 2 2" xfId="628" xr:uid="{00000000-0005-0000-0000-0000B1030000}"/>
    <cellStyle name="Euro 33 4 3" xfId="629" xr:uid="{00000000-0005-0000-0000-0000B2030000}"/>
    <cellStyle name="Euro 33 5" xfId="630" xr:uid="{00000000-0005-0000-0000-0000B3030000}"/>
    <cellStyle name="Euro 33 6" xfId="32612" xr:uid="{00000000-0005-0000-0000-0000B4030000}"/>
    <cellStyle name="Euro 34" xfId="631" xr:uid="{00000000-0005-0000-0000-0000B5030000}"/>
    <cellStyle name="Euro 34 2" xfId="632" xr:uid="{00000000-0005-0000-0000-0000B6030000}"/>
    <cellStyle name="Euro 34 2 2" xfId="633" xr:uid="{00000000-0005-0000-0000-0000B7030000}"/>
    <cellStyle name="Euro 34 2 3" xfId="33294" xr:uid="{00000000-0005-0000-0000-0000B8030000}"/>
    <cellStyle name="Euro 34 3" xfId="634" xr:uid="{00000000-0005-0000-0000-0000B9030000}"/>
    <cellStyle name="Euro 34 3 2" xfId="635" xr:uid="{00000000-0005-0000-0000-0000BA030000}"/>
    <cellStyle name="Euro 34 3 3" xfId="636" xr:uid="{00000000-0005-0000-0000-0000BB030000}"/>
    <cellStyle name="Euro 34 3 3 2" xfId="637" xr:uid="{00000000-0005-0000-0000-0000BC030000}"/>
    <cellStyle name="Euro 34 3 4" xfId="638" xr:uid="{00000000-0005-0000-0000-0000BD030000}"/>
    <cellStyle name="Euro 34 3 5" xfId="33295" xr:uid="{00000000-0005-0000-0000-0000BE030000}"/>
    <cellStyle name="Euro 34 4" xfId="639" xr:uid="{00000000-0005-0000-0000-0000BF030000}"/>
    <cellStyle name="Euro 34 4 2" xfId="640" xr:uid="{00000000-0005-0000-0000-0000C0030000}"/>
    <cellStyle name="Euro 34 4 2 2" xfId="641" xr:uid="{00000000-0005-0000-0000-0000C1030000}"/>
    <cellStyle name="Euro 34 4 3" xfId="642" xr:uid="{00000000-0005-0000-0000-0000C2030000}"/>
    <cellStyle name="Euro 34 5" xfId="643" xr:uid="{00000000-0005-0000-0000-0000C3030000}"/>
    <cellStyle name="Euro 34 6" xfId="32613" xr:uid="{00000000-0005-0000-0000-0000C4030000}"/>
    <cellStyle name="Euro 35" xfId="644" xr:uid="{00000000-0005-0000-0000-0000C5030000}"/>
    <cellStyle name="Euro 35 2" xfId="645" xr:uid="{00000000-0005-0000-0000-0000C6030000}"/>
    <cellStyle name="Euro 35 2 2" xfId="646" xr:uid="{00000000-0005-0000-0000-0000C7030000}"/>
    <cellStyle name="Euro 35 2 3" xfId="33296" xr:uid="{00000000-0005-0000-0000-0000C8030000}"/>
    <cellStyle name="Euro 35 3" xfId="647" xr:uid="{00000000-0005-0000-0000-0000C9030000}"/>
    <cellStyle name="Euro 35 3 2" xfId="648" xr:uid="{00000000-0005-0000-0000-0000CA030000}"/>
    <cellStyle name="Euro 35 3 3" xfId="649" xr:uid="{00000000-0005-0000-0000-0000CB030000}"/>
    <cellStyle name="Euro 35 3 3 2" xfId="650" xr:uid="{00000000-0005-0000-0000-0000CC030000}"/>
    <cellStyle name="Euro 35 3 4" xfId="651" xr:uid="{00000000-0005-0000-0000-0000CD030000}"/>
    <cellStyle name="Euro 35 3 5" xfId="33297" xr:uid="{00000000-0005-0000-0000-0000CE030000}"/>
    <cellStyle name="Euro 35 4" xfId="652" xr:uid="{00000000-0005-0000-0000-0000CF030000}"/>
    <cellStyle name="Euro 35 4 2" xfId="653" xr:uid="{00000000-0005-0000-0000-0000D0030000}"/>
    <cellStyle name="Euro 35 4 2 2" xfId="654" xr:uid="{00000000-0005-0000-0000-0000D1030000}"/>
    <cellStyle name="Euro 35 4 3" xfId="655" xr:uid="{00000000-0005-0000-0000-0000D2030000}"/>
    <cellStyle name="Euro 35 5" xfId="656" xr:uid="{00000000-0005-0000-0000-0000D3030000}"/>
    <cellStyle name="Euro 35 6" xfId="32614" xr:uid="{00000000-0005-0000-0000-0000D4030000}"/>
    <cellStyle name="Euro 36" xfId="657" xr:uid="{00000000-0005-0000-0000-0000D5030000}"/>
    <cellStyle name="Euro 36 2" xfId="658" xr:uid="{00000000-0005-0000-0000-0000D6030000}"/>
    <cellStyle name="Euro 36 2 2" xfId="659" xr:uid="{00000000-0005-0000-0000-0000D7030000}"/>
    <cellStyle name="Euro 36 2 3" xfId="33298" xr:uid="{00000000-0005-0000-0000-0000D8030000}"/>
    <cellStyle name="Euro 36 3" xfId="660" xr:uid="{00000000-0005-0000-0000-0000D9030000}"/>
    <cellStyle name="Euro 36 3 2" xfId="661" xr:uid="{00000000-0005-0000-0000-0000DA030000}"/>
    <cellStyle name="Euro 36 3 3" xfId="662" xr:uid="{00000000-0005-0000-0000-0000DB030000}"/>
    <cellStyle name="Euro 36 3 3 2" xfId="663" xr:uid="{00000000-0005-0000-0000-0000DC030000}"/>
    <cellStyle name="Euro 36 3 4" xfId="664" xr:uid="{00000000-0005-0000-0000-0000DD030000}"/>
    <cellStyle name="Euro 36 3 5" xfId="33299" xr:uid="{00000000-0005-0000-0000-0000DE030000}"/>
    <cellStyle name="Euro 36 4" xfId="665" xr:uid="{00000000-0005-0000-0000-0000DF030000}"/>
    <cellStyle name="Euro 36 4 2" xfId="666" xr:uid="{00000000-0005-0000-0000-0000E0030000}"/>
    <cellStyle name="Euro 36 4 2 2" xfId="667" xr:uid="{00000000-0005-0000-0000-0000E1030000}"/>
    <cellStyle name="Euro 36 4 3" xfId="668" xr:uid="{00000000-0005-0000-0000-0000E2030000}"/>
    <cellStyle name="Euro 36 5" xfId="669" xr:uid="{00000000-0005-0000-0000-0000E3030000}"/>
    <cellStyle name="Euro 36 6" xfId="32615" xr:uid="{00000000-0005-0000-0000-0000E4030000}"/>
    <cellStyle name="Euro 37" xfId="670" xr:uid="{00000000-0005-0000-0000-0000E5030000}"/>
    <cellStyle name="Euro 37 2" xfId="671" xr:uid="{00000000-0005-0000-0000-0000E6030000}"/>
    <cellStyle name="Euro 37 2 2" xfId="672" xr:uid="{00000000-0005-0000-0000-0000E7030000}"/>
    <cellStyle name="Euro 37 2 3" xfId="33300" xr:uid="{00000000-0005-0000-0000-0000E8030000}"/>
    <cellStyle name="Euro 37 3" xfId="673" xr:uid="{00000000-0005-0000-0000-0000E9030000}"/>
    <cellStyle name="Euro 37 3 2" xfId="674" xr:uid="{00000000-0005-0000-0000-0000EA030000}"/>
    <cellStyle name="Euro 37 3 3" xfId="675" xr:uid="{00000000-0005-0000-0000-0000EB030000}"/>
    <cellStyle name="Euro 37 3 3 2" xfId="676" xr:uid="{00000000-0005-0000-0000-0000EC030000}"/>
    <cellStyle name="Euro 37 3 4" xfId="677" xr:uid="{00000000-0005-0000-0000-0000ED030000}"/>
    <cellStyle name="Euro 37 3 5" xfId="33301" xr:uid="{00000000-0005-0000-0000-0000EE030000}"/>
    <cellStyle name="Euro 37 4" xfId="678" xr:uid="{00000000-0005-0000-0000-0000EF030000}"/>
    <cellStyle name="Euro 37 4 2" xfId="679" xr:uid="{00000000-0005-0000-0000-0000F0030000}"/>
    <cellStyle name="Euro 37 4 2 2" xfId="680" xr:uid="{00000000-0005-0000-0000-0000F1030000}"/>
    <cellStyle name="Euro 37 4 3" xfId="681" xr:uid="{00000000-0005-0000-0000-0000F2030000}"/>
    <cellStyle name="Euro 37 5" xfId="682" xr:uid="{00000000-0005-0000-0000-0000F3030000}"/>
    <cellStyle name="Euro 37 6" xfId="32616" xr:uid="{00000000-0005-0000-0000-0000F4030000}"/>
    <cellStyle name="Euro 38" xfId="683" xr:uid="{00000000-0005-0000-0000-0000F5030000}"/>
    <cellStyle name="Euro 38 2" xfId="684" xr:uid="{00000000-0005-0000-0000-0000F6030000}"/>
    <cellStyle name="Euro 38 2 2" xfId="685" xr:uid="{00000000-0005-0000-0000-0000F7030000}"/>
    <cellStyle name="Euro 38 2 3" xfId="33302" xr:uid="{00000000-0005-0000-0000-0000F8030000}"/>
    <cellStyle name="Euro 38 3" xfId="686" xr:uid="{00000000-0005-0000-0000-0000F9030000}"/>
    <cellStyle name="Euro 38 3 2" xfId="687" xr:uid="{00000000-0005-0000-0000-0000FA030000}"/>
    <cellStyle name="Euro 38 3 3" xfId="688" xr:uid="{00000000-0005-0000-0000-0000FB030000}"/>
    <cellStyle name="Euro 38 3 3 2" xfId="689" xr:uid="{00000000-0005-0000-0000-0000FC030000}"/>
    <cellStyle name="Euro 38 3 4" xfId="690" xr:uid="{00000000-0005-0000-0000-0000FD030000}"/>
    <cellStyle name="Euro 38 3 5" xfId="33303" xr:uid="{00000000-0005-0000-0000-0000FE030000}"/>
    <cellStyle name="Euro 38 4" xfId="691" xr:uid="{00000000-0005-0000-0000-0000FF030000}"/>
    <cellStyle name="Euro 38 4 2" xfId="692" xr:uid="{00000000-0005-0000-0000-000000040000}"/>
    <cellStyle name="Euro 38 4 2 2" xfId="693" xr:uid="{00000000-0005-0000-0000-000001040000}"/>
    <cellStyle name="Euro 38 4 3" xfId="694" xr:uid="{00000000-0005-0000-0000-000002040000}"/>
    <cellStyle name="Euro 38 5" xfId="695" xr:uid="{00000000-0005-0000-0000-000003040000}"/>
    <cellStyle name="Euro 38 6" xfId="32617" xr:uid="{00000000-0005-0000-0000-000004040000}"/>
    <cellStyle name="Euro 39" xfId="696" xr:uid="{00000000-0005-0000-0000-000005040000}"/>
    <cellStyle name="Euro 39 2" xfId="697" xr:uid="{00000000-0005-0000-0000-000006040000}"/>
    <cellStyle name="Euro 39 2 2" xfId="698" xr:uid="{00000000-0005-0000-0000-000007040000}"/>
    <cellStyle name="Euro 39 2 3" xfId="33304" xr:uid="{00000000-0005-0000-0000-000008040000}"/>
    <cellStyle name="Euro 39 3" xfId="699" xr:uid="{00000000-0005-0000-0000-000009040000}"/>
    <cellStyle name="Euro 39 3 2" xfId="700" xr:uid="{00000000-0005-0000-0000-00000A040000}"/>
    <cellStyle name="Euro 39 3 3" xfId="701" xr:uid="{00000000-0005-0000-0000-00000B040000}"/>
    <cellStyle name="Euro 39 3 3 2" xfId="702" xr:uid="{00000000-0005-0000-0000-00000C040000}"/>
    <cellStyle name="Euro 39 3 4" xfId="703" xr:uid="{00000000-0005-0000-0000-00000D040000}"/>
    <cellStyle name="Euro 39 3 5" xfId="33305" xr:uid="{00000000-0005-0000-0000-00000E040000}"/>
    <cellStyle name="Euro 39 4" xfId="704" xr:uid="{00000000-0005-0000-0000-00000F040000}"/>
    <cellStyle name="Euro 39 4 2" xfId="705" xr:uid="{00000000-0005-0000-0000-000010040000}"/>
    <cellStyle name="Euro 39 4 2 2" xfId="706" xr:uid="{00000000-0005-0000-0000-000011040000}"/>
    <cellStyle name="Euro 39 4 3" xfId="707" xr:uid="{00000000-0005-0000-0000-000012040000}"/>
    <cellStyle name="Euro 39 5" xfId="708" xr:uid="{00000000-0005-0000-0000-000013040000}"/>
    <cellStyle name="Euro 39 6" xfId="32618" xr:uid="{00000000-0005-0000-0000-000014040000}"/>
    <cellStyle name="Euro 4" xfId="709" xr:uid="{00000000-0005-0000-0000-000015040000}"/>
    <cellStyle name="Euro 4 2" xfId="710" xr:uid="{00000000-0005-0000-0000-000016040000}"/>
    <cellStyle name="Euro 4 2 2" xfId="711" xr:uid="{00000000-0005-0000-0000-000017040000}"/>
    <cellStyle name="Euro 4 2 3" xfId="33306" xr:uid="{00000000-0005-0000-0000-000018040000}"/>
    <cellStyle name="Euro 4 3" xfId="712" xr:uid="{00000000-0005-0000-0000-000019040000}"/>
    <cellStyle name="Euro 4 3 2" xfId="713" xr:uid="{00000000-0005-0000-0000-00001A040000}"/>
    <cellStyle name="Euro 4 3 3" xfId="714" xr:uid="{00000000-0005-0000-0000-00001B040000}"/>
    <cellStyle name="Euro 4 3 3 2" xfId="715" xr:uid="{00000000-0005-0000-0000-00001C040000}"/>
    <cellStyle name="Euro 4 3 4" xfId="716" xr:uid="{00000000-0005-0000-0000-00001D040000}"/>
    <cellStyle name="Euro 4 3 5" xfId="33307" xr:uid="{00000000-0005-0000-0000-00001E040000}"/>
    <cellStyle name="Euro 4 4" xfId="717" xr:uid="{00000000-0005-0000-0000-00001F040000}"/>
    <cellStyle name="Euro 4 4 2" xfId="718" xr:uid="{00000000-0005-0000-0000-000020040000}"/>
    <cellStyle name="Euro 4 4 2 2" xfId="719" xr:uid="{00000000-0005-0000-0000-000021040000}"/>
    <cellStyle name="Euro 4 4 3" xfId="720" xr:uid="{00000000-0005-0000-0000-000022040000}"/>
    <cellStyle name="Euro 4 5" xfId="721" xr:uid="{00000000-0005-0000-0000-000023040000}"/>
    <cellStyle name="Euro 4 6" xfId="32619" xr:uid="{00000000-0005-0000-0000-000024040000}"/>
    <cellStyle name="Euro 40" xfId="722" xr:uid="{00000000-0005-0000-0000-000025040000}"/>
    <cellStyle name="Euro 40 2" xfId="723" xr:uid="{00000000-0005-0000-0000-000026040000}"/>
    <cellStyle name="Euro 40 2 2" xfId="724" xr:uid="{00000000-0005-0000-0000-000027040000}"/>
    <cellStyle name="Euro 40 2 3" xfId="33308" xr:uid="{00000000-0005-0000-0000-000028040000}"/>
    <cellStyle name="Euro 40 3" xfId="725" xr:uid="{00000000-0005-0000-0000-000029040000}"/>
    <cellStyle name="Euro 40 3 2" xfId="726" xr:uid="{00000000-0005-0000-0000-00002A040000}"/>
    <cellStyle name="Euro 40 3 3" xfId="727" xr:uid="{00000000-0005-0000-0000-00002B040000}"/>
    <cellStyle name="Euro 40 3 3 2" xfId="728" xr:uid="{00000000-0005-0000-0000-00002C040000}"/>
    <cellStyle name="Euro 40 3 4" xfId="729" xr:uid="{00000000-0005-0000-0000-00002D040000}"/>
    <cellStyle name="Euro 40 3 5" xfId="33309" xr:uid="{00000000-0005-0000-0000-00002E040000}"/>
    <cellStyle name="Euro 40 4" xfId="730" xr:uid="{00000000-0005-0000-0000-00002F040000}"/>
    <cellStyle name="Euro 40 4 2" xfId="731" xr:uid="{00000000-0005-0000-0000-000030040000}"/>
    <cellStyle name="Euro 40 4 2 2" xfId="732" xr:uid="{00000000-0005-0000-0000-000031040000}"/>
    <cellStyle name="Euro 40 4 3" xfId="733" xr:uid="{00000000-0005-0000-0000-000032040000}"/>
    <cellStyle name="Euro 40 5" xfId="734" xr:uid="{00000000-0005-0000-0000-000033040000}"/>
    <cellStyle name="Euro 40 6" xfId="32620" xr:uid="{00000000-0005-0000-0000-000034040000}"/>
    <cellStyle name="Euro 41" xfId="735" xr:uid="{00000000-0005-0000-0000-000035040000}"/>
    <cellStyle name="Euro 41 2" xfId="736" xr:uid="{00000000-0005-0000-0000-000036040000}"/>
    <cellStyle name="Euro 41 2 2" xfId="737" xr:uid="{00000000-0005-0000-0000-000037040000}"/>
    <cellStyle name="Euro 41 2 3" xfId="33310" xr:uid="{00000000-0005-0000-0000-000038040000}"/>
    <cellStyle name="Euro 41 3" xfId="738" xr:uid="{00000000-0005-0000-0000-000039040000}"/>
    <cellStyle name="Euro 41 3 2" xfId="739" xr:uid="{00000000-0005-0000-0000-00003A040000}"/>
    <cellStyle name="Euro 41 3 3" xfId="740" xr:uid="{00000000-0005-0000-0000-00003B040000}"/>
    <cellStyle name="Euro 41 3 3 2" xfId="741" xr:uid="{00000000-0005-0000-0000-00003C040000}"/>
    <cellStyle name="Euro 41 3 4" xfId="742" xr:uid="{00000000-0005-0000-0000-00003D040000}"/>
    <cellStyle name="Euro 41 3 5" xfId="33311" xr:uid="{00000000-0005-0000-0000-00003E040000}"/>
    <cellStyle name="Euro 41 4" xfId="743" xr:uid="{00000000-0005-0000-0000-00003F040000}"/>
    <cellStyle name="Euro 41 4 2" xfId="744" xr:uid="{00000000-0005-0000-0000-000040040000}"/>
    <cellStyle name="Euro 41 4 2 2" xfId="745" xr:uid="{00000000-0005-0000-0000-000041040000}"/>
    <cellStyle name="Euro 41 4 3" xfId="746" xr:uid="{00000000-0005-0000-0000-000042040000}"/>
    <cellStyle name="Euro 41 5" xfId="747" xr:uid="{00000000-0005-0000-0000-000043040000}"/>
    <cellStyle name="Euro 41 6" xfId="32621" xr:uid="{00000000-0005-0000-0000-000044040000}"/>
    <cellStyle name="Euro 42" xfId="748" xr:uid="{00000000-0005-0000-0000-000045040000}"/>
    <cellStyle name="Euro 42 2" xfId="749" xr:uid="{00000000-0005-0000-0000-000046040000}"/>
    <cellStyle name="Euro 42 2 2" xfId="750" xr:uid="{00000000-0005-0000-0000-000047040000}"/>
    <cellStyle name="Euro 42 2 3" xfId="33312" xr:uid="{00000000-0005-0000-0000-000048040000}"/>
    <cellStyle name="Euro 42 3" xfId="751" xr:uid="{00000000-0005-0000-0000-000049040000}"/>
    <cellStyle name="Euro 42 3 2" xfId="752" xr:uid="{00000000-0005-0000-0000-00004A040000}"/>
    <cellStyle name="Euro 42 3 3" xfId="753" xr:uid="{00000000-0005-0000-0000-00004B040000}"/>
    <cellStyle name="Euro 42 3 3 2" xfId="754" xr:uid="{00000000-0005-0000-0000-00004C040000}"/>
    <cellStyle name="Euro 42 3 4" xfId="755" xr:uid="{00000000-0005-0000-0000-00004D040000}"/>
    <cellStyle name="Euro 42 3 5" xfId="33313" xr:uid="{00000000-0005-0000-0000-00004E040000}"/>
    <cellStyle name="Euro 42 4" xfId="756" xr:uid="{00000000-0005-0000-0000-00004F040000}"/>
    <cellStyle name="Euro 42 4 2" xfId="757" xr:uid="{00000000-0005-0000-0000-000050040000}"/>
    <cellStyle name="Euro 42 4 2 2" xfId="758" xr:uid="{00000000-0005-0000-0000-000051040000}"/>
    <cellStyle name="Euro 42 4 3" xfId="759" xr:uid="{00000000-0005-0000-0000-000052040000}"/>
    <cellStyle name="Euro 42 5" xfId="760" xr:uid="{00000000-0005-0000-0000-000053040000}"/>
    <cellStyle name="Euro 42 6" xfId="32622" xr:uid="{00000000-0005-0000-0000-000054040000}"/>
    <cellStyle name="Euro 43" xfId="761" xr:uid="{00000000-0005-0000-0000-000055040000}"/>
    <cellStyle name="Euro 43 2" xfId="762" xr:uid="{00000000-0005-0000-0000-000056040000}"/>
    <cellStyle name="Euro 43 2 2" xfId="763" xr:uid="{00000000-0005-0000-0000-000057040000}"/>
    <cellStyle name="Euro 43 2 3" xfId="33314" xr:uid="{00000000-0005-0000-0000-000058040000}"/>
    <cellStyle name="Euro 43 3" xfId="764" xr:uid="{00000000-0005-0000-0000-000059040000}"/>
    <cellStyle name="Euro 43 3 2" xfId="765" xr:uid="{00000000-0005-0000-0000-00005A040000}"/>
    <cellStyle name="Euro 43 3 3" xfId="766" xr:uid="{00000000-0005-0000-0000-00005B040000}"/>
    <cellStyle name="Euro 43 3 3 2" xfId="767" xr:uid="{00000000-0005-0000-0000-00005C040000}"/>
    <cellStyle name="Euro 43 3 4" xfId="768" xr:uid="{00000000-0005-0000-0000-00005D040000}"/>
    <cellStyle name="Euro 43 3 5" xfId="33315" xr:uid="{00000000-0005-0000-0000-00005E040000}"/>
    <cellStyle name="Euro 43 4" xfId="769" xr:uid="{00000000-0005-0000-0000-00005F040000}"/>
    <cellStyle name="Euro 43 4 2" xfId="770" xr:uid="{00000000-0005-0000-0000-000060040000}"/>
    <cellStyle name="Euro 43 4 2 2" xfId="771" xr:uid="{00000000-0005-0000-0000-000061040000}"/>
    <cellStyle name="Euro 43 4 3" xfId="772" xr:uid="{00000000-0005-0000-0000-000062040000}"/>
    <cellStyle name="Euro 43 5" xfId="773" xr:uid="{00000000-0005-0000-0000-000063040000}"/>
    <cellStyle name="Euro 43 6" xfId="32623" xr:uid="{00000000-0005-0000-0000-000064040000}"/>
    <cellStyle name="Euro 44" xfId="774" xr:uid="{00000000-0005-0000-0000-000065040000}"/>
    <cellStyle name="Euro 44 2" xfId="775" xr:uid="{00000000-0005-0000-0000-000066040000}"/>
    <cellStyle name="Euro 44 2 2" xfId="776" xr:uid="{00000000-0005-0000-0000-000067040000}"/>
    <cellStyle name="Euro 44 2 3" xfId="33316" xr:uid="{00000000-0005-0000-0000-000068040000}"/>
    <cellStyle name="Euro 44 3" xfId="777" xr:uid="{00000000-0005-0000-0000-000069040000}"/>
    <cellStyle name="Euro 44 3 2" xfId="778" xr:uid="{00000000-0005-0000-0000-00006A040000}"/>
    <cellStyle name="Euro 44 3 3" xfId="779" xr:uid="{00000000-0005-0000-0000-00006B040000}"/>
    <cellStyle name="Euro 44 3 3 2" xfId="780" xr:uid="{00000000-0005-0000-0000-00006C040000}"/>
    <cellStyle name="Euro 44 3 4" xfId="781" xr:uid="{00000000-0005-0000-0000-00006D040000}"/>
    <cellStyle name="Euro 44 3 5" xfId="33317" xr:uid="{00000000-0005-0000-0000-00006E040000}"/>
    <cellStyle name="Euro 44 4" xfId="782" xr:uid="{00000000-0005-0000-0000-00006F040000}"/>
    <cellStyle name="Euro 44 4 2" xfId="783" xr:uid="{00000000-0005-0000-0000-000070040000}"/>
    <cellStyle name="Euro 44 4 2 2" xfId="784" xr:uid="{00000000-0005-0000-0000-000071040000}"/>
    <cellStyle name="Euro 44 4 3" xfId="785" xr:uid="{00000000-0005-0000-0000-000072040000}"/>
    <cellStyle name="Euro 44 5" xfId="786" xr:uid="{00000000-0005-0000-0000-000073040000}"/>
    <cellStyle name="Euro 44 6" xfId="32624" xr:uid="{00000000-0005-0000-0000-000074040000}"/>
    <cellStyle name="Euro 45" xfId="787" xr:uid="{00000000-0005-0000-0000-000075040000}"/>
    <cellStyle name="Euro 45 2" xfId="788" xr:uid="{00000000-0005-0000-0000-000076040000}"/>
    <cellStyle name="Euro 45 2 2" xfId="789" xr:uid="{00000000-0005-0000-0000-000077040000}"/>
    <cellStyle name="Euro 45 3" xfId="790" xr:uid="{00000000-0005-0000-0000-000078040000}"/>
    <cellStyle name="Euro 45 4" xfId="791" xr:uid="{00000000-0005-0000-0000-000079040000}"/>
    <cellStyle name="Euro 45 5" xfId="792" xr:uid="{00000000-0005-0000-0000-00007A040000}"/>
    <cellStyle name="Euro 45 6" xfId="793" xr:uid="{00000000-0005-0000-0000-00007B040000}"/>
    <cellStyle name="Euro 45 7" xfId="32625" xr:uid="{00000000-0005-0000-0000-00007C040000}"/>
    <cellStyle name="Euro 46" xfId="794" xr:uid="{00000000-0005-0000-0000-00007D040000}"/>
    <cellStyle name="Euro 46 2" xfId="795" xr:uid="{00000000-0005-0000-0000-00007E040000}"/>
    <cellStyle name="Euro 46 3" xfId="796" xr:uid="{00000000-0005-0000-0000-00007F040000}"/>
    <cellStyle name="Euro 47" xfId="797" xr:uid="{00000000-0005-0000-0000-000080040000}"/>
    <cellStyle name="Euro 47 2" xfId="798" xr:uid="{00000000-0005-0000-0000-000081040000}"/>
    <cellStyle name="Euro 47 3" xfId="799" xr:uid="{00000000-0005-0000-0000-000082040000}"/>
    <cellStyle name="Euro 47 3 2" xfId="800" xr:uid="{00000000-0005-0000-0000-000083040000}"/>
    <cellStyle name="Euro 47 4" xfId="801" xr:uid="{00000000-0005-0000-0000-000084040000}"/>
    <cellStyle name="Euro 48" xfId="802" xr:uid="{00000000-0005-0000-0000-000085040000}"/>
    <cellStyle name="Euro 48 2" xfId="803" xr:uid="{00000000-0005-0000-0000-000086040000}"/>
    <cellStyle name="Euro 49" xfId="804" xr:uid="{00000000-0005-0000-0000-000087040000}"/>
    <cellStyle name="Euro 49 2" xfId="805" xr:uid="{00000000-0005-0000-0000-000088040000}"/>
    <cellStyle name="Euro 49 2 2" xfId="806" xr:uid="{00000000-0005-0000-0000-000089040000}"/>
    <cellStyle name="Euro 49 3" xfId="807" xr:uid="{00000000-0005-0000-0000-00008A040000}"/>
    <cellStyle name="Euro 5" xfId="808" xr:uid="{00000000-0005-0000-0000-00008B040000}"/>
    <cellStyle name="Euro 5 2" xfId="809" xr:uid="{00000000-0005-0000-0000-00008C040000}"/>
    <cellStyle name="Euro 5 2 2" xfId="810" xr:uid="{00000000-0005-0000-0000-00008D040000}"/>
    <cellStyle name="Euro 5 2 3" xfId="33318" xr:uid="{00000000-0005-0000-0000-00008E040000}"/>
    <cellStyle name="Euro 5 3" xfId="811" xr:uid="{00000000-0005-0000-0000-00008F040000}"/>
    <cellStyle name="Euro 5 3 2" xfId="812" xr:uid="{00000000-0005-0000-0000-000090040000}"/>
    <cellStyle name="Euro 5 3 3" xfId="813" xr:uid="{00000000-0005-0000-0000-000091040000}"/>
    <cellStyle name="Euro 5 3 3 2" xfId="814" xr:uid="{00000000-0005-0000-0000-000092040000}"/>
    <cellStyle name="Euro 5 3 4" xfId="815" xr:uid="{00000000-0005-0000-0000-000093040000}"/>
    <cellStyle name="Euro 5 3 5" xfId="33319" xr:uid="{00000000-0005-0000-0000-000094040000}"/>
    <cellStyle name="Euro 5 4" xfId="816" xr:uid="{00000000-0005-0000-0000-000095040000}"/>
    <cellStyle name="Euro 5 4 2" xfId="817" xr:uid="{00000000-0005-0000-0000-000096040000}"/>
    <cellStyle name="Euro 5 4 2 2" xfId="818" xr:uid="{00000000-0005-0000-0000-000097040000}"/>
    <cellStyle name="Euro 5 4 3" xfId="819" xr:uid="{00000000-0005-0000-0000-000098040000}"/>
    <cellStyle name="Euro 5 5" xfId="820" xr:uid="{00000000-0005-0000-0000-000099040000}"/>
    <cellStyle name="Euro 5 6" xfId="32626" xr:uid="{00000000-0005-0000-0000-00009A040000}"/>
    <cellStyle name="Euro 50" xfId="821" xr:uid="{00000000-0005-0000-0000-00009B040000}"/>
    <cellStyle name="Euro 51" xfId="822" xr:uid="{00000000-0005-0000-0000-00009C040000}"/>
    <cellStyle name="Euro 51 2" xfId="823" xr:uid="{00000000-0005-0000-0000-00009D040000}"/>
    <cellStyle name="Euro 52" xfId="824" xr:uid="{00000000-0005-0000-0000-00009E040000}"/>
    <cellStyle name="Euro 52 2" xfId="32980" xr:uid="{00000000-0005-0000-0000-00009F040000}"/>
    <cellStyle name="Euro 53" xfId="32586" xr:uid="{00000000-0005-0000-0000-0000A0040000}"/>
    <cellStyle name="Euro 6" xfId="825" xr:uid="{00000000-0005-0000-0000-0000A1040000}"/>
    <cellStyle name="Euro 6 2" xfId="826" xr:uid="{00000000-0005-0000-0000-0000A2040000}"/>
    <cellStyle name="Euro 6 2 2" xfId="827" xr:uid="{00000000-0005-0000-0000-0000A3040000}"/>
    <cellStyle name="Euro 6 2 3" xfId="33320" xr:uid="{00000000-0005-0000-0000-0000A4040000}"/>
    <cellStyle name="Euro 6 3" xfId="828" xr:uid="{00000000-0005-0000-0000-0000A5040000}"/>
    <cellStyle name="Euro 6 3 2" xfId="829" xr:uid="{00000000-0005-0000-0000-0000A6040000}"/>
    <cellStyle name="Euro 6 3 3" xfId="830" xr:uid="{00000000-0005-0000-0000-0000A7040000}"/>
    <cellStyle name="Euro 6 3 3 2" xfId="831" xr:uid="{00000000-0005-0000-0000-0000A8040000}"/>
    <cellStyle name="Euro 6 3 4" xfId="832" xr:uid="{00000000-0005-0000-0000-0000A9040000}"/>
    <cellStyle name="Euro 6 3 5" xfId="33321" xr:uid="{00000000-0005-0000-0000-0000AA040000}"/>
    <cellStyle name="Euro 6 4" xfId="833" xr:uid="{00000000-0005-0000-0000-0000AB040000}"/>
    <cellStyle name="Euro 6 4 2" xfId="834" xr:uid="{00000000-0005-0000-0000-0000AC040000}"/>
    <cellStyle name="Euro 6 4 2 2" xfId="835" xr:uid="{00000000-0005-0000-0000-0000AD040000}"/>
    <cellStyle name="Euro 6 4 3" xfId="836" xr:uid="{00000000-0005-0000-0000-0000AE040000}"/>
    <cellStyle name="Euro 6 5" xfId="837" xr:uid="{00000000-0005-0000-0000-0000AF040000}"/>
    <cellStyle name="Euro 6 6" xfId="32627" xr:uid="{00000000-0005-0000-0000-0000B0040000}"/>
    <cellStyle name="Euro 7" xfId="838" xr:uid="{00000000-0005-0000-0000-0000B1040000}"/>
    <cellStyle name="Euro 7 2" xfId="839" xr:uid="{00000000-0005-0000-0000-0000B2040000}"/>
    <cellStyle name="Euro 7 2 2" xfId="840" xr:uid="{00000000-0005-0000-0000-0000B3040000}"/>
    <cellStyle name="Euro 7 2 3" xfId="33322" xr:uid="{00000000-0005-0000-0000-0000B4040000}"/>
    <cellStyle name="Euro 7 3" xfId="841" xr:uid="{00000000-0005-0000-0000-0000B5040000}"/>
    <cellStyle name="Euro 7 3 2" xfId="842" xr:uid="{00000000-0005-0000-0000-0000B6040000}"/>
    <cellStyle name="Euro 7 3 3" xfId="843" xr:uid="{00000000-0005-0000-0000-0000B7040000}"/>
    <cellStyle name="Euro 7 3 3 2" xfId="844" xr:uid="{00000000-0005-0000-0000-0000B8040000}"/>
    <cellStyle name="Euro 7 3 4" xfId="845" xr:uid="{00000000-0005-0000-0000-0000B9040000}"/>
    <cellStyle name="Euro 7 3 5" xfId="33323" xr:uid="{00000000-0005-0000-0000-0000BA040000}"/>
    <cellStyle name="Euro 7 4" xfId="846" xr:uid="{00000000-0005-0000-0000-0000BB040000}"/>
    <cellStyle name="Euro 7 4 2" xfId="847" xr:uid="{00000000-0005-0000-0000-0000BC040000}"/>
    <cellStyle name="Euro 7 4 2 2" xfId="848" xr:uid="{00000000-0005-0000-0000-0000BD040000}"/>
    <cellStyle name="Euro 7 4 3" xfId="849" xr:uid="{00000000-0005-0000-0000-0000BE040000}"/>
    <cellStyle name="Euro 7 5" xfId="850" xr:uid="{00000000-0005-0000-0000-0000BF040000}"/>
    <cellStyle name="Euro 7 6" xfId="32628" xr:uid="{00000000-0005-0000-0000-0000C0040000}"/>
    <cellStyle name="Euro 8" xfId="851" xr:uid="{00000000-0005-0000-0000-0000C1040000}"/>
    <cellStyle name="Euro 8 2" xfId="852" xr:uid="{00000000-0005-0000-0000-0000C2040000}"/>
    <cellStyle name="Euro 8 2 2" xfId="853" xr:uid="{00000000-0005-0000-0000-0000C3040000}"/>
    <cellStyle name="Euro 8 2 3" xfId="33324" xr:uid="{00000000-0005-0000-0000-0000C4040000}"/>
    <cellStyle name="Euro 8 3" xfId="854" xr:uid="{00000000-0005-0000-0000-0000C5040000}"/>
    <cellStyle name="Euro 8 3 2" xfId="855" xr:uid="{00000000-0005-0000-0000-0000C6040000}"/>
    <cellStyle name="Euro 8 3 3" xfId="856" xr:uid="{00000000-0005-0000-0000-0000C7040000}"/>
    <cellStyle name="Euro 8 3 3 2" xfId="857" xr:uid="{00000000-0005-0000-0000-0000C8040000}"/>
    <cellStyle name="Euro 8 3 4" xfId="858" xr:uid="{00000000-0005-0000-0000-0000C9040000}"/>
    <cellStyle name="Euro 8 3 5" xfId="33325" xr:uid="{00000000-0005-0000-0000-0000CA040000}"/>
    <cellStyle name="Euro 8 4" xfId="859" xr:uid="{00000000-0005-0000-0000-0000CB040000}"/>
    <cellStyle name="Euro 8 4 2" xfId="860" xr:uid="{00000000-0005-0000-0000-0000CC040000}"/>
    <cellStyle name="Euro 8 4 2 2" xfId="861" xr:uid="{00000000-0005-0000-0000-0000CD040000}"/>
    <cellStyle name="Euro 8 4 3" xfId="862" xr:uid="{00000000-0005-0000-0000-0000CE040000}"/>
    <cellStyle name="Euro 8 5" xfId="863" xr:uid="{00000000-0005-0000-0000-0000CF040000}"/>
    <cellStyle name="Euro 8 6" xfId="32629" xr:uid="{00000000-0005-0000-0000-0000D0040000}"/>
    <cellStyle name="Euro 9" xfId="864" xr:uid="{00000000-0005-0000-0000-0000D1040000}"/>
    <cellStyle name="Euro 9 2" xfId="865" xr:uid="{00000000-0005-0000-0000-0000D2040000}"/>
    <cellStyle name="Euro 9 2 2" xfId="866" xr:uid="{00000000-0005-0000-0000-0000D3040000}"/>
    <cellStyle name="Euro 9 2 3" xfId="33326" xr:uid="{00000000-0005-0000-0000-0000D4040000}"/>
    <cellStyle name="Euro 9 3" xfId="867" xr:uid="{00000000-0005-0000-0000-0000D5040000}"/>
    <cellStyle name="Euro 9 3 2" xfId="868" xr:uid="{00000000-0005-0000-0000-0000D6040000}"/>
    <cellStyle name="Euro 9 3 3" xfId="869" xr:uid="{00000000-0005-0000-0000-0000D7040000}"/>
    <cellStyle name="Euro 9 3 3 2" xfId="870" xr:uid="{00000000-0005-0000-0000-0000D8040000}"/>
    <cellStyle name="Euro 9 3 4" xfId="871" xr:uid="{00000000-0005-0000-0000-0000D9040000}"/>
    <cellStyle name="Euro 9 3 5" xfId="33327" xr:uid="{00000000-0005-0000-0000-0000DA040000}"/>
    <cellStyle name="Euro 9 4" xfId="872" xr:uid="{00000000-0005-0000-0000-0000DB040000}"/>
    <cellStyle name="Euro 9 4 2" xfId="873" xr:uid="{00000000-0005-0000-0000-0000DC040000}"/>
    <cellStyle name="Euro 9 4 2 2" xfId="874" xr:uid="{00000000-0005-0000-0000-0000DD040000}"/>
    <cellStyle name="Euro 9 4 3" xfId="875" xr:uid="{00000000-0005-0000-0000-0000DE040000}"/>
    <cellStyle name="Euro 9 5" xfId="876" xr:uid="{00000000-0005-0000-0000-0000DF040000}"/>
    <cellStyle name="Euro 9 6" xfId="32630" xr:uid="{00000000-0005-0000-0000-0000E0040000}"/>
    <cellStyle name="Explanatory Text" xfId="877" builtinId="53" customBuiltin="1"/>
    <cellStyle name="Explanatory Text 2" xfId="32542" xr:uid="{00000000-0005-0000-0000-0000E2040000}"/>
    <cellStyle name="Fixed2 - Type2" xfId="878" xr:uid="{00000000-0005-0000-0000-0000E3040000}"/>
    <cellStyle name="Float" xfId="879" xr:uid="{00000000-0005-0000-0000-0000E4040000}"/>
    <cellStyle name="Good" xfId="880" builtinId="26" customBuiltin="1"/>
    <cellStyle name="Good 2" xfId="32543" xr:uid="{00000000-0005-0000-0000-0000E6040000}"/>
    <cellStyle name="Heading 1" xfId="881" builtinId="16" customBuiltin="1"/>
    <cellStyle name="Heading 1 2" xfId="32544" xr:uid="{00000000-0005-0000-0000-0000E8040000}"/>
    <cellStyle name="Heading 2" xfId="882" builtinId="17" customBuiltin="1"/>
    <cellStyle name="Heading 2 2" xfId="32545" xr:uid="{00000000-0005-0000-0000-0000EA040000}"/>
    <cellStyle name="Heading 3" xfId="883" builtinId="18" customBuiltin="1"/>
    <cellStyle name="Heading 3 2" xfId="32546" xr:uid="{00000000-0005-0000-0000-0000EC040000}"/>
    <cellStyle name="Heading 4" xfId="884" builtinId="19" customBuiltin="1"/>
    <cellStyle name="Heading 4 2" xfId="32547" xr:uid="{00000000-0005-0000-0000-0000EE040000}"/>
    <cellStyle name="Hyperlink 2" xfId="885" xr:uid="{00000000-0005-0000-0000-0000EF040000}"/>
    <cellStyle name="Hyperlink 2 2" xfId="33328" xr:uid="{00000000-0005-0000-0000-0000F0040000}"/>
    <cellStyle name="Hyperlink 2 3" xfId="32425" xr:uid="{00000000-0005-0000-0000-0000F1040000}"/>
    <cellStyle name="Hyperlink 3" xfId="32548" xr:uid="{00000000-0005-0000-0000-0000F2040000}"/>
    <cellStyle name="Input" xfId="886" builtinId="20" customBuiltin="1"/>
    <cellStyle name="Input 2" xfId="887" xr:uid="{00000000-0005-0000-0000-0000F4040000}"/>
    <cellStyle name="Input 2 2" xfId="32395" xr:uid="{00000000-0005-0000-0000-0000F5040000}"/>
    <cellStyle name="Input 2 2 2" xfId="32396" xr:uid="{00000000-0005-0000-0000-0000F6040000}"/>
    <cellStyle name="Input 2 2 3" xfId="32397" xr:uid="{00000000-0005-0000-0000-0000F7040000}"/>
    <cellStyle name="Input 2 2 4" xfId="32398" xr:uid="{00000000-0005-0000-0000-0000F8040000}"/>
    <cellStyle name="Input 2 2 5" xfId="32399" xr:uid="{00000000-0005-0000-0000-0000F9040000}"/>
    <cellStyle name="Input 2 3" xfId="32400" xr:uid="{00000000-0005-0000-0000-0000FA040000}"/>
    <cellStyle name="Input 2 4" xfId="32401" xr:uid="{00000000-0005-0000-0000-0000FB040000}"/>
    <cellStyle name="Input 2 5" xfId="32402" xr:uid="{00000000-0005-0000-0000-0000FC040000}"/>
    <cellStyle name="Input 2 6" xfId="32403" xr:uid="{00000000-0005-0000-0000-0000FD040000}"/>
    <cellStyle name="Input 3" xfId="888" xr:uid="{00000000-0005-0000-0000-0000FE040000}"/>
    <cellStyle name="InputCells" xfId="889" xr:uid="{00000000-0005-0000-0000-0000FF040000}"/>
    <cellStyle name="Komma 2" xfId="890" xr:uid="{00000000-0005-0000-0000-000000050000}"/>
    <cellStyle name="Komma 2 10" xfId="891" xr:uid="{00000000-0005-0000-0000-000001050000}"/>
    <cellStyle name="Komma 2 11" xfId="24051" xr:uid="{00000000-0005-0000-0000-000002050000}"/>
    <cellStyle name="Komma 2 12" xfId="30570" xr:uid="{00000000-0005-0000-0000-000003050000}"/>
    <cellStyle name="Komma 2 13" xfId="32549" xr:uid="{00000000-0005-0000-0000-000004050000}"/>
    <cellStyle name="Komma 2 14" xfId="36521" xr:uid="{00000000-0005-0000-0000-000005050000}"/>
    <cellStyle name="Komma 2 2" xfId="892" xr:uid="{00000000-0005-0000-0000-000006050000}"/>
    <cellStyle name="Komma 2 2 2" xfId="32551" xr:uid="{00000000-0005-0000-0000-000007050000}"/>
    <cellStyle name="Komma 2 2 3" xfId="33330" xr:uid="{00000000-0005-0000-0000-000008050000}"/>
    <cellStyle name="Komma 2 2 4" xfId="32550" xr:uid="{00000000-0005-0000-0000-000009050000}"/>
    <cellStyle name="Komma 2 3" xfId="893" xr:uid="{00000000-0005-0000-0000-00000A050000}"/>
    <cellStyle name="Komma 2 3 2" xfId="33331" xr:uid="{00000000-0005-0000-0000-00000B050000}"/>
    <cellStyle name="Komma 2 3 3" xfId="32552" xr:uid="{00000000-0005-0000-0000-00000C050000}"/>
    <cellStyle name="Komma 2 4" xfId="894" xr:uid="{00000000-0005-0000-0000-00000D050000}"/>
    <cellStyle name="Komma 2 4 10" xfId="37305" xr:uid="{00000000-0005-0000-0000-00000E050000}"/>
    <cellStyle name="Komma 2 4 2" xfId="895" xr:uid="{00000000-0005-0000-0000-00000F050000}"/>
    <cellStyle name="Komma 2 4 2 2" xfId="896" xr:uid="{00000000-0005-0000-0000-000010050000}"/>
    <cellStyle name="Komma 2 4 2 3" xfId="897" xr:uid="{00000000-0005-0000-0000-000011050000}"/>
    <cellStyle name="Komma 2 4 2 4" xfId="29140" xr:uid="{00000000-0005-0000-0000-000012050000}"/>
    <cellStyle name="Komma 2 4 2 5" xfId="40134" xr:uid="{00000000-0005-0000-0000-000013050000}"/>
    <cellStyle name="Komma 2 4 3" xfId="898" xr:uid="{00000000-0005-0000-0000-000014050000}"/>
    <cellStyle name="Komma 2 4 3 2" xfId="899" xr:uid="{00000000-0005-0000-0000-000015050000}"/>
    <cellStyle name="Komma 2 4 3 3" xfId="900" xr:uid="{00000000-0005-0000-0000-000016050000}"/>
    <cellStyle name="Komma 2 4 3 4" xfId="30059" xr:uid="{00000000-0005-0000-0000-000017050000}"/>
    <cellStyle name="Komma 2 4 3 5" xfId="41039" xr:uid="{00000000-0005-0000-0000-000018050000}"/>
    <cellStyle name="Komma 2 4 4" xfId="901" xr:uid="{00000000-0005-0000-0000-000019050000}"/>
    <cellStyle name="Komma 2 4 5" xfId="902" xr:uid="{00000000-0005-0000-0000-00001A050000}"/>
    <cellStyle name="Komma 2 4 6" xfId="903" xr:uid="{00000000-0005-0000-0000-00001B050000}"/>
    <cellStyle name="Komma 2 4 7" xfId="26277" xr:uid="{00000000-0005-0000-0000-00001C050000}"/>
    <cellStyle name="Komma 2 4 8" xfId="31357" xr:uid="{00000000-0005-0000-0000-00001D050000}"/>
    <cellStyle name="Komma 2 4 9" xfId="34345" xr:uid="{00000000-0005-0000-0000-00001E050000}"/>
    <cellStyle name="Komma 2 5" xfId="904" xr:uid="{00000000-0005-0000-0000-00001F050000}"/>
    <cellStyle name="Komma 2 5 2" xfId="905" xr:uid="{00000000-0005-0000-0000-000020050000}"/>
    <cellStyle name="Komma 2 5 3" xfId="906" xr:uid="{00000000-0005-0000-0000-000021050000}"/>
    <cellStyle name="Komma 2 5 4" xfId="27430" xr:uid="{00000000-0005-0000-0000-000022050000}"/>
    <cellStyle name="Komma 2 5 5" xfId="35487" xr:uid="{00000000-0005-0000-0000-000023050000}"/>
    <cellStyle name="Komma 2 5 6" xfId="38447" xr:uid="{00000000-0005-0000-0000-000024050000}"/>
    <cellStyle name="Komma 2 6" xfId="907" xr:uid="{00000000-0005-0000-0000-000025050000}"/>
    <cellStyle name="Komma 2 6 2" xfId="908" xr:uid="{00000000-0005-0000-0000-000026050000}"/>
    <cellStyle name="Komma 2 6 3" xfId="909" xr:uid="{00000000-0005-0000-0000-000027050000}"/>
    <cellStyle name="Komma 2 6 4" xfId="28346" xr:uid="{00000000-0005-0000-0000-000028050000}"/>
    <cellStyle name="Komma 2 6 5" xfId="33329" xr:uid="{00000000-0005-0000-0000-000029050000}"/>
    <cellStyle name="Komma 2 6 6" xfId="39351" xr:uid="{00000000-0005-0000-0000-00002A050000}"/>
    <cellStyle name="Komma 2 7" xfId="910" xr:uid="{00000000-0005-0000-0000-00002B050000}"/>
    <cellStyle name="Komma 2 7 2" xfId="911" xr:uid="{00000000-0005-0000-0000-00002C050000}"/>
    <cellStyle name="Komma 2 7 3" xfId="912" xr:uid="{00000000-0005-0000-0000-00002D050000}"/>
    <cellStyle name="Komma 2 7 4" xfId="29266" xr:uid="{00000000-0005-0000-0000-00002E050000}"/>
    <cellStyle name="Komma 2 7 5" xfId="40256" xr:uid="{00000000-0005-0000-0000-00002F050000}"/>
    <cellStyle name="Komma 2 8" xfId="913" xr:uid="{00000000-0005-0000-0000-000030050000}"/>
    <cellStyle name="Komma 2 9" xfId="914" xr:uid="{00000000-0005-0000-0000-000031050000}"/>
    <cellStyle name="Komma 3" xfId="915" xr:uid="{00000000-0005-0000-0000-000032050000}"/>
    <cellStyle name="Komma 3 2" xfId="916" xr:uid="{00000000-0005-0000-0000-000033050000}"/>
    <cellStyle name="Komma 3 2 10" xfId="30571" xr:uid="{00000000-0005-0000-0000-000034050000}"/>
    <cellStyle name="Komma 3 2 11" xfId="33333" xr:uid="{00000000-0005-0000-0000-000035050000}"/>
    <cellStyle name="Komma 3 2 12" xfId="36522" xr:uid="{00000000-0005-0000-0000-000036050000}"/>
    <cellStyle name="Komma 3 2 2" xfId="917" xr:uid="{00000000-0005-0000-0000-000037050000}"/>
    <cellStyle name="Komma 3 2 2 2" xfId="918" xr:uid="{00000000-0005-0000-0000-000038050000}"/>
    <cellStyle name="Komma 3 2 2 3" xfId="919" xr:uid="{00000000-0005-0000-0000-000039050000}"/>
    <cellStyle name="Komma 3 2 2 4" xfId="920" xr:uid="{00000000-0005-0000-0000-00003A050000}"/>
    <cellStyle name="Komma 3 2 2 5" xfId="26278" xr:uid="{00000000-0005-0000-0000-00003B050000}"/>
    <cellStyle name="Komma 3 2 2 6" xfId="31358" xr:uid="{00000000-0005-0000-0000-00003C050000}"/>
    <cellStyle name="Komma 3 2 2 7" xfId="34346" xr:uid="{00000000-0005-0000-0000-00003D050000}"/>
    <cellStyle name="Komma 3 2 2 8" xfId="37306" xr:uid="{00000000-0005-0000-0000-00003E050000}"/>
    <cellStyle name="Komma 3 2 3" xfId="921" xr:uid="{00000000-0005-0000-0000-00003F050000}"/>
    <cellStyle name="Komma 3 2 3 2" xfId="922" xr:uid="{00000000-0005-0000-0000-000040050000}"/>
    <cellStyle name="Komma 3 2 3 3" xfId="923" xr:uid="{00000000-0005-0000-0000-000041050000}"/>
    <cellStyle name="Komma 3 2 3 4" xfId="27495" xr:uid="{00000000-0005-0000-0000-000042050000}"/>
    <cellStyle name="Komma 3 2 3 5" xfId="35550" xr:uid="{00000000-0005-0000-0000-000043050000}"/>
    <cellStyle name="Komma 3 2 3 6" xfId="38510" xr:uid="{00000000-0005-0000-0000-000044050000}"/>
    <cellStyle name="Komma 3 2 4" xfId="924" xr:uid="{00000000-0005-0000-0000-000045050000}"/>
    <cellStyle name="Komma 3 2 4 2" xfId="925" xr:uid="{00000000-0005-0000-0000-000046050000}"/>
    <cellStyle name="Komma 3 2 4 3" xfId="926" xr:uid="{00000000-0005-0000-0000-000047050000}"/>
    <cellStyle name="Komma 3 2 4 4" xfId="28411" xr:uid="{00000000-0005-0000-0000-000048050000}"/>
    <cellStyle name="Komma 3 2 4 5" xfId="39414" xr:uid="{00000000-0005-0000-0000-000049050000}"/>
    <cellStyle name="Komma 3 2 5" xfId="927" xr:uid="{00000000-0005-0000-0000-00004A050000}"/>
    <cellStyle name="Komma 3 2 5 2" xfId="928" xr:uid="{00000000-0005-0000-0000-00004B050000}"/>
    <cellStyle name="Komma 3 2 5 3" xfId="929" xr:uid="{00000000-0005-0000-0000-00004C050000}"/>
    <cellStyle name="Komma 3 2 5 4" xfId="29331" xr:uid="{00000000-0005-0000-0000-00004D050000}"/>
    <cellStyle name="Komma 3 2 5 5" xfId="40319" xr:uid="{00000000-0005-0000-0000-00004E050000}"/>
    <cellStyle name="Komma 3 2 6" xfId="930" xr:uid="{00000000-0005-0000-0000-00004F050000}"/>
    <cellStyle name="Komma 3 2 7" xfId="931" xr:uid="{00000000-0005-0000-0000-000050050000}"/>
    <cellStyle name="Komma 3 2 8" xfId="932" xr:uid="{00000000-0005-0000-0000-000051050000}"/>
    <cellStyle name="Komma 3 2 9" xfId="24052" xr:uid="{00000000-0005-0000-0000-000052050000}"/>
    <cellStyle name="Komma 3 3" xfId="933" xr:uid="{00000000-0005-0000-0000-000053050000}"/>
    <cellStyle name="Komma 3 3 10" xfId="30572" xr:uid="{00000000-0005-0000-0000-000054050000}"/>
    <cellStyle name="Komma 3 3 11" xfId="33334" xr:uid="{00000000-0005-0000-0000-000055050000}"/>
    <cellStyle name="Komma 3 3 12" xfId="36523" xr:uid="{00000000-0005-0000-0000-000056050000}"/>
    <cellStyle name="Komma 3 3 2" xfId="934" xr:uid="{00000000-0005-0000-0000-000057050000}"/>
    <cellStyle name="Komma 3 3 2 2" xfId="935" xr:uid="{00000000-0005-0000-0000-000058050000}"/>
    <cellStyle name="Komma 3 3 2 3" xfId="936" xr:uid="{00000000-0005-0000-0000-000059050000}"/>
    <cellStyle name="Komma 3 3 2 4" xfId="937" xr:uid="{00000000-0005-0000-0000-00005A050000}"/>
    <cellStyle name="Komma 3 3 2 5" xfId="26279" xr:uid="{00000000-0005-0000-0000-00005B050000}"/>
    <cellStyle name="Komma 3 3 2 6" xfId="31359" xr:uid="{00000000-0005-0000-0000-00005C050000}"/>
    <cellStyle name="Komma 3 3 2 7" xfId="34347" xr:uid="{00000000-0005-0000-0000-00005D050000}"/>
    <cellStyle name="Komma 3 3 2 8" xfId="37307" xr:uid="{00000000-0005-0000-0000-00005E050000}"/>
    <cellStyle name="Komma 3 3 3" xfId="938" xr:uid="{00000000-0005-0000-0000-00005F050000}"/>
    <cellStyle name="Komma 3 3 3 2" xfId="939" xr:uid="{00000000-0005-0000-0000-000060050000}"/>
    <cellStyle name="Komma 3 3 3 3" xfId="940" xr:uid="{00000000-0005-0000-0000-000061050000}"/>
    <cellStyle name="Komma 3 3 3 4" xfId="27494" xr:uid="{00000000-0005-0000-0000-000062050000}"/>
    <cellStyle name="Komma 3 3 3 5" xfId="35549" xr:uid="{00000000-0005-0000-0000-000063050000}"/>
    <cellStyle name="Komma 3 3 3 6" xfId="38509" xr:uid="{00000000-0005-0000-0000-000064050000}"/>
    <cellStyle name="Komma 3 3 4" xfId="941" xr:uid="{00000000-0005-0000-0000-000065050000}"/>
    <cellStyle name="Komma 3 3 4 2" xfId="942" xr:uid="{00000000-0005-0000-0000-000066050000}"/>
    <cellStyle name="Komma 3 3 4 3" xfId="943" xr:uid="{00000000-0005-0000-0000-000067050000}"/>
    <cellStyle name="Komma 3 3 4 4" xfId="28410" xr:uid="{00000000-0005-0000-0000-000068050000}"/>
    <cellStyle name="Komma 3 3 4 5" xfId="39413" xr:uid="{00000000-0005-0000-0000-000069050000}"/>
    <cellStyle name="Komma 3 3 5" xfId="944" xr:uid="{00000000-0005-0000-0000-00006A050000}"/>
    <cellStyle name="Komma 3 3 5 2" xfId="945" xr:uid="{00000000-0005-0000-0000-00006B050000}"/>
    <cellStyle name="Komma 3 3 5 3" xfId="946" xr:uid="{00000000-0005-0000-0000-00006C050000}"/>
    <cellStyle name="Komma 3 3 5 4" xfId="29330" xr:uid="{00000000-0005-0000-0000-00006D050000}"/>
    <cellStyle name="Komma 3 3 5 5" xfId="40318" xr:uid="{00000000-0005-0000-0000-00006E050000}"/>
    <cellStyle name="Komma 3 3 6" xfId="947" xr:uid="{00000000-0005-0000-0000-00006F050000}"/>
    <cellStyle name="Komma 3 3 7" xfId="948" xr:uid="{00000000-0005-0000-0000-000070050000}"/>
    <cellStyle name="Komma 3 3 8" xfId="949" xr:uid="{00000000-0005-0000-0000-000071050000}"/>
    <cellStyle name="Komma 3 3 9" xfId="24053" xr:uid="{00000000-0005-0000-0000-000072050000}"/>
    <cellStyle name="Komma 3 4" xfId="33332" xr:uid="{00000000-0005-0000-0000-000073050000}"/>
    <cellStyle name="Komma 3 5" xfId="32553" xr:uid="{00000000-0005-0000-0000-000074050000}"/>
    <cellStyle name="Komma 4" xfId="950" xr:uid="{00000000-0005-0000-0000-000075050000}"/>
    <cellStyle name="Komma 4 10" xfId="24054" xr:uid="{00000000-0005-0000-0000-000076050000}"/>
    <cellStyle name="Komma 4 2" xfId="951" xr:uid="{00000000-0005-0000-0000-000077050000}"/>
    <cellStyle name="Komma 4 2 2" xfId="952" xr:uid="{00000000-0005-0000-0000-000078050000}"/>
    <cellStyle name="Komma 4 2 2 2" xfId="953" xr:uid="{00000000-0005-0000-0000-000079050000}"/>
    <cellStyle name="Komma 4 2 2 3" xfId="954" xr:uid="{00000000-0005-0000-0000-00007A050000}"/>
    <cellStyle name="Komma 4 2 2 4" xfId="955" xr:uid="{00000000-0005-0000-0000-00007B050000}"/>
    <cellStyle name="Komma 4 2 2 5" xfId="26281" xr:uid="{00000000-0005-0000-0000-00007C050000}"/>
    <cellStyle name="Komma 4 2 3" xfId="956" xr:uid="{00000000-0005-0000-0000-00007D050000}"/>
    <cellStyle name="Komma 4 2 3 2" xfId="957" xr:uid="{00000000-0005-0000-0000-00007E050000}"/>
    <cellStyle name="Komma 4 2 3 3" xfId="958" xr:uid="{00000000-0005-0000-0000-00007F050000}"/>
    <cellStyle name="Komma 4 2 3 4" xfId="27921" xr:uid="{00000000-0005-0000-0000-000080050000}"/>
    <cellStyle name="Komma 4 2 4" xfId="959" xr:uid="{00000000-0005-0000-0000-000081050000}"/>
    <cellStyle name="Komma 4 2 4 2" xfId="960" xr:uid="{00000000-0005-0000-0000-000082050000}"/>
    <cellStyle name="Komma 4 2 4 3" xfId="961" xr:uid="{00000000-0005-0000-0000-000083050000}"/>
    <cellStyle name="Komma 4 2 4 4" xfId="28837" xr:uid="{00000000-0005-0000-0000-000084050000}"/>
    <cellStyle name="Komma 4 2 5" xfId="962" xr:uid="{00000000-0005-0000-0000-000085050000}"/>
    <cellStyle name="Komma 4 2 5 2" xfId="963" xr:uid="{00000000-0005-0000-0000-000086050000}"/>
    <cellStyle name="Komma 4 2 5 3" xfId="964" xr:uid="{00000000-0005-0000-0000-000087050000}"/>
    <cellStyle name="Komma 4 2 5 4" xfId="29757" xr:uid="{00000000-0005-0000-0000-000088050000}"/>
    <cellStyle name="Komma 4 2 6" xfId="965" xr:uid="{00000000-0005-0000-0000-000089050000}"/>
    <cellStyle name="Komma 4 2 7" xfId="966" xr:uid="{00000000-0005-0000-0000-00008A050000}"/>
    <cellStyle name="Komma 4 2 8" xfId="967" xr:uid="{00000000-0005-0000-0000-00008B050000}"/>
    <cellStyle name="Komma 4 2 9" xfId="24055" xr:uid="{00000000-0005-0000-0000-00008C050000}"/>
    <cellStyle name="Komma 4 3" xfId="968" xr:uid="{00000000-0005-0000-0000-00008D050000}"/>
    <cellStyle name="Komma 4 3 2" xfId="969" xr:uid="{00000000-0005-0000-0000-00008E050000}"/>
    <cellStyle name="Komma 4 3 3" xfId="970" xr:uid="{00000000-0005-0000-0000-00008F050000}"/>
    <cellStyle name="Komma 4 3 4" xfId="971" xr:uid="{00000000-0005-0000-0000-000090050000}"/>
    <cellStyle name="Komma 4 3 5" xfId="26280" xr:uid="{00000000-0005-0000-0000-000091050000}"/>
    <cellStyle name="Komma 4 4" xfId="972" xr:uid="{00000000-0005-0000-0000-000092050000}"/>
    <cellStyle name="Komma 4 4 2" xfId="973" xr:uid="{00000000-0005-0000-0000-000093050000}"/>
    <cellStyle name="Komma 4 4 3" xfId="974" xr:uid="{00000000-0005-0000-0000-000094050000}"/>
    <cellStyle name="Komma 4 4 4" xfId="27496" xr:uid="{00000000-0005-0000-0000-000095050000}"/>
    <cellStyle name="Komma 4 5" xfId="975" xr:uid="{00000000-0005-0000-0000-000096050000}"/>
    <cellStyle name="Komma 4 5 2" xfId="976" xr:uid="{00000000-0005-0000-0000-000097050000}"/>
    <cellStyle name="Komma 4 5 3" xfId="977" xr:uid="{00000000-0005-0000-0000-000098050000}"/>
    <cellStyle name="Komma 4 5 4" xfId="28412" xr:uid="{00000000-0005-0000-0000-000099050000}"/>
    <cellStyle name="Komma 4 6" xfId="978" xr:uid="{00000000-0005-0000-0000-00009A050000}"/>
    <cellStyle name="Komma 4 6 2" xfId="979" xr:uid="{00000000-0005-0000-0000-00009B050000}"/>
    <cellStyle name="Komma 4 6 3" xfId="980" xr:uid="{00000000-0005-0000-0000-00009C050000}"/>
    <cellStyle name="Komma 4 6 4" xfId="29332" xr:uid="{00000000-0005-0000-0000-00009D050000}"/>
    <cellStyle name="Komma 4 7" xfId="981" xr:uid="{00000000-0005-0000-0000-00009E050000}"/>
    <cellStyle name="Komma 4 8" xfId="982" xr:uid="{00000000-0005-0000-0000-00009F050000}"/>
    <cellStyle name="Komma 4 9" xfId="983" xr:uid="{00000000-0005-0000-0000-0000A0050000}"/>
    <cellStyle name="Komma 5" xfId="984" xr:uid="{00000000-0005-0000-0000-0000A1050000}"/>
    <cellStyle name="Komma 5 2" xfId="985" xr:uid="{00000000-0005-0000-0000-0000A2050000}"/>
    <cellStyle name="Komma 5 2 2" xfId="33336" xr:uid="{00000000-0005-0000-0000-0000A3050000}"/>
    <cellStyle name="Komma 5 2 3" xfId="32555" xr:uid="{00000000-0005-0000-0000-0000A4050000}"/>
    <cellStyle name="Komma 5 3" xfId="33335" xr:uid="{00000000-0005-0000-0000-0000A5050000}"/>
    <cellStyle name="Komma 5 4" xfId="32554" xr:uid="{00000000-0005-0000-0000-0000A6050000}"/>
    <cellStyle name="Komma 6" xfId="32556" xr:uid="{00000000-0005-0000-0000-0000A7050000}"/>
    <cellStyle name="Komma 7" xfId="32557" xr:uid="{00000000-0005-0000-0000-0000A8050000}"/>
    <cellStyle name="Komma 8" xfId="32558" xr:uid="{00000000-0005-0000-0000-0000A9050000}"/>
    <cellStyle name="Komma 9" xfId="32559" xr:uid="{00000000-0005-0000-0000-0000AA050000}"/>
    <cellStyle name="Link 2" xfId="986" xr:uid="{00000000-0005-0000-0000-0000AB050000}"/>
    <cellStyle name="Link 3" xfId="987" xr:uid="{00000000-0005-0000-0000-0000AC050000}"/>
    <cellStyle name="Linked Cell" xfId="988" builtinId="24" customBuiltin="1"/>
    <cellStyle name="Linked Cell 2" xfId="32560" xr:uid="{00000000-0005-0000-0000-0000AE050000}"/>
    <cellStyle name="Migliaia [0] 10" xfId="989" xr:uid="{00000000-0005-0000-0000-0000AF050000}"/>
    <cellStyle name="Migliaia [0] 10 10" xfId="990" xr:uid="{00000000-0005-0000-0000-0000B0050000}"/>
    <cellStyle name="Migliaia [0] 10 11" xfId="991" xr:uid="{00000000-0005-0000-0000-0000B1050000}"/>
    <cellStyle name="Migliaia [0] 10 12" xfId="23536" xr:uid="{00000000-0005-0000-0000-0000B2050000}"/>
    <cellStyle name="Migliaia [0] 10 13" xfId="30065" xr:uid="{00000000-0005-0000-0000-0000B3050000}"/>
    <cellStyle name="Migliaia [0] 10 14" xfId="36278" xr:uid="{00000000-0005-0000-0000-0000B4050000}"/>
    <cellStyle name="Migliaia [0] 10 15" xfId="41040" xr:uid="{00000000-0005-0000-0000-0000B5050000}"/>
    <cellStyle name="Migliaia [0] 10 16" xfId="41161" xr:uid="{00000000-0005-0000-0000-0000B6050000}"/>
    <cellStyle name="Migliaia [0] 10 2" xfId="992" xr:uid="{00000000-0005-0000-0000-0000B7050000}"/>
    <cellStyle name="Migliaia [0] 10 2 10" xfId="30066" xr:uid="{00000000-0005-0000-0000-0000B8050000}"/>
    <cellStyle name="Migliaia [0] 10 2 11" xfId="33337" xr:uid="{00000000-0005-0000-0000-0000B9050000}"/>
    <cellStyle name="Migliaia [0] 10 2 12" xfId="36524" xr:uid="{00000000-0005-0000-0000-0000BA050000}"/>
    <cellStyle name="Migliaia [0] 10 2 2" xfId="993" xr:uid="{00000000-0005-0000-0000-0000BB050000}"/>
    <cellStyle name="Migliaia [0] 10 2 2 2" xfId="994" xr:uid="{00000000-0005-0000-0000-0000BC050000}"/>
    <cellStyle name="Migliaia [0] 10 2 2 3" xfId="995" xr:uid="{00000000-0005-0000-0000-0000BD050000}"/>
    <cellStyle name="Migliaia [0] 10 2 2 4" xfId="996" xr:uid="{00000000-0005-0000-0000-0000BE050000}"/>
    <cellStyle name="Migliaia [0] 10 2 2 5" xfId="26283" xr:uid="{00000000-0005-0000-0000-0000BF050000}"/>
    <cellStyle name="Migliaia [0] 10 2 2 6" xfId="31361" xr:uid="{00000000-0005-0000-0000-0000C0050000}"/>
    <cellStyle name="Migliaia [0] 10 2 2 7" xfId="34349" xr:uid="{00000000-0005-0000-0000-0000C1050000}"/>
    <cellStyle name="Migliaia [0] 10 2 2 8" xfId="37309" xr:uid="{00000000-0005-0000-0000-0000C2050000}"/>
    <cellStyle name="Migliaia [0] 10 2 3" xfId="997" xr:uid="{00000000-0005-0000-0000-0000C3050000}"/>
    <cellStyle name="Migliaia [0] 10 2 3 2" xfId="998" xr:uid="{00000000-0005-0000-0000-0000C4050000}"/>
    <cellStyle name="Migliaia [0] 10 2 3 3" xfId="999" xr:uid="{00000000-0005-0000-0000-0000C5050000}"/>
    <cellStyle name="Migliaia [0] 10 2 3 4" xfId="1000" xr:uid="{00000000-0005-0000-0000-0000C6050000}"/>
    <cellStyle name="Migliaia [0] 10 2 3 5" xfId="27859" xr:uid="{00000000-0005-0000-0000-0000C7050000}"/>
    <cellStyle name="Migliaia [0] 10 2 3 6" xfId="30573" xr:uid="{00000000-0005-0000-0000-0000C8050000}"/>
    <cellStyle name="Migliaia [0] 10 2 3 7" xfId="35911" xr:uid="{00000000-0005-0000-0000-0000C9050000}"/>
    <cellStyle name="Migliaia [0] 10 2 3 8" xfId="38871" xr:uid="{00000000-0005-0000-0000-0000CA050000}"/>
    <cellStyle name="Migliaia [0] 10 2 4" xfId="1001" xr:uid="{00000000-0005-0000-0000-0000CB050000}"/>
    <cellStyle name="Migliaia [0] 10 2 4 2" xfId="1002" xr:uid="{00000000-0005-0000-0000-0000CC050000}"/>
    <cellStyle name="Migliaia [0] 10 2 4 3" xfId="1003" xr:uid="{00000000-0005-0000-0000-0000CD050000}"/>
    <cellStyle name="Migliaia [0] 10 2 4 4" xfId="28775" xr:uid="{00000000-0005-0000-0000-0000CE050000}"/>
    <cellStyle name="Migliaia [0] 10 2 4 5" xfId="39775" xr:uid="{00000000-0005-0000-0000-0000CF050000}"/>
    <cellStyle name="Migliaia [0] 10 2 5" xfId="1004" xr:uid="{00000000-0005-0000-0000-0000D0050000}"/>
    <cellStyle name="Migliaia [0] 10 2 5 2" xfId="1005" xr:uid="{00000000-0005-0000-0000-0000D1050000}"/>
    <cellStyle name="Migliaia [0] 10 2 5 3" xfId="1006" xr:uid="{00000000-0005-0000-0000-0000D2050000}"/>
    <cellStyle name="Migliaia [0] 10 2 5 4" xfId="29695" xr:uid="{00000000-0005-0000-0000-0000D3050000}"/>
    <cellStyle name="Migliaia [0] 10 2 5 5" xfId="40680" xr:uid="{00000000-0005-0000-0000-0000D4050000}"/>
    <cellStyle name="Migliaia [0] 10 2 6" xfId="1007" xr:uid="{00000000-0005-0000-0000-0000D5050000}"/>
    <cellStyle name="Migliaia [0] 10 2 7" xfId="1008" xr:uid="{00000000-0005-0000-0000-0000D6050000}"/>
    <cellStyle name="Migliaia [0] 10 2 8" xfId="1009" xr:uid="{00000000-0005-0000-0000-0000D7050000}"/>
    <cellStyle name="Migliaia [0] 10 2 9" xfId="24056" xr:uid="{00000000-0005-0000-0000-0000D8050000}"/>
    <cellStyle name="Migliaia [0] 10 3" xfId="1010" xr:uid="{00000000-0005-0000-0000-0000D9050000}"/>
    <cellStyle name="Migliaia [0] 10 3 2" xfId="1011" xr:uid="{00000000-0005-0000-0000-0000DA050000}"/>
    <cellStyle name="Migliaia [0] 10 3 3" xfId="1012" xr:uid="{00000000-0005-0000-0000-0000DB050000}"/>
    <cellStyle name="Migliaia [0] 10 3 4" xfId="1013" xr:uid="{00000000-0005-0000-0000-0000DC050000}"/>
    <cellStyle name="Migliaia [0] 10 3 5" xfId="26282" xr:uid="{00000000-0005-0000-0000-0000DD050000}"/>
    <cellStyle name="Migliaia [0] 10 3 6" xfId="31360" xr:uid="{00000000-0005-0000-0000-0000DE050000}"/>
    <cellStyle name="Migliaia [0] 10 3 7" xfId="34348" xr:uid="{00000000-0005-0000-0000-0000DF050000}"/>
    <cellStyle name="Migliaia [0] 10 3 8" xfId="37308" xr:uid="{00000000-0005-0000-0000-0000E0050000}"/>
    <cellStyle name="Migliaia [0] 10 4" xfId="1014" xr:uid="{00000000-0005-0000-0000-0000E1050000}"/>
    <cellStyle name="Migliaia [0] 10 4 2" xfId="1015" xr:uid="{00000000-0005-0000-0000-0000E2050000}"/>
    <cellStyle name="Migliaia [0] 10 4 3" xfId="1016" xr:uid="{00000000-0005-0000-0000-0000E3050000}"/>
    <cellStyle name="Migliaia [0] 10 4 4" xfId="1017" xr:uid="{00000000-0005-0000-0000-0000E4050000}"/>
    <cellStyle name="Migliaia [0] 10 4 5" xfId="23890" xr:uid="{00000000-0005-0000-0000-0000E5050000}"/>
    <cellStyle name="Migliaia [0] 10 4 6" xfId="30446" xr:uid="{00000000-0005-0000-0000-0000E6050000}"/>
    <cellStyle name="Migliaia [0] 10 4 7" xfId="33107" xr:uid="{00000000-0005-0000-0000-0000E7050000}"/>
    <cellStyle name="Migliaia [0] 10 4 8" xfId="36398" xr:uid="{00000000-0005-0000-0000-0000E8050000}"/>
    <cellStyle name="Migliaia [0] 10 5" xfId="1018" xr:uid="{00000000-0005-0000-0000-0000E9050000}"/>
    <cellStyle name="Migliaia [0] 10 5 2" xfId="1019" xr:uid="{00000000-0005-0000-0000-0000EA050000}"/>
    <cellStyle name="Migliaia [0] 10 5 3" xfId="1020" xr:uid="{00000000-0005-0000-0000-0000EB050000}"/>
    <cellStyle name="Migliaia [0] 10 5 4" xfId="1021" xr:uid="{00000000-0005-0000-0000-0000EC050000}"/>
    <cellStyle name="Migliaia [0] 10 5 5" xfId="27187" xr:uid="{00000000-0005-0000-0000-0000ED050000}"/>
    <cellStyle name="Migliaia [0] 10 5 6" xfId="32258" xr:uid="{00000000-0005-0000-0000-0000EE050000}"/>
    <cellStyle name="Migliaia [0] 10 5 7" xfId="35246" xr:uid="{00000000-0005-0000-0000-0000EF050000}"/>
    <cellStyle name="Migliaia [0] 10 5 8" xfId="38206" xr:uid="{00000000-0005-0000-0000-0000F0050000}"/>
    <cellStyle name="Migliaia [0] 10 6" xfId="1022" xr:uid="{00000000-0005-0000-0000-0000F1050000}"/>
    <cellStyle name="Migliaia [0] 10 6 2" xfId="1023" xr:uid="{00000000-0005-0000-0000-0000F2050000}"/>
    <cellStyle name="Migliaia [0] 10 6 3" xfId="1024" xr:uid="{00000000-0005-0000-0000-0000F3050000}"/>
    <cellStyle name="Migliaia [0] 10 6 4" xfId="1025" xr:uid="{00000000-0005-0000-0000-0000F4050000}"/>
    <cellStyle name="Migliaia [0] 10 6 5" xfId="27307" xr:uid="{00000000-0005-0000-0000-0000F5050000}"/>
    <cellStyle name="Migliaia [0] 10 6 6" xfId="30322" xr:uid="{00000000-0005-0000-0000-0000F6050000}"/>
    <cellStyle name="Migliaia [0] 10 6 7" xfId="35366" xr:uid="{00000000-0005-0000-0000-0000F7050000}"/>
    <cellStyle name="Migliaia [0] 10 6 8" xfId="38326" xr:uid="{00000000-0005-0000-0000-0000F8050000}"/>
    <cellStyle name="Migliaia [0] 10 7" xfId="1026" xr:uid="{00000000-0005-0000-0000-0000F9050000}"/>
    <cellStyle name="Migliaia [0] 10 7 2" xfId="1027" xr:uid="{00000000-0005-0000-0000-0000FA050000}"/>
    <cellStyle name="Migliaia [0] 10 7 3" xfId="1028" xr:uid="{00000000-0005-0000-0000-0000FB050000}"/>
    <cellStyle name="Migliaia [0] 10 7 4" xfId="28223" xr:uid="{00000000-0005-0000-0000-0000FC050000}"/>
    <cellStyle name="Migliaia [0] 10 7 5" xfId="32981" xr:uid="{00000000-0005-0000-0000-0000FD050000}"/>
    <cellStyle name="Migliaia [0] 10 7 6" xfId="39230" xr:uid="{00000000-0005-0000-0000-0000FE050000}"/>
    <cellStyle name="Migliaia [0] 10 8" xfId="1029" xr:uid="{00000000-0005-0000-0000-0000FF050000}"/>
    <cellStyle name="Migliaia [0] 10 8 2" xfId="1030" xr:uid="{00000000-0005-0000-0000-000000060000}"/>
    <cellStyle name="Migliaia [0] 10 8 3" xfId="1031" xr:uid="{00000000-0005-0000-0000-000001060000}"/>
    <cellStyle name="Migliaia [0] 10 8 4" xfId="29143" xr:uid="{00000000-0005-0000-0000-000002060000}"/>
    <cellStyle name="Migliaia [0] 10 8 5" xfId="32631" xr:uid="{00000000-0005-0000-0000-000003060000}"/>
    <cellStyle name="Migliaia [0] 10 8 6" xfId="40135" xr:uid="{00000000-0005-0000-0000-000004060000}"/>
    <cellStyle name="Migliaia [0] 10 9" xfId="1032" xr:uid="{00000000-0005-0000-0000-000005060000}"/>
    <cellStyle name="Migliaia [0] 11" xfId="1033" xr:uid="{00000000-0005-0000-0000-000006060000}"/>
    <cellStyle name="Migliaia [0] 11 10" xfId="1034" xr:uid="{00000000-0005-0000-0000-000007060000}"/>
    <cellStyle name="Migliaia [0] 11 11" xfId="1035" xr:uid="{00000000-0005-0000-0000-000008060000}"/>
    <cellStyle name="Migliaia [0] 11 12" xfId="23537" xr:uid="{00000000-0005-0000-0000-000009060000}"/>
    <cellStyle name="Migliaia [0] 11 13" xfId="30067" xr:uid="{00000000-0005-0000-0000-00000A060000}"/>
    <cellStyle name="Migliaia [0] 11 14" xfId="36279" xr:uid="{00000000-0005-0000-0000-00000B060000}"/>
    <cellStyle name="Migliaia [0] 11 15" xfId="41041" xr:uid="{00000000-0005-0000-0000-00000C060000}"/>
    <cellStyle name="Migliaia [0] 11 16" xfId="41162" xr:uid="{00000000-0005-0000-0000-00000D060000}"/>
    <cellStyle name="Migliaia [0] 11 2" xfId="1036" xr:uid="{00000000-0005-0000-0000-00000E060000}"/>
    <cellStyle name="Migliaia [0] 11 2 10" xfId="30068" xr:uid="{00000000-0005-0000-0000-00000F060000}"/>
    <cellStyle name="Migliaia [0] 11 2 11" xfId="33338" xr:uid="{00000000-0005-0000-0000-000010060000}"/>
    <cellStyle name="Migliaia [0] 11 2 12" xfId="36525" xr:uid="{00000000-0005-0000-0000-000011060000}"/>
    <cellStyle name="Migliaia [0] 11 2 2" xfId="1037" xr:uid="{00000000-0005-0000-0000-000012060000}"/>
    <cellStyle name="Migliaia [0] 11 2 2 2" xfId="1038" xr:uid="{00000000-0005-0000-0000-000013060000}"/>
    <cellStyle name="Migliaia [0] 11 2 2 3" xfId="1039" xr:uid="{00000000-0005-0000-0000-000014060000}"/>
    <cellStyle name="Migliaia [0] 11 2 2 4" xfId="1040" xr:uid="{00000000-0005-0000-0000-000015060000}"/>
    <cellStyle name="Migliaia [0] 11 2 2 5" xfId="26285" xr:uid="{00000000-0005-0000-0000-000016060000}"/>
    <cellStyle name="Migliaia [0] 11 2 2 6" xfId="31363" xr:uid="{00000000-0005-0000-0000-000017060000}"/>
    <cellStyle name="Migliaia [0] 11 2 2 7" xfId="34351" xr:uid="{00000000-0005-0000-0000-000018060000}"/>
    <cellStyle name="Migliaia [0] 11 2 2 8" xfId="37311" xr:uid="{00000000-0005-0000-0000-000019060000}"/>
    <cellStyle name="Migliaia [0] 11 2 3" xfId="1041" xr:uid="{00000000-0005-0000-0000-00001A060000}"/>
    <cellStyle name="Migliaia [0] 11 2 3 2" xfId="1042" xr:uid="{00000000-0005-0000-0000-00001B060000}"/>
    <cellStyle name="Migliaia [0] 11 2 3 3" xfId="1043" xr:uid="{00000000-0005-0000-0000-00001C060000}"/>
    <cellStyle name="Migliaia [0] 11 2 3 4" xfId="1044" xr:uid="{00000000-0005-0000-0000-00001D060000}"/>
    <cellStyle name="Migliaia [0] 11 2 3 5" xfId="27860" xr:uid="{00000000-0005-0000-0000-00001E060000}"/>
    <cellStyle name="Migliaia [0] 11 2 3 6" xfId="30574" xr:uid="{00000000-0005-0000-0000-00001F060000}"/>
    <cellStyle name="Migliaia [0] 11 2 3 7" xfId="35912" xr:uid="{00000000-0005-0000-0000-000020060000}"/>
    <cellStyle name="Migliaia [0] 11 2 3 8" xfId="38872" xr:uid="{00000000-0005-0000-0000-000021060000}"/>
    <cellStyle name="Migliaia [0] 11 2 4" xfId="1045" xr:uid="{00000000-0005-0000-0000-000022060000}"/>
    <cellStyle name="Migliaia [0] 11 2 4 2" xfId="1046" xr:uid="{00000000-0005-0000-0000-000023060000}"/>
    <cellStyle name="Migliaia [0] 11 2 4 3" xfId="1047" xr:uid="{00000000-0005-0000-0000-000024060000}"/>
    <cellStyle name="Migliaia [0] 11 2 4 4" xfId="28776" xr:uid="{00000000-0005-0000-0000-000025060000}"/>
    <cellStyle name="Migliaia [0] 11 2 4 5" xfId="39776" xr:uid="{00000000-0005-0000-0000-000026060000}"/>
    <cellStyle name="Migliaia [0] 11 2 5" xfId="1048" xr:uid="{00000000-0005-0000-0000-000027060000}"/>
    <cellStyle name="Migliaia [0] 11 2 5 2" xfId="1049" xr:uid="{00000000-0005-0000-0000-000028060000}"/>
    <cellStyle name="Migliaia [0] 11 2 5 3" xfId="1050" xr:uid="{00000000-0005-0000-0000-000029060000}"/>
    <cellStyle name="Migliaia [0] 11 2 5 4" xfId="29696" xr:uid="{00000000-0005-0000-0000-00002A060000}"/>
    <cellStyle name="Migliaia [0] 11 2 5 5" xfId="40681" xr:uid="{00000000-0005-0000-0000-00002B060000}"/>
    <cellStyle name="Migliaia [0] 11 2 6" xfId="1051" xr:uid="{00000000-0005-0000-0000-00002C060000}"/>
    <cellStyle name="Migliaia [0] 11 2 7" xfId="1052" xr:uid="{00000000-0005-0000-0000-00002D060000}"/>
    <cellStyle name="Migliaia [0] 11 2 8" xfId="1053" xr:uid="{00000000-0005-0000-0000-00002E060000}"/>
    <cellStyle name="Migliaia [0] 11 2 9" xfId="24057" xr:uid="{00000000-0005-0000-0000-00002F060000}"/>
    <cellStyle name="Migliaia [0] 11 3" xfId="1054" xr:uid="{00000000-0005-0000-0000-000030060000}"/>
    <cellStyle name="Migliaia [0] 11 3 2" xfId="1055" xr:uid="{00000000-0005-0000-0000-000031060000}"/>
    <cellStyle name="Migliaia [0] 11 3 3" xfId="1056" xr:uid="{00000000-0005-0000-0000-000032060000}"/>
    <cellStyle name="Migliaia [0] 11 3 4" xfId="1057" xr:uid="{00000000-0005-0000-0000-000033060000}"/>
    <cellStyle name="Migliaia [0] 11 3 5" xfId="26284" xr:uid="{00000000-0005-0000-0000-000034060000}"/>
    <cellStyle name="Migliaia [0] 11 3 6" xfId="31362" xr:uid="{00000000-0005-0000-0000-000035060000}"/>
    <cellStyle name="Migliaia [0] 11 3 7" xfId="34350" xr:uid="{00000000-0005-0000-0000-000036060000}"/>
    <cellStyle name="Migliaia [0] 11 3 8" xfId="37310" xr:uid="{00000000-0005-0000-0000-000037060000}"/>
    <cellStyle name="Migliaia [0] 11 4" xfId="1058" xr:uid="{00000000-0005-0000-0000-000038060000}"/>
    <cellStyle name="Migliaia [0] 11 4 2" xfId="1059" xr:uid="{00000000-0005-0000-0000-000039060000}"/>
    <cellStyle name="Migliaia [0] 11 4 3" xfId="1060" xr:uid="{00000000-0005-0000-0000-00003A060000}"/>
    <cellStyle name="Migliaia [0] 11 4 4" xfId="1061" xr:uid="{00000000-0005-0000-0000-00003B060000}"/>
    <cellStyle name="Migliaia [0] 11 4 5" xfId="23891" xr:uid="{00000000-0005-0000-0000-00003C060000}"/>
    <cellStyle name="Migliaia [0] 11 4 6" xfId="30447" xr:uid="{00000000-0005-0000-0000-00003D060000}"/>
    <cellStyle name="Migliaia [0] 11 4 7" xfId="33108" xr:uid="{00000000-0005-0000-0000-00003E060000}"/>
    <cellStyle name="Migliaia [0] 11 4 8" xfId="36399" xr:uid="{00000000-0005-0000-0000-00003F060000}"/>
    <cellStyle name="Migliaia [0] 11 5" xfId="1062" xr:uid="{00000000-0005-0000-0000-000040060000}"/>
    <cellStyle name="Migliaia [0] 11 5 2" xfId="1063" xr:uid="{00000000-0005-0000-0000-000041060000}"/>
    <cellStyle name="Migliaia [0] 11 5 3" xfId="1064" xr:uid="{00000000-0005-0000-0000-000042060000}"/>
    <cellStyle name="Migliaia [0] 11 5 4" xfId="1065" xr:uid="{00000000-0005-0000-0000-000043060000}"/>
    <cellStyle name="Migliaia [0] 11 5 5" xfId="27188" xr:uid="{00000000-0005-0000-0000-000044060000}"/>
    <cellStyle name="Migliaia [0] 11 5 6" xfId="32259" xr:uid="{00000000-0005-0000-0000-000045060000}"/>
    <cellStyle name="Migliaia [0] 11 5 7" xfId="35247" xr:uid="{00000000-0005-0000-0000-000046060000}"/>
    <cellStyle name="Migliaia [0] 11 5 8" xfId="38207" xr:uid="{00000000-0005-0000-0000-000047060000}"/>
    <cellStyle name="Migliaia [0] 11 6" xfId="1066" xr:uid="{00000000-0005-0000-0000-000048060000}"/>
    <cellStyle name="Migliaia [0] 11 6 2" xfId="1067" xr:uid="{00000000-0005-0000-0000-000049060000}"/>
    <cellStyle name="Migliaia [0] 11 6 3" xfId="1068" xr:uid="{00000000-0005-0000-0000-00004A060000}"/>
    <cellStyle name="Migliaia [0] 11 6 4" xfId="1069" xr:uid="{00000000-0005-0000-0000-00004B060000}"/>
    <cellStyle name="Migliaia [0] 11 6 5" xfId="27308" xr:uid="{00000000-0005-0000-0000-00004C060000}"/>
    <cellStyle name="Migliaia [0] 11 6 6" xfId="30323" xr:uid="{00000000-0005-0000-0000-00004D060000}"/>
    <cellStyle name="Migliaia [0] 11 6 7" xfId="35367" xr:uid="{00000000-0005-0000-0000-00004E060000}"/>
    <cellStyle name="Migliaia [0] 11 6 8" xfId="38327" xr:uid="{00000000-0005-0000-0000-00004F060000}"/>
    <cellStyle name="Migliaia [0] 11 7" xfId="1070" xr:uid="{00000000-0005-0000-0000-000050060000}"/>
    <cellStyle name="Migliaia [0] 11 7 2" xfId="1071" xr:uid="{00000000-0005-0000-0000-000051060000}"/>
    <cellStyle name="Migliaia [0] 11 7 3" xfId="1072" xr:uid="{00000000-0005-0000-0000-000052060000}"/>
    <cellStyle name="Migliaia [0] 11 7 4" xfId="28224" xr:uid="{00000000-0005-0000-0000-000053060000}"/>
    <cellStyle name="Migliaia [0] 11 7 5" xfId="32982" xr:uid="{00000000-0005-0000-0000-000054060000}"/>
    <cellStyle name="Migliaia [0] 11 7 6" xfId="39231" xr:uid="{00000000-0005-0000-0000-000055060000}"/>
    <cellStyle name="Migliaia [0] 11 8" xfId="1073" xr:uid="{00000000-0005-0000-0000-000056060000}"/>
    <cellStyle name="Migliaia [0] 11 8 2" xfId="1074" xr:uid="{00000000-0005-0000-0000-000057060000}"/>
    <cellStyle name="Migliaia [0] 11 8 3" xfId="1075" xr:uid="{00000000-0005-0000-0000-000058060000}"/>
    <cellStyle name="Migliaia [0] 11 8 4" xfId="29144" xr:uid="{00000000-0005-0000-0000-000059060000}"/>
    <cellStyle name="Migliaia [0] 11 8 5" xfId="32632" xr:uid="{00000000-0005-0000-0000-00005A060000}"/>
    <cellStyle name="Migliaia [0] 11 8 6" xfId="40136" xr:uid="{00000000-0005-0000-0000-00005B060000}"/>
    <cellStyle name="Migliaia [0] 11 9" xfId="1076" xr:uid="{00000000-0005-0000-0000-00005C060000}"/>
    <cellStyle name="Migliaia [0] 12" xfId="1077" xr:uid="{00000000-0005-0000-0000-00005D060000}"/>
    <cellStyle name="Migliaia [0] 12 10" xfId="1078" xr:uid="{00000000-0005-0000-0000-00005E060000}"/>
    <cellStyle name="Migliaia [0] 12 11" xfId="1079" xr:uid="{00000000-0005-0000-0000-00005F060000}"/>
    <cellStyle name="Migliaia [0] 12 12" xfId="23538" xr:uid="{00000000-0005-0000-0000-000060060000}"/>
    <cellStyle name="Migliaia [0] 12 13" xfId="30069" xr:uid="{00000000-0005-0000-0000-000061060000}"/>
    <cellStyle name="Migliaia [0] 12 14" xfId="36280" xr:uid="{00000000-0005-0000-0000-000062060000}"/>
    <cellStyle name="Migliaia [0] 12 15" xfId="41042" xr:uid="{00000000-0005-0000-0000-000063060000}"/>
    <cellStyle name="Migliaia [0] 12 16" xfId="41163" xr:uid="{00000000-0005-0000-0000-000064060000}"/>
    <cellStyle name="Migliaia [0] 12 2" xfId="1080" xr:uid="{00000000-0005-0000-0000-000065060000}"/>
    <cellStyle name="Migliaia [0] 12 2 10" xfId="30070" xr:uid="{00000000-0005-0000-0000-000066060000}"/>
    <cellStyle name="Migliaia [0] 12 2 11" xfId="33339" xr:uid="{00000000-0005-0000-0000-000067060000}"/>
    <cellStyle name="Migliaia [0] 12 2 12" xfId="36526" xr:uid="{00000000-0005-0000-0000-000068060000}"/>
    <cellStyle name="Migliaia [0] 12 2 2" xfId="1081" xr:uid="{00000000-0005-0000-0000-000069060000}"/>
    <cellStyle name="Migliaia [0] 12 2 2 2" xfId="1082" xr:uid="{00000000-0005-0000-0000-00006A060000}"/>
    <cellStyle name="Migliaia [0] 12 2 2 3" xfId="1083" xr:uid="{00000000-0005-0000-0000-00006B060000}"/>
    <cellStyle name="Migliaia [0] 12 2 2 4" xfId="1084" xr:uid="{00000000-0005-0000-0000-00006C060000}"/>
    <cellStyle name="Migliaia [0] 12 2 2 5" xfId="26287" xr:uid="{00000000-0005-0000-0000-00006D060000}"/>
    <cellStyle name="Migliaia [0] 12 2 2 6" xfId="31365" xr:uid="{00000000-0005-0000-0000-00006E060000}"/>
    <cellStyle name="Migliaia [0] 12 2 2 7" xfId="34353" xr:uid="{00000000-0005-0000-0000-00006F060000}"/>
    <cellStyle name="Migliaia [0] 12 2 2 8" xfId="37313" xr:uid="{00000000-0005-0000-0000-000070060000}"/>
    <cellStyle name="Migliaia [0] 12 2 3" xfId="1085" xr:uid="{00000000-0005-0000-0000-000071060000}"/>
    <cellStyle name="Migliaia [0] 12 2 3 2" xfId="1086" xr:uid="{00000000-0005-0000-0000-000072060000}"/>
    <cellStyle name="Migliaia [0] 12 2 3 3" xfId="1087" xr:uid="{00000000-0005-0000-0000-000073060000}"/>
    <cellStyle name="Migliaia [0] 12 2 3 4" xfId="1088" xr:uid="{00000000-0005-0000-0000-000074060000}"/>
    <cellStyle name="Migliaia [0] 12 2 3 5" xfId="27861" xr:uid="{00000000-0005-0000-0000-000075060000}"/>
    <cellStyle name="Migliaia [0] 12 2 3 6" xfId="30575" xr:uid="{00000000-0005-0000-0000-000076060000}"/>
    <cellStyle name="Migliaia [0] 12 2 3 7" xfId="35913" xr:uid="{00000000-0005-0000-0000-000077060000}"/>
    <cellStyle name="Migliaia [0] 12 2 3 8" xfId="38873" xr:uid="{00000000-0005-0000-0000-000078060000}"/>
    <cellStyle name="Migliaia [0] 12 2 4" xfId="1089" xr:uid="{00000000-0005-0000-0000-000079060000}"/>
    <cellStyle name="Migliaia [0] 12 2 4 2" xfId="1090" xr:uid="{00000000-0005-0000-0000-00007A060000}"/>
    <cellStyle name="Migliaia [0] 12 2 4 3" xfId="1091" xr:uid="{00000000-0005-0000-0000-00007B060000}"/>
    <cellStyle name="Migliaia [0] 12 2 4 4" xfId="28777" xr:uid="{00000000-0005-0000-0000-00007C060000}"/>
    <cellStyle name="Migliaia [0] 12 2 4 5" xfId="39777" xr:uid="{00000000-0005-0000-0000-00007D060000}"/>
    <cellStyle name="Migliaia [0] 12 2 5" xfId="1092" xr:uid="{00000000-0005-0000-0000-00007E060000}"/>
    <cellStyle name="Migliaia [0] 12 2 5 2" xfId="1093" xr:uid="{00000000-0005-0000-0000-00007F060000}"/>
    <cellStyle name="Migliaia [0] 12 2 5 3" xfId="1094" xr:uid="{00000000-0005-0000-0000-000080060000}"/>
    <cellStyle name="Migliaia [0] 12 2 5 4" xfId="29697" xr:uid="{00000000-0005-0000-0000-000081060000}"/>
    <cellStyle name="Migliaia [0] 12 2 5 5" xfId="40682" xr:uid="{00000000-0005-0000-0000-000082060000}"/>
    <cellStyle name="Migliaia [0] 12 2 6" xfId="1095" xr:uid="{00000000-0005-0000-0000-000083060000}"/>
    <cellStyle name="Migliaia [0] 12 2 7" xfId="1096" xr:uid="{00000000-0005-0000-0000-000084060000}"/>
    <cellStyle name="Migliaia [0] 12 2 8" xfId="1097" xr:uid="{00000000-0005-0000-0000-000085060000}"/>
    <cellStyle name="Migliaia [0] 12 2 9" xfId="24058" xr:uid="{00000000-0005-0000-0000-000086060000}"/>
    <cellStyle name="Migliaia [0] 12 3" xfId="1098" xr:uid="{00000000-0005-0000-0000-000087060000}"/>
    <cellStyle name="Migliaia [0] 12 3 2" xfId="1099" xr:uid="{00000000-0005-0000-0000-000088060000}"/>
    <cellStyle name="Migliaia [0] 12 3 3" xfId="1100" xr:uid="{00000000-0005-0000-0000-000089060000}"/>
    <cellStyle name="Migliaia [0] 12 3 4" xfId="1101" xr:uid="{00000000-0005-0000-0000-00008A060000}"/>
    <cellStyle name="Migliaia [0] 12 3 5" xfId="26286" xr:uid="{00000000-0005-0000-0000-00008B060000}"/>
    <cellStyle name="Migliaia [0] 12 3 6" xfId="31364" xr:uid="{00000000-0005-0000-0000-00008C060000}"/>
    <cellStyle name="Migliaia [0] 12 3 7" xfId="34352" xr:uid="{00000000-0005-0000-0000-00008D060000}"/>
    <cellStyle name="Migliaia [0] 12 3 8" xfId="37312" xr:uid="{00000000-0005-0000-0000-00008E060000}"/>
    <cellStyle name="Migliaia [0] 12 4" xfId="1102" xr:uid="{00000000-0005-0000-0000-00008F060000}"/>
    <cellStyle name="Migliaia [0] 12 4 2" xfId="1103" xr:uid="{00000000-0005-0000-0000-000090060000}"/>
    <cellStyle name="Migliaia [0] 12 4 3" xfId="1104" xr:uid="{00000000-0005-0000-0000-000091060000}"/>
    <cellStyle name="Migliaia [0] 12 4 4" xfId="1105" xr:uid="{00000000-0005-0000-0000-000092060000}"/>
    <cellStyle name="Migliaia [0] 12 4 5" xfId="23892" xr:uid="{00000000-0005-0000-0000-000093060000}"/>
    <cellStyle name="Migliaia [0] 12 4 6" xfId="30448" xr:uid="{00000000-0005-0000-0000-000094060000}"/>
    <cellStyle name="Migliaia [0] 12 4 7" xfId="33109" xr:uid="{00000000-0005-0000-0000-000095060000}"/>
    <cellStyle name="Migliaia [0] 12 4 8" xfId="36400" xr:uid="{00000000-0005-0000-0000-000096060000}"/>
    <cellStyle name="Migliaia [0] 12 5" xfId="1106" xr:uid="{00000000-0005-0000-0000-000097060000}"/>
    <cellStyle name="Migliaia [0] 12 5 2" xfId="1107" xr:uid="{00000000-0005-0000-0000-000098060000}"/>
    <cellStyle name="Migliaia [0] 12 5 3" xfId="1108" xr:uid="{00000000-0005-0000-0000-000099060000}"/>
    <cellStyle name="Migliaia [0] 12 5 4" xfId="1109" xr:uid="{00000000-0005-0000-0000-00009A060000}"/>
    <cellStyle name="Migliaia [0] 12 5 5" xfId="27189" xr:uid="{00000000-0005-0000-0000-00009B060000}"/>
    <cellStyle name="Migliaia [0] 12 5 6" xfId="32260" xr:uid="{00000000-0005-0000-0000-00009C060000}"/>
    <cellStyle name="Migliaia [0] 12 5 7" xfId="35248" xr:uid="{00000000-0005-0000-0000-00009D060000}"/>
    <cellStyle name="Migliaia [0] 12 5 8" xfId="38208" xr:uid="{00000000-0005-0000-0000-00009E060000}"/>
    <cellStyle name="Migliaia [0] 12 6" xfId="1110" xr:uid="{00000000-0005-0000-0000-00009F060000}"/>
    <cellStyle name="Migliaia [0] 12 6 2" xfId="1111" xr:uid="{00000000-0005-0000-0000-0000A0060000}"/>
    <cellStyle name="Migliaia [0] 12 6 3" xfId="1112" xr:uid="{00000000-0005-0000-0000-0000A1060000}"/>
    <cellStyle name="Migliaia [0] 12 6 4" xfId="1113" xr:uid="{00000000-0005-0000-0000-0000A2060000}"/>
    <cellStyle name="Migliaia [0] 12 6 5" xfId="27309" xr:uid="{00000000-0005-0000-0000-0000A3060000}"/>
    <cellStyle name="Migliaia [0] 12 6 6" xfId="30324" xr:uid="{00000000-0005-0000-0000-0000A4060000}"/>
    <cellStyle name="Migliaia [0] 12 6 7" xfId="35368" xr:uid="{00000000-0005-0000-0000-0000A5060000}"/>
    <cellStyle name="Migliaia [0] 12 6 8" xfId="38328" xr:uid="{00000000-0005-0000-0000-0000A6060000}"/>
    <cellStyle name="Migliaia [0] 12 7" xfId="1114" xr:uid="{00000000-0005-0000-0000-0000A7060000}"/>
    <cellStyle name="Migliaia [0] 12 7 2" xfId="1115" xr:uid="{00000000-0005-0000-0000-0000A8060000}"/>
    <cellStyle name="Migliaia [0] 12 7 3" xfId="1116" xr:uid="{00000000-0005-0000-0000-0000A9060000}"/>
    <cellStyle name="Migliaia [0] 12 7 4" xfId="28225" xr:uid="{00000000-0005-0000-0000-0000AA060000}"/>
    <cellStyle name="Migliaia [0] 12 7 5" xfId="32983" xr:uid="{00000000-0005-0000-0000-0000AB060000}"/>
    <cellStyle name="Migliaia [0] 12 7 6" xfId="39232" xr:uid="{00000000-0005-0000-0000-0000AC060000}"/>
    <cellStyle name="Migliaia [0] 12 8" xfId="1117" xr:uid="{00000000-0005-0000-0000-0000AD060000}"/>
    <cellStyle name="Migliaia [0] 12 8 2" xfId="1118" xr:uid="{00000000-0005-0000-0000-0000AE060000}"/>
    <cellStyle name="Migliaia [0] 12 8 3" xfId="1119" xr:uid="{00000000-0005-0000-0000-0000AF060000}"/>
    <cellStyle name="Migliaia [0] 12 8 4" xfId="29145" xr:uid="{00000000-0005-0000-0000-0000B0060000}"/>
    <cellStyle name="Migliaia [0] 12 8 5" xfId="32633" xr:uid="{00000000-0005-0000-0000-0000B1060000}"/>
    <cellStyle name="Migliaia [0] 12 8 6" xfId="40137" xr:uid="{00000000-0005-0000-0000-0000B2060000}"/>
    <cellStyle name="Migliaia [0] 12 9" xfId="1120" xr:uid="{00000000-0005-0000-0000-0000B3060000}"/>
    <cellStyle name="Migliaia [0] 13" xfId="1121" xr:uid="{00000000-0005-0000-0000-0000B4060000}"/>
    <cellStyle name="Migliaia [0] 13 10" xfId="1122" xr:uid="{00000000-0005-0000-0000-0000B5060000}"/>
    <cellStyle name="Migliaia [0] 13 11" xfId="1123" xr:uid="{00000000-0005-0000-0000-0000B6060000}"/>
    <cellStyle name="Migliaia [0] 13 12" xfId="23539" xr:uid="{00000000-0005-0000-0000-0000B7060000}"/>
    <cellStyle name="Migliaia [0] 13 13" xfId="30071" xr:uid="{00000000-0005-0000-0000-0000B8060000}"/>
    <cellStyle name="Migliaia [0] 13 14" xfId="36281" xr:uid="{00000000-0005-0000-0000-0000B9060000}"/>
    <cellStyle name="Migliaia [0] 13 15" xfId="41043" xr:uid="{00000000-0005-0000-0000-0000BA060000}"/>
    <cellStyle name="Migliaia [0] 13 16" xfId="41164" xr:uid="{00000000-0005-0000-0000-0000BB060000}"/>
    <cellStyle name="Migliaia [0] 13 2" xfId="1124" xr:uid="{00000000-0005-0000-0000-0000BC060000}"/>
    <cellStyle name="Migliaia [0] 13 2 10" xfId="30072" xr:uid="{00000000-0005-0000-0000-0000BD060000}"/>
    <cellStyle name="Migliaia [0] 13 2 11" xfId="33340" xr:uid="{00000000-0005-0000-0000-0000BE060000}"/>
    <cellStyle name="Migliaia [0] 13 2 12" xfId="36527" xr:uid="{00000000-0005-0000-0000-0000BF060000}"/>
    <cellStyle name="Migliaia [0] 13 2 2" xfId="1125" xr:uid="{00000000-0005-0000-0000-0000C0060000}"/>
    <cellStyle name="Migliaia [0] 13 2 2 2" xfId="1126" xr:uid="{00000000-0005-0000-0000-0000C1060000}"/>
    <cellStyle name="Migliaia [0] 13 2 2 3" xfId="1127" xr:uid="{00000000-0005-0000-0000-0000C2060000}"/>
    <cellStyle name="Migliaia [0] 13 2 2 4" xfId="1128" xr:uid="{00000000-0005-0000-0000-0000C3060000}"/>
    <cellStyle name="Migliaia [0] 13 2 2 5" xfId="26289" xr:uid="{00000000-0005-0000-0000-0000C4060000}"/>
    <cellStyle name="Migliaia [0] 13 2 2 6" xfId="31367" xr:uid="{00000000-0005-0000-0000-0000C5060000}"/>
    <cellStyle name="Migliaia [0] 13 2 2 7" xfId="34355" xr:uid="{00000000-0005-0000-0000-0000C6060000}"/>
    <cellStyle name="Migliaia [0] 13 2 2 8" xfId="37315" xr:uid="{00000000-0005-0000-0000-0000C7060000}"/>
    <cellStyle name="Migliaia [0] 13 2 3" xfId="1129" xr:uid="{00000000-0005-0000-0000-0000C8060000}"/>
    <cellStyle name="Migliaia [0] 13 2 3 2" xfId="1130" xr:uid="{00000000-0005-0000-0000-0000C9060000}"/>
    <cellStyle name="Migliaia [0] 13 2 3 3" xfId="1131" xr:uid="{00000000-0005-0000-0000-0000CA060000}"/>
    <cellStyle name="Migliaia [0] 13 2 3 4" xfId="1132" xr:uid="{00000000-0005-0000-0000-0000CB060000}"/>
    <cellStyle name="Migliaia [0] 13 2 3 5" xfId="27862" xr:uid="{00000000-0005-0000-0000-0000CC060000}"/>
    <cellStyle name="Migliaia [0] 13 2 3 6" xfId="30576" xr:uid="{00000000-0005-0000-0000-0000CD060000}"/>
    <cellStyle name="Migliaia [0] 13 2 3 7" xfId="35914" xr:uid="{00000000-0005-0000-0000-0000CE060000}"/>
    <cellStyle name="Migliaia [0] 13 2 3 8" xfId="38874" xr:uid="{00000000-0005-0000-0000-0000CF060000}"/>
    <cellStyle name="Migliaia [0] 13 2 4" xfId="1133" xr:uid="{00000000-0005-0000-0000-0000D0060000}"/>
    <cellStyle name="Migliaia [0] 13 2 4 2" xfId="1134" xr:uid="{00000000-0005-0000-0000-0000D1060000}"/>
    <cellStyle name="Migliaia [0] 13 2 4 3" xfId="1135" xr:uid="{00000000-0005-0000-0000-0000D2060000}"/>
    <cellStyle name="Migliaia [0] 13 2 4 4" xfId="28778" xr:uid="{00000000-0005-0000-0000-0000D3060000}"/>
    <cellStyle name="Migliaia [0] 13 2 4 5" xfId="39778" xr:uid="{00000000-0005-0000-0000-0000D4060000}"/>
    <cellStyle name="Migliaia [0] 13 2 5" xfId="1136" xr:uid="{00000000-0005-0000-0000-0000D5060000}"/>
    <cellStyle name="Migliaia [0] 13 2 5 2" xfId="1137" xr:uid="{00000000-0005-0000-0000-0000D6060000}"/>
    <cellStyle name="Migliaia [0] 13 2 5 3" xfId="1138" xr:uid="{00000000-0005-0000-0000-0000D7060000}"/>
    <cellStyle name="Migliaia [0] 13 2 5 4" xfId="29698" xr:uid="{00000000-0005-0000-0000-0000D8060000}"/>
    <cellStyle name="Migliaia [0] 13 2 5 5" xfId="40683" xr:uid="{00000000-0005-0000-0000-0000D9060000}"/>
    <cellStyle name="Migliaia [0] 13 2 6" xfId="1139" xr:uid="{00000000-0005-0000-0000-0000DA060000}"/>
    <cellStyle name="Migliaia [0] 13 2 7" xfId="1140" xr:uid="{00000000-0005-0000-0000-0000DB060000}"/>
    <cellStyle name="Migliaia [0] 13 2 8" xfId="1141" xr:uid="{00000000-0005-0000-0000-0000DC060000}"/>
    <cellStyle name="Migliaia [0] 13 2 9" xfId="24059" xr:uid="{00000000-0005-0000-0000-0000DD060000}"/>
    <cellStyle name="Migliaia [0] 13 3" xfId="1142" xr:uid="{00000000-0005-0000-0000-0000DE060000}"/>
    <cellStyle name="Migliaia [0] 13 3 2" xfId="1143" xr:uid="{00000000-0005-0000-0000-0000DF060000}"/>
    <cellStyle name="Migliaia [0] 13 3 3" xfId="1144" xr:uid="{00000000-0005-0000-0000-0000E0060000}"/>
    <cellStyle name="Migliaia [0] 13 3 4" xfId="1145" xr:uid="{00000000-0005-0000-0000-0000E1060000}"/>
    <cellStyle name="Migliaia [0] 13 3 5" xfId="26288" xr:uid="{00000000-0005-0000-0000-0000E2060000}"/>
    <cellStyle name="Migliaia [0] 13 3 6" xfId="31366" xr:uid="{00000000-0005-0000-0000-0000E3060000}"/>
    <cellStyle name="Migliaia [0] 13 3 7" xfId="34354" xr:uid="{00000000-0005-0000-0000-0000E4060000}"/>
    <cellStyle name="Migliaia [0] 13 3 8" xfId="37314" xr:uid="{00000000-0005-0000-0000-0000E5060000}"/>
    <cellStyle name="Migliaia [0] 13 4" xfId="1146" xr:uid="{00000000-0005-0000-0000-0000E6060000}"/>
    <cellStyle name="Migliaia [0] 13 4 2" xfId="1147" xr:uid="{00000000-0005-0000-0000-0000E7060000}"/>
    <cellStyle name="Migliaia [0] 13 4 3" xfId="1148" xr:uid="{00000000-0005-0000-0000-0000E8060000}"/>
    <cellStyle name="Migliaia [0] 13 4 4" xfId="1149" xr:uid="{00000000-0005-0000-0000-0000E9060000}"/>
    <cellStyle name="Migliaia [0] 13 4 5" xfId="23893" xr:uid="{00000000-0005-0000-0000-0000EA060000}"/>
    <cellStyle name="Migliaia [0] 13 4 6" xfId="30449" xr:uid="{00000000-0005-0000-0000-0000EB060000}"/>
    <cellStyle name="Migliaia [0] 13 4 7" xfId="33110" xr:uid="{00000000-0005-0000-0000-0000EC060000}"/>
    <cellStyle name="Migliaia [0] 13 4 8" xfId="36401" xr:uid="{00000000-0005-0000-0000-0000ED060000}"/>
    <cellStyle name="Migliaia [0] 13 5" xfId="1150" xr:uid="{00000000-0005-0000-0000-0000EE060000}"/>
    <cellStyle name="Migliaia [0] 13 5 2" xfId="1151" xr:uid="{00000000-0005-0000-0000-0000EF060000}"/>
    <cellStyle name="Migliaia [0] 13 5 3" xfId="1152" xr:uid="{00000000-0005-0000-0000-0000F0060000}"/>
    <cellStyle name="Migliaia [0] 13 5 4" xfId="1153" xr:uid="{00000000-0005-0000-0000-0000F1060000}"/>
    <cellStyle name="Migliaia [0] 13 5 5" xfId="27190" xr:uid="{00000000-0005-0000-0000-0000F2060000}"/>
    <cellStyle name="Migliaia [0] 13 5 6" xfId="32261" xr:uid="{00000000-0005-0000-0000-0000F3060000}"/>
    <cellStyle name="Migliaia [0] 13 5 7" xfId="35249" xr:uid="{00000000-0005-0000-0000-0000F4060000}"/>
    <cellStyle name="Migliaia [0] 13 5 8" xfId="38209" xr:uid="{00000000-0005-0000-0000-0000F5060000}"/>
    <cellStyle name="Migliaia [0] 13 6" xfId="1154" xr:uid="{00000000-0005-0000-0000-0000F6060000}"/>
    <cellStyle name="Migliaia [0] 13 6 2" xfId="1155" xr:uid="{00000000-0005-0000-0000-0000F7060000}"/>
    <cellStyle name="Migliaia [0] 13 6 3" xfId="1156" xr:uid="{00000000-0005-0000-0000-0000F8060000}"/>
    <cellStyle name="Migliaia [0] 13 6 4" xfId="1157" xr:uid="{00000000-0005-0000-0000-0000F9060000}"/>
    <cellStyle name="Migliaia [0] 13 6 5" xfId="27310" xr:uid="{00000000-0005-0000-0000-0000FA060000}"/>
    <cellStyle name="Migliaia [0] 13 6 6" xfId="30325" xr:uid="{00000000-0005-0000-0000-0000FB060000}"/>
    <cellStyle name="Migliaia [0] 13 6 7" xfId="35369" xr:uid="{00000000-0005-0000-0000-0000FC060000}"/>
    <cellStyle name="Migliaia [0] 13 6 8" xfId="38329" xr:uid="{00000000-0005-0000-0000-0000FD060000}"/>
    <cellStyle name="Migliaia [0] 13 7" xfId="1158" xr:uid="{00000000-0005-0000-0000-0000FE060000}"/>
    <cellStyle name="Migliaia [0] 13 7 2" xfId="1159" xr:uid="{00000000-0005-0000-0000-0000FF060000}"/>
    <cellStyle name="Migliaia [0] 13 7 3" xfId="1160" xr:uid="{00000000-0005-0000-0000-000000070000}"/>
    <cellStyle name="Migliaia [0] 13 7 4" xfId="28226" xr:uid="{00000000-0005-0000-0000-000001070000}"/>
    <cellStyle name="Migliaia [0] 13 7 5" xfId="32984" xr:uid="{00000000-0005-0000-0000-000002070000}"/>
    <cellStyle name="Migliaia [0] 13 7 6" xfId="39233" xr:uid="{00000000-0005-0000-0000-000003070000}"/>
    <cellStyle name="Migliaia [0] 13 8" xfId="1161" xr:uid="{00000000-0005-0000-0000-000004070000}"/>
    <cellStyle name="Migliaia [0] 13 8 2" xfId="1162" xr:uid="{00000000-0005-0000-0000-000005070000}"/>
    <cellStyle name="Migliaia [0] 13 8 3" xfId="1163" xr:uid="{00000000-0005-0000-0000-000006070000}"/>
    <cellStyle name="Migliaia [0] 13 8 4" xfId="29146" xr:uid="{00000000-0005-0000-0000-000007070000}"/>
    <cellStyle name="Migliaia [0] 13 8 5" xfId="32634" xr:uid="{00000000-0005-0000-0000-000008070000}"/>
    <cellStyle name="Migliaia [0] 13 8 6" xfId="40138" xr:uid="{00000000-0005-0000-0000-000009070000}"/>
    <cellStyle name="Migliaia [0] 13 9" xfId="1164" xr:uid="{00000000-0005-0000-0000-00000A070000}"/>
    <cellStyle name="Migliaia [0] 14" xfId="1165" xr:uid="{00000000-0005-0000-0000-00000B070000}"/>
    <cellStyle name="Migliaia [0] 14 10" xfId="1166" xr:uid="{00000000-0005-0000-0000-00000C070000}"/>
    <cellStyle name="Migliaia [0] 14 11" xfId="1167" xr:uid="{00000000-0005-0000-0000-00000D070000}"/>
    <cellStyle name="Migliaia [0] 14 12" xfId="23540" xr:uid="{00000000-0005-0000-0000-00000E070000}"/>
    <cellStyle name="Migliaia [0] 14 13" xfId="30073" xr:uid="{00000000-0005-0000-0000-00000F070000}"/>
    <cellStyle name="Migliaia [0] 14 14" xfId="36282" xr:uid="{00000000-0005-0000-0000-000010070000}"/>
    <cellStyle name="Migliaia [0] 14 15" xfId="41044" xr:uid="{00000000-0005-0000-0000-000011070000}"/>
    <cellStyle name="Migliaia [0] 14 16" xfId="41165" xr:uid="{00000000-0005-0000-0000-000012070000}"/>
    <cellStyle name="Migliaia [0] 14 2" xfId="1168" xr:uid="{00000000-0005-0000-0000-000013070000}"/>
    <cellStyle name="Migliaia [0] 14 2 10" xfId="30074" xr:uid="{00000000-0005-0000-0000-000014070000}"/>
    <cellStyle name="Migliaia [0] 14 2 11" xfId="33341" xr:uid="{00000000-0005-0000-0000-000015070000}"/>
    <cellStyle name="Migliaia [0] 14 2 12" xfId="36528" xr:uid="{00000000-0005-0000-0000-000016070000}"/>
    <cellStyle name="Migliaia [0] 14 2 2" xfId="1169" xr:uid="{00000000-0005-0000-0000-000017070000}"/>
    <cellStyle name="Migliaia [0] 14 2 2 2" xfId="1170" xr:uid="{00000000-0005-0000-0000-000018070000}"/>
    <cellStyle name="Migliaia [0] 14 2 2 3" xfId="1171" xr:uid="{00000000-0005-0000-0000-000019070000}"/>
    <cellStyle name="Migliaia [0] 14 2 2 4" xfId="1172" xr:uid="{00000000-0005-0000-0000-00001A070000}"/>
    <cellStyle name="Migliaia [0] 14 2 2 5" xfId="26291" xr:uid="{00000000-0005-0000-0000-00001B070000}"/>
    <cellStyle name="Migliaia [0] 14 2 2 6" xfId="31369" xr:uid="{00000000-0005-0000-0000-00001C070000}"/>
    <cellStyle name="Migliaia [0] 14 2 2 7" xfId="34357" xr:uid="{00000000-0005-0000-0000-00001D070000}"/>
    <cellStyle name="Migliaia [0] 14 2 2 8" xfId="37317" xr:uid="{00000000-0005-0000-0000-00001E070000}"/>
    <cellStyle name="Migliaia [0] 14 2 3" xfId="1173" xr:uid="{00000000-0005-0000-0000-00001F070000}"/>
    <cellStyle name="Migliaia [0] 14 2 3 2" xfId="1174" xr:uid="{00000000-0005-0000-0000-000020070000}"/>
    <cellStyle name="Migliaia [0] 14 2 3 3" xfId="1175" xr:uid="{00000000-0005-0000-0000-000021070000}"/>
    <cellStyle name="Migliaia [0] 14 2 3 4" xfId="1176" xr:uid="{00000000-0005-0000-0000-000022070000}"/>
    <cellStyle name="Migliaia [0] 14 2 3 5" xfId="27863" xr:uid="{00000000-0005-0000-0000-000023070000}"/>
    <cellStyle name="Migliaia [0] 14 2 3 6" xfId="30577" xr:uid="{00000000-0005-0000-0000-000024070000}"/>
    <cellStyle name="Migliaia [0] 14 2 3 7" xfId="35915" xr:uid="{00000000-0005-0000-0000-000025070000}"/>
    <cellStyle name="Migliaia [0] 14 2 3 8" xfId="38875" xr:uid="{00000000-0005-0000-0000-000026070000}"/>
    <cellStyle name="Migliaia [0] 14 2 4" xfId="1177" xr:uid="{00000000-0005-0000-0000-000027070000}"/>
    <cellStyle name="Migliaia [0] 14 2 4 2" xfId="1178" xr:uid="{00000000-0005-0000-0000-000028070000}"/>
    <cellStyle name="Migliaia [0] 14 2 4 3" xfId="1179" xr:uid="{00000000-0005-0000-0000-000029070000}"/>
    <cellStyle name="Migliaia [0] 14 2 4 4" xfId="28779" xr:uid="{00000000-0005-0000-0000-00002A070000}"/>
    <cellStyle name="Migliaia [0] 14 2 4 5" xfId="39779" xr:uid="{00000000-0005-0000-0000-00002B070000}"/>
    <cellStyle name="Migliaia [0] 14 2 5" xfId="1180" xr:uid="{00000000-0005-0000-0000-00002C070000}"/>
    <cellStyle name="Migliaia [0] 14 2 5 2" xfId="1181" xr:uid="{00000000-0005-0000-0000-00002D070000}"/>
    <cellStyle name="Migliaia [0] 14 2 5 3" xfId="1182" xr:uid="{00000000-0005-0000-0000-00002E070000}"/>
    <cellStyle name="Migliaia [0] 14 2 5 4" xfId="29699" xr:uid="{00000000-0005-0000-0000-00002F070000}"/>
    <cellStyle name="Migliaia [0] 14 2 5 5" xfId="40684" xr:uid="{00000000-0005-0000-0000-000030070000}"/>
    <cellStyle name="Migliaia [0] 14 2 6" xfId="1183" xr:uid="{00000000-0005-0000-0000-000031070000}"/>
    <cellStyle name="Migliaia [0] 14 2 7" xfId="1184" xr:uid="{00000000-0005-0000-0000-000032070000}"/>
    <cellStyle name="Migliaia [0] 14 2 8" xfId="1185" xr:uid="{00000000-0005-0000-0000-000033070000}"/>
    <cellStyle name="Migliaia [0] 14 2 9" xfId="24060" xr:uid="{00000000-0005-0000-0000-000034070000}"/>
    <cellStyle name="Migliaia [0] 14 3" xfId="1186" xr:uid="{00000000-0005-0000-0000-000035070000}"/>
    <cellStyle name="Migliaia [0] 14 3 2" xfId="1187" xr:uid="{00000000-0005-0000-0000-000036070000}"/>
    <cellStyle name="Migliaia [0] 14 3 3" xfId="1188" xr:uid="{00000000-0005-0000-0000-000037070000}"/>
    <cellStyle name="Migliaia [0] 14 3 4" xfId="1189" xr:uid="{00000000-0005-0000-0000-000038070000}"/>
    <cellStyle name="Migliaia [0] 14 3 5" xfId="26290" xr:uid="{00000000-0005-0000-0000-000039070000}"/>
    <cellStyle name="Migliaia [0] 14 3 6" xfId="31368" xr:uid="{00000000-0005-0000-0000-00003A070000}"/>
    <cellStyle name="Migliaia [0] 14 3 7" xfId="34356" xr:uid="{00000000-0005-0000-0000-00003B070000}"/>
    <cellStyle name="Migliaia [0] 14 3 8" xfId="37316" xr:uid="{00000000-0005-0000-0000-00003C070000}"/>
    <cellStyle name="Migliaia [0] 14 4" xfId="1190" xr:uid="{00000000-0005-0000-0000-00003D070000}"/>
    <cellStyle name="Migliaia [0] 14 4 2" xfId="1191" xr:uid="{00000000-0005-0000-0000-00003E070000}"/>
    <cellStyle name="Migliaia [0] 14 4 3" xfId="1192" xr:uid="{00000000-0005-0000-0000-00003F070000}"/>
    <cellStyle name="Migliaia [0] 14 4 4" xfId="1193" xr:uid="{00000000-0005-0000-0000-000040070000}"/>
    <cellStyle name="Migliaia [0] 14 4 5" xfId="23894" xr:uid="{00000000-0005-0000-0000-000041070000}"/>
    <cellStyle name="Migliaia [0] 14 4 6" xfId="30450" xr:uid="{00000000-0005-0000-0000-000042070000}"/>
    <cellStyle name="Migliaia [0] 14 4 7" xfId="33111" xr:uid="{00000000-0005-0000-0000-000043070000}"/>
    <cellStyle name="Migliaia [0] 14 4 8" xfId="36402" xr:uid="{00000000-0005-0000-0000-000044070000}"/>
    <cellStyle name="Migliaia [0] 14 5" xfId="1194" xr:uid="{00000000-0005-0000-0000-000045070000}"/>
    <cellStyle name="Migliaia [0] 14 5 2" xfId="1195" xr:uid="{00000000-0005-0000-0000-000046070000}"/>
    <cellStyle name="Migliaia [0] 14 5 3" xfId="1196" xr:uid="{00000000-0005-0000-0000-000047070000}"/>
    <cellStyle name="Migliaia [0] 14 5 4" xfId="1197" xr:uid="{00000000-0005-0000-0000-000048070000}"/>
    <cellStyle name="Migliaia [0] 14 5 5" xfId="27191" xr:uid="{00000000-0005-0000-0000-000049070000}"/>
    <cellStyle name="Migliaia [0] 14 5 6" xfId="32262" xr:uid="{00000000-0005-0000-0000-00004A070000}"/>
    <cellStyle name="Migliaia [0] 14 5 7" xfId="35250" xr:uid="{00000000-0005-0000-0000-00004B070000}"/>
    <cellStyle name="Migliaia [0] 14 5 8" xfId="38210" xr:uid="{00000000-0005-0000-0000-00004C070000}"/>
    <cellStyle name="Migliaia [0] 14 6" xfId="1198" xr:uid="{00000000-0005-0000-0000-00004D070000}"/>
    <cellStyle name="Migliaia [0] 14 6 2" xfId="1199" xr:uid="{00000000-0005-0000-0000-00004E070000}"/>
    <cellStyle name="Migliaia [0] 14 6 3" xfId="1200" xr:uid="{00000000-0005-0000-0000-00004F070000}"/>
    <cellStyle name="Migliaia [0] 14 6 4" xfId="1201" xr:uid="{00000000-0005-0000-0000-000050070000}"/>
    <cellStyle name="Migliaia [0] 14 6 5" xfId="27311" xr:uid="{00000000-0005-0000-0000-000051070000}"/>
    <cellStyle name="Migliaia [0] 14 6 6" xfId="30326" xr:uid="{00000000-0005-0000-0000-000052070000}"/>
    <cellStyle name="Migliaia [0] 14 6 7" xfId="35370" xr:uid="{00000000-0005-0000-0000-000053070000}"/>
    <cellStyle name="Migliaia [0] 14 6 8" xfId="38330" xr:uid="{00000000-0005-0000-0000-000054070000}"/>
    <cellStyle name="Migliaia [0] 14 7" xfId="1202" xr:uid="{00000000-0005-0000-0000-000055070000}"/>
    <cellStyle name="Migliaia [0] 14 7 2" xfId="1203" xr:uid="{00000000-0005-0000-0000-000056070000}"/>
    <cellStyle name="Migliaia [0] 14 7 3" xfId="1204" xr:uid="{00000000-0005-0000-0000-000057070000}"/>
    <cellStyle name="Migliaia [0] 14 7 4" xfId="28227" xr:uid="{00000000-0005-0000-0000-000058070000}"/>
    <cellStyle name="Migliaia [0] 14 7 5" xfId="32985" xr:uid="{00000000-0005-0000-0000-000059070000}"/>
    <cellStyle name="Migliaia [0] 14 7 6" xfId="39234" xr:uid="{00000000-0005-0000-0000-00005A070000}"/>
    <cellStyle name="Migliaia [0] 14 8" xfId="1205" xr:uid="{00000000-0005-0000-0000-00005B070000}"/>
    <cellStyle name="Migliaia [0] 14 8 2" xfId="1206" xr:uid="{00000000-0005-0000-0000-00005C070000}"/>
    <cellStyle name="Migliaia [0] 14 8 3" xfId="1207" xr:uid="{00000000-0005-0000-0000-00005D070000}"/>
    <cellStyle name="Migliaia [0] 14 8 4" xfId="29147" xr:uid="{00000000-0005-0000-0000-00005E070000}"/>
    <cellStyle name="Migliaia [0] 14 8 5" xfId="32635" xr:uid="{00000000-0005-0000-0000-00005F070000}"/>
    <cellStyle name="Migliaia [0] 14 8 6" xfId="40139" xr:uid="{00000000-0005-0000-0000-000060070000}"/>
    <cellStyle name="Migliaia [0] 14 9" xfId="1208" xr:uid="{00000000-0005-0000-0000-000061070000}"/>
    <cellStyle name="Migliaia [0] 15" xfId="1209" xr:uid="{00000000-0005-0000-0000-000062070000}"/>
    <cellStyle name="Migliaia [0] 15 10" xfId="1210" xr:uid="{00000000-0005-0000-0000-000063070000}"/>
    <cellStyle name="Migliaia [0] 15 11" xfId="1211" xr:uid="{00000000-0005-0000-0000-000064070000}"/>
    <cellStyle name="Migliaia [0] 15 12" xfId="23541" xr:uid="{00000000-0005-0000-0000-000065070000}"/>
    <cellStyle name="Migliaia [0] 15 13" xfId="30075" xr:uid="{00000000-0005-0000-0000-000066070000}"/>
    <cellStyle name="Migliaia [0] 15 14" xfId="36283" xr:uid="{00000000-0005-0000-0000-000067070000}"/>
    <cellStyle name="Migliaia [0] 15 15" xfId="41045" xr:uid="{00000000-0005-0000-0000-000068070000}"/>
    <cellStyle name="Migliaia [0] 15 16" xfId="41166" xr:uid="{00000000-0005-0000-0000-000069070000}"/>
    <cellStyle name="Migliaia [0] 15 2" xfId="1212" xr:uid="{00000000-0005-0000-0000-00006A070000}"/>
    <cellStyle name="Migliaia [0] 15 2 10" xfId="30076" xr:uid="{00000000-0005-0000-0000-00006B070000}"/>
    <cellStyle name="Migliaia [0] 15 2 11" xfId="33342" xr:uid="{00000000-0005-0000-0000-00006C070000}"/>
    <cellStyle name="Migliaia [0] 15 2 12" xfId="36529" xr:uid="{00000000-0005-0000-0000-00006D070000}"/>
    <cellStyle name="Migliaia [0] 15 2 2" xfId="1213" xr:uid="{00000000-0005-0000-0000-00006E070000}"/>
    <cellStyle name="Migliaia [0] 15 2 2 2" xfId="1214" xr:uid="{00000000-0005-0000-0000-00006F070000}"/>
    <cellStyle name="Migliaia [0] 15 2 2 3" xfId="1215" xr:uid="{00000000-0005-0000-0000-000070070000}"/>
    <cellStyle name="Migliaia [0] 15 2 2 4" xfId="1216" xr:uid="{00000000-0005-0000-0000-000071070000}"/>
    <cellStyle name="Migliaia [0] 15 2 2 5" xfId="26293" xr:uid="{00000000-0005-0000-0000-000072070000}"/>
    <cellStyle name="Migliaia [0] 15 2 2 6" xfId="31371" xr:uid="{00000000-0005-0000-0000-000073070000}"/>
    <cellStyle name="Migliaia [0] 15 2 2 7" xfId="34359" xr:uid="{00000000-0005-0000-0000-000074070000}"/>
    <cellStyle name="Migliaia [0] 15 2 2 8" xfId="37319" xr:uid="{00000000-0005-0000-0000-000075070000}"/>
    <cellStyle name="Migliaia [0] 15 2 3" xfId="1217" xr:uid="{00000000-0005-0000-0000-000076070000}"/>
    <cellStyle name="Migliaia [0] 15 2 3 2" xfId="1218" xr:uid="{00000000-0005-0000-0000-000077070000}"/>
    <cellStyle name="Migliaia [0] 15 2 3 3" xfId="1219" xr:uid="{00000000-0005-0000-0000-000078070000}"/>
    <cellStyle name="Migliaia [0] 15 2 3 4" xfId="1220" xr:uid="{00000000-0005-0000-0000-000079070000}"/>
    <cellStyle name="Migliaia [0] 15 2 3 5" xfId="27864" xr:uid="{00000000-0005-0000-0000-00007A070000}"/>
    <cellStyle name="Migliaia [0] 15 2 3 6" xfId="30578" xr:uid="{00000000-0005-0000-0000-00007B070000}"/>
    <cellStyle name="Migliaia [0] 15 2 3 7" xfId="35916" xr:uid="{00000000-0005-0000-0000-00007C070000}"/>
    <cellStyle name="Migliaia [0] 15 2 3 8" xfId="38876" xr:uid="{00000000-0005-0000-0000-00007D070000}"/>
    <cellStyle name="Migliaia [0] 15 2 4" xfId="1221" xr:uid="{00000000-0005-0000-0000-00007E070000}"/>
    <cellStyle name="Migliaia [0] 15 2 4 2" xfId="1222" xr:uid="{00000000-0005-0000-0000-00007F070000}"/>
    <cellStyle name="Migliaia [0] 15 2 4 3" xfId="1223" xr:uid="{00000000-0005-0000-0000-000080070000}"/>
    <cellStyle name="Migliaia [0] 15 2 4 4" xfId="28780" xr:uid="{00000000-0005-0000-0000-000081070000}"/>
    <cellStyle name="Migliaia [0] 15 2 4 5" xfId="39780" xr:uid="{00000000-0005-0000-0000-000082070000}"/>
    <cellStyle name="Migliaia [0] 15 2 5" xfId="1224" xr:uid="{00000000-0005-0000-0000-000083070000}"/>
    <cellStyle name="Migliaia [0] 15 2 5 2" xfId="1225" xr:uid="{00000000-0005-0000-0000-000084070000}"/>
    <cellStyle name="Migliaia [0] 15 2 5 3" xfId="1226" xr:uid="{00000000-0005-0000-0000-000085070000}"/>
    <cellStyle name="Migliaia [0] 15 2 5 4" xfId="29700" xr:uid="{00000000-0005-0000-0000-000086070000}"/>
    <cellStyle name="Migliaia [0] 15 2 5 5" xfId="40685" xr:uid="{00000000-0005-0000-0000-000087070000}"/>
    <cellStyle name="Migliaia [0] 15 2 6" xfId="1227" xr:uid="{00000000-0005-0000-0000-000088070000}"/>
    <cellStyle name="Migliaia [0] 15 2 7" xfId="1228" xr:uid="{00000000-0005-0000-0000-000089070000}"/>
    <cellStyle name="Migliaia [0] 15 2 8" xfId="1229" xr:uid="{00000000-0005-0000-0000-00008A070000}"/>
    <cellStyle name="Migliaia [0] 15 2 9" xfId="24061" xr:uid="{00000000-0005-0000-0000-00008B070000}"/>
    <cellStyle name="Migliaia [0] 15 3" xfId="1230" xr:uid="{00000000-0005-0000-0000-00008C070000}"/>
    <cellStyle name="Migliaia [0] 15 3 2" xfId="1231" xr:uid="{00000000-0005-0000-0000-00008D070000}"/>
    <cellStyle name="Migliaia [0] 15 3 3" xfId="1232" xr:uid="{00000000-0005-0000-0000-00008E070000}"/>
    <cellStyle name="Migliaia [0] 15 3 4" xfId="1233" xr:uid="{00000000-0005-0000-0000-00008F070000}"/>
    <cellStyle name="Migliaia [0] 15 3 5" xfId="26292" xr:uid="{00000000-0005-0000-0000-000090070000}"/>
    <cellStyle name="Migliaia [0] 15 3 6" xfId="31370" xr:uid="{00000000-0005-0000-0000-000091070000}"/>
    <cellStyle name="Migliaia [0] 15 3 7" xfId="34358" xr:uid="{00000000-0005-0000-0000-000092070000}"/>
    <cellStyle name="Migliaia [0] 15 3 8" xfId="37318" xr:uid="{00000000-0005-0000-0000-000093070000}"/>
    <cellStyle name="Migliaia [0] 15 4" xfId="1234" xr:uid="{00000000-0005-0000-0000-000094070000}"/>
    <cellStyle name="Migliaia [0] 15 4 2" xfId="1235" xr:uid="{00000000-0005-0000-0000-000095070000}"/>
    <cellStyle name="Migliaia [0] 15 4 3" xfId="1236" xr:uid="{00000000-0005-0000-0000-000096070000}"/>
    <cellStyle name="Migliaia [0] 15 4 4" xfId="1237" xr:uid="{00000000-0005-0000-0000-000097070000}"/>
    <cellStyle name="Migliaia [0] 15 4 5" xfId="23895" xr:uid="{00000000-0005-0000-0000-000098070000}"/>
    <cellStyle name="Migliaia [0] 15 4 6" xfId="30451" xr:uid="{00000000-0005-0000-0000-000099070000}"/>
    <cellStyle name="Migliaia [0] 15 4 7" xfId="33112" xr:uid="{00000000-0005-0000-0000-00009A070000}"/>
    <cellStyle name="Migliaia [0] 15 4 8" xfId="36403" xr:uid="{00000000-0005-0000-0000-00009B070000}"/>
    <cellStyle name="Migliaia [0] 15 5" xfId="1238" xr:uid="{00000000-0005-0000-0000-00009C070000}"/>
    <cellStyle name="Migliaia [0] 15 5 2" xfId="1239" xr:uid="{00000000-0005-0000-0000-00009D070000}"/>
    <cellStyle name="Migliaia [0] 15 5 3" xfId="1240" xr:uid="{00000000-0005-0000-0000-00009E070000}"/>
    <cellStyle name="Migliaia [0] 15 5 4" xfId="1241" xr:uid="{00000000-0005-0000-0000-00009F070000}"/>
    <cellStyle name="Migliaia [0] 15 5 5" xfId="27192" xr:uid="{00000000-0005-0000-0000-0000A0070000}"/>
    <cellStyle name="Migliaia [0] 15 5 6" xfId="32263" xr:uid="{00000000-0005-0000-0000-0000A1070000}"/>
    <cellStyle name="Migliaia [0] 15 5 7" xfId="35251" xr:uid="{00000000-0005-0000-0000-0000A2070000}"/>
    <cellStyle name="Migliaia [0] 15 5 8" xfId="38211" xr:uid="{00000000-0005-0000-0000-0000A3070000}"/>
    <cellStyle name="Migliaia [0] 15 6" xfId="1242" xr:uid="{00000000-0005-0000-0000-0000A4070000}"/>
    <cellStyle name="Migliaia [0] 15 6 2" xfId="1243" xr:uid="{00000000-0005-0000-0000-0000A5070000}"/>
    <cellStyle name="Migliaia [0] 15 6 3" xfId="1244" xr:uid="{00000000-0005-0000-0000-0000A6070000}"/>
    <cellStyle name="Migliaia [0] 15 6 4" xfId="1245" xr:uid="{00000000-0005-0000-0000-0000A7070000}"/>
    <cellStyle name="Migliaia [0] 15 6 5" xfId="27312" xr:uid="{00000000-0005-0000-0000-0000A8070000}"/>
    <cellStyle name="Migliaia [0] 15 6 6" xfId="30327" xr:uid="{00000000-0005-0000-0000-0000A9070000}"/>
    <cellStyle name="Migliaia [0] 15 6 7" xfId="35371" xr:uid="{00000000-0005-0000-0000-0000AA070000}"/>
    <cellStyle name="Migliaia [0] 15 6 8" xfId="38331" xr:uid="{00000000-0005-0000-0000-0000AB070000}"/>
    <cellStyle name="Migliaia [0] 15 7" xfId="1246" xr:uid="{00000000-0005-0000-0000-0000AC070000}"/>
    <cellStyle name="Migliaia [0] 15 7 2" xfId="1247" xr:uid="{00000000-0005-0000-0000-0000AD070000}"/>
    <cellStyle name="Migliaia [0] 15 7 3" xfId="1248" xr:uid="{00000000-0005-0000-0000-0000AE070000}"/>
    <cellStyle name="Migliaia [0] 15 7 4" xfId="28228" xr:uid="{00000000-0005-0000-0000-0000AF070000}"/>
    <cellStyle name="Migliaia [0] 15 7 5" xfId="32986" xr:uid="{00000000-0005-0000-0000-0000B0070000}"/>
    <cellStyle name="Migliaia [0] 15 7 6" xfId="39235" xr:uid="{00000000-0005-0000-0000-0000B1070000}"/>
    <cellStyle name="Migliaia [0] 15 8" xfId="1249" xr:uid="{00000000-0005-0000-0000-0000B2070000}"/>
    <cellStyle name="Migliaia [0] 15 8 2" xfId="1250" xr:uid="{00000000-0005-0000-0000-0000B3070000}"/>
    <cellStyle name="Migliaia [0] 15 8 3" xfId="1251" xr:uid="{00000000-0005-0000-0000-0000B4070000}"/>
    <cellStyle name="Migliaia [0] 15 8 4" xfId="29148" xr:uid="{00000000-0005-0000-0000-0000B5070000}"/>
    <cellStyle name="Migliaia [0] 15 8 5" xfId="32636" xr:uid="{00000000-0005-0000-0000-0000B6070000}"/>
    <cellStyle name="Migliaia [0] 15 8 6" xfId="40140" xr:uid="{00000000-0005-0000-0000-0000B7070000}"/>
    <cellStyle name="Migliaia [0] 15 9" xfId="1252" xr:uid="{00000000-0005-0000-0000-0000B8070000}"/>
    <cellStyle name="Migliaia [0] 16" xfId="1253" xr:uid="{00000000-0005-0000-0000-0000B9070000}"/>
    <cellStyle name="Migliaia [0] 16 10" xfId="1254" xr:uid="{00000000-0005-0000-0000-0000BA070000}"/>
    <cellStyle name="Migliaia [0] 16 11" xfId="1255" xr:uid="{00000000-0005-0000-0000-0000BB070000}"/>
    <cellStyle name="Migliaia [0] 16 12" xfId="23542" xr:uid="{00000000-0005-0000-0000-0000BC070000}"/>
    <cellStyle name="Migliaia [0] 16 13" xfId="30077" xr:uid="{00000000-0005-0000-0000-0000BD070000}"/>
    <cellStyle name="Migliaia [0] 16 14" xfId="36284" xr:uid="{00000000-0005-0000-0000-0000BE070000}"/>
    <cellStyle name="Migliaia [0] 16 15" xfId="41046" xr:uid="{00000000-0005-0000-0000-0000BF070000}"/>
    <cellStyle name="Migliaia [0] 16 16" xfId="41167" xr:uid="{00000000-0005-0000-0000-0000C0070000}"/>
    <cellStyle name="Migliaia [0] 16 2" xfId="1256" xr:uid="{00000000-0005-0000-0000-0000C1070000}"/>
    <cellStyle name="Migliaia [0] 16 2 10" xfId="30078" xr:uid="{00000000-0005-0000-0000-0000C2070000}"/>
    <cellStyle name="Migliaia [0] 16 2 11" xfId="33343" xr:uid="{00000000-0005-0000-0000-0000C3070000}"/>
    <cellStyle name="Migliaia [0] 16 2 12" xfId="36530" xr:uid="{00000000-0005-0000-0000-0000C4070000}"/>
    <cellStyle name="Migliaia [0] 16 2 2" xfId="1257" xr:uid="{00000000-0005-0000-0000-0000C5070000}"/>
    <cellStyle name="Migliaia [0] 16 2 2 2" xfId="1258" xr:uid="{00000000-0005-0000-0000-0000C6070000}"/>
    <cellStyle name="Migliaia [0] 16 2 2 3" xfId="1259" xr:uid="{00000000-0005-0000-0000-0000C7070000}"/>
    <cellStyle name="Migliaia [0] 16 2 2 4" xfId="1260" xr:uid="{00000000-0005-0000-0000-0000C8070000}"/>
    <cellStyle name="Migliaia [0] 16 2 2 5" xfId="26295" xr:uid="{00000000-0005-0000-0000-0000C9070000}"/>
    <cellStyle name="Migliaia [0] 16 2 2 6" xfId="31373" xr:uid="{00000000-0005-0000-0000-0000CA070000}"/>
    <cellStyle name="Migliaia [0] 16 2 2 7" xfId="34361" xr:uid="{00000000-0005-0000-0000-0000CB070000}"/>
    <cellStyle name="Migliaia [0] 16 2 2 8" xfId="37321" xr:uid="{00000000-0005-0000-0000-0000CC070000}"/>
    <cellStyle name="Migliaia [0] 16 2 3" xfId="1261" xr:uid="{00000000-0005-0000-0000-0000CD070000}"/>
    <cellStyle name="Migliaia [0] 16 2 3 2" xfId="1262" xr:uid="{00000000-0005-0000-0000-0000CE070000}"/>
    <cellStyle name="Migliaia [0] 16 2 3 3" xfId="1263" xr:uid="{00000000-0005-0000-0000-0000CF070000}"/>
    <cellStyle name="Migliaia [0] 16 2 3 4" xfId="1264" xr:uid="{00000000-0005-0000-0000-0000D0070000}"/>
    <cellStyle name="Migliaia [0] 16 2 3 5" xfId="27865" xr:uid="{00000000-0005-0000-0000-0000D1070000}"/>
    <cellStyle name="Migliaia [0] 16 2 3 6" xfId="30579" xr:uid="{00000000-0005-0000-0000-0000D2070000}"/>
    <cellStyle name="Migliaia [0] 16 2 3 7" xfId="35917" xr:uid="{00000000-0005-0000-0000-0000D3070000}"/>
    <cellStyle name="Migliaia [0] 16 2 3 8" xfId="38877" xr:uid="{00000000-0005-0000-0000-0000D4070000}"/>
    <cellStyle name="Migliaia [0] 16 2 4" xfId="1265" xr:uid="{00000000-0005-0000-0000-0000D5070000}"/>
    <cellStyle name="Migliaia [0] 16 2 4 2" xfId="1266" xr:uid="{00000000-0005-0000-0000-0000D6070000}"/>
    <cellStyle name="Migliaia [0] 16 2 4 3" xfId="1267" xr:uid="{00000000-0005-0000-0000-0000D7070000}"/>
    <cellStyle name="Migliaia [0] 16 2 4 4" xfId="28781" xr:uid="{00000000-0005-0000-0000-0000D8070000}"/>
    <cellStyle name="Migliaia [0] 16 2 4 5" xfId="39781" xr:uid="{00000000-0005-0000-0000-0000D9070000}"/>
    <cellStyle name="Migliaia [0] 16 2 5" xfId="1268" xr:uid="{00000000-0005-0000-0000-0000DA070000}"/>
    <cellStyle name="Migliaia [0] 16 2 5 2" xfId="1269" xr:uid="{00000000-0005-0000-0000-0000DB070000}"/>
    <cellStyle name="Migliaia [0] 16 2 5 3" xfId="1270" xr:uid="{00000000-0005-0000-0000-0000DC070000}"/>
    <cellStyle name="Migliaia [0] 16 2 5 4" xfId="29701" xr:uid="{00000000-0005-0000-0000-0000DD070000}"/>
    <cellStyle name="Migliaia [0] 16 2 5 5" xfId="40686" xr:uid="{00000000-0005-0000-0000-0000DE070000}"/>
    <cellStyle name="Migliaia [0] 16 2 6" xfId="1271" xr:uid="{00000000-0005-0000-0000-0000DF070000}"/>
    <cellStyle name="Migliaia [0] 16 2 7" xfId="1272" xr:uid="{00000000-0005-0000-0000-0000E0070000}"/>
    <cellStyle name="Migliaia [0] 16 2 8" xfId="1273" xr:uid="{00000000-0005-0000-0000-0000E1070000}"/>
    <cellStyle name="Migliaia [0] 16 2 9" xfId="24062" xr:uid="{00000000-0005-0000-0000-0000E2070000}"/>
    <cellStyle name="Migliaia [0] 16 3" xfId="1274" xr:uid="{00000000-0005-0000-0000-0000E3070000}"/>
    <cellStyle name="Migliaia [0] 16 3 2" xfId="1275" xr:uid="{00000000-0005-0000-0000-0000E4070000}"/>
    <cellStyle name="Migliaia [0] 16 3 3" xfId="1276" xr:uid="{00000000-0005-0000-0000-0000E5070000}"/>
    <cellStyle name="Migliaia [0] 16 3 4" xfId="1277" xr:uid="{00000000-0005-0000-0000-0000E6070000}"/>
    <cellStyle name="Migliaia [0] 16 3 5" xfId="26294" xr:uid="{00000000-0005-0000-0000-0000E7070000}"/>
    <cellStyle name="Migliaia [0] 16 3 6" xfId="31372" xr:uid="{00000000-0005-0000-0000-0000E8070000}"/>
    <cellStyle name="Migliaia [0] 16 3 7" xfId="34360" xr:uid="{00000000-0005-0000-0000-0000E9070000}"/>
    <cellStyle name="Migliaia [0] 16 3 8" xfId="37320" xr:uid="{00000000-0005-0000-0000-0000EA070000}"/>
    <cellStyle name="Migliaia [0] 16 4" xfId="1278" xr:uid="{00000000-0005-0000-0000-0000EB070000}"/>
    <cellStyle name="Migliaia [0] 16 4 2" xfId="1279" xr:uid="{00000000-0005-0000-0000-0000EC070000}"/>
    <cellStyle name="Migliaia [0] 16 4 3" xfId="1280" xr:uid="{00000000-0005-0000-0000-0000ED070000}"/>
    <cellStyle name="Migliaia [0] 16 4 4" xfId="1281" xr:uid="{00000000-0005-0000-0000-0000EE070000}"/>
    <cellStyle name="Migliaia [0] 16 4 5" xfId="23896" xr:uid="{00000000-0005-0000-0000-0000EF070000}"/>
    <cellStyle name="Migliaia [0] 16 4 6" xfId="30452" xr:uid="{00000000-0005-0000-0000-0000F0070000}"/>
    <cellStyle name="Migliaia [0] 16 4 7" xfId="33113" xr:uid="{00000000-0005-0000-0000-0000F1070000}"/>
    <cellStyle name="Migliaia [0] 16 4 8" xfId="36404" xr:uid="{00000000-0005-0000-0000-0000F2070000}"/>
    <cellStyle name="Migliaia [0] 16 5" xfId="1282" xr:uid="{00000000-0005-0000-0000-0000F3070000}"/>
    <cellStyle name="Migliaia [0] 16 5 2" xfId="1283" xr:uid="{00000000-0005-0000-0000-0000F4070000}"/>
    <cellStyle name="Migliaia [0] 16 5 3" xfId="1284" xr:uid="{00000000-0005-0000-0000-0000F5070000}"/>
    <cellStyle name="Migliaia [0] 16 5 4" xfId="1285" xr:uid="{00000000-0005-0000-0000-0000F6070000}"/>
    <cellStyle name="Migliaia [0] 16 5 5" xfId="27193" xr:uid="{00000000-0005-0000-0000-0000F7070000}"/>
    <cellStyle name="Migliaia [0] 16 5 6" xfId="32264" xr:uid="{00000000-0005-0000-0000-0000F8070000}"/>
    <cellStyle name="Migliaia [0] 16 5 7" xfId="35252" xr:uid="{00000000-0005-0000-0000-0000F9070000}"/>
    <cellStyle name="Migliaia [0] 16 5 8" xfId="38212" xr:uid="{00000000-0005-0000-0000-0000FA070000}"/>
    <cellStyle name="Migliaia [0] 16 6" xfId="1286" xr:uid="{00000000-0005-0000-0000-0000FB070000}"/>
    <cellStyle name="Migliaia [0] 16 6 2" xfId="1287" xr:uid="{00000000-0005-0000-0000-0000FC070000}"/>
    <cellStyle name="Migliaia [0] 16 6 3" xfId="1288" xr:uid="{00000000-0005-0000-0000-0000FD070000}"/>
    <cellStyle name="Migliaia [0] 16 6 4" xfId="1289" xr:uid="{00000000-0005-0000-0000-0000FE070000}"/>
    <cellStyle name="Migliaia [0] 16 6 5" xfId="27313" xr:uid="{00000000-0005-0000-0000-0000FF070000}"/>
    <cellStyle name="Migliaia [0] 16 6 6" xfId="30328" xr:uid="{00000000-0005-0000-0000-000000080000}"/>
    <cellStyle name="Migliaia [0] 16 6 7" xfId="35372" xr:uid="{00000000-0005-0000-0000-000001080000}"/>
    <cellStyle name="Migliaia [0] 16 6 8" xfId="38332" xr:uid="{00000000-0005-0000-0000-000002080000}"/>
    <cellStyle name="Migliaia [0] 16 7" xfId="1290" xr:uid="{00000000-0005-0000-0000-000003080000}"/>
    <cellStyle name="Migliaia [0] 16 7 2" xfId="1291" xr:uid="{00000000-0005-0000-0000-000004080000}"/>
    <cellStyle name="Migliaia [0] 16 7 3" xfId="1292" xr:uid="{00000000-0005-0000-0000-000005080000}"/>
    <cellStyle name="Migliaia [0] 16 7 4" xfId="28229" xr:uid="{00000000-0005-0000-0000-000006080000}"/>
    <cellStyle name="Migliaia [0] 16 7 5" xfId="32987" xr:uid="{00000000-0005-0000-0000-000007080000}"/>
    <cellStyle name="Migliaia [0] 16 7 6" xfId="39236" xr:uid="{00000000-0005-0000-0000-000008080000}"/>
    <cellStyle name="Migliaia [0] 16 8" xfId="1293" xr:uid="{00000000-0005-0000-0000-000009080000}"/>
    <cellStyle name="Migliaia [0] 16 8 2" xfId="1294" xr:uid="{00000000-0005-0000-0000-00000A080000}"/>
    <cellStyle name="Migliaia [0] 16 8 3" xfId="1295" xr:uid="{00000000-0005-0000-0000-00000B080000}"/>
    <cellStyle name="Migliaia [0] 16 8 4" xfId="29149" xr:uid="{00000000-0005-0000-0000-00000C080000}"/>
    <cellStyle name="Migliaia [0] 16 8 5" xfId="32637" xr:uid="{00000000-0005-0000-0000-00000D080000}"/>
    <cellStyle name="Migliaia [0] 16 8 6" xfId="40141" xr:uid="{00000000-0005-0000-0000-00000E080000}"/>
    <cellStyle name="Migliaia [0] 16 9" xfId="1296" xr:uid="{00000000-0005-0000-0000-00000F080000}"/>
    <cellStyle name="Migliaia [0] 17" xfId="1297" xr:uid="{00000000-0005-0000-0000-000010080000}"/>
    <cellStyle name="Migliaia [0] 17 10" xfId="1298" xr:uid="{00000000-0005-0000-0000-000011080000}"/>
    <cellStyle name="Migliaia [0] 17 11" xfId="1299" xr:uid="{00000000-0005-0000-0000-000012080000}"/>
    <cellStyle name="Migliaia [0] 17 12" xfId="23543" xr:uid="{00000000-0005-0000-0000-000013080000}"/>
    <cellStyle name="Migliaia [0] 17 13" xfId="30079" xr:uid="{00000000-0005-0000-0000-000014080000}"/>
    <cellStyle name="Migliaia [0] 17 14" xfId="36285" xr:uid="{00000000-0005-0000-0000-000015080000}"/>
    <cellStyle name="Migliaia [0] 17 15" xfId="41047" xr:uid="{00000000-0005-0000-0000-000016080000}"/>
    <cellStyle name="Migliaia [0] 17 16" xfId="41168" xr:uid="{00000000-0005-0000-0000-000017080000}"/>
    <cellStyle name="Migliaia [0] 17 2" xfId="1300" xr:uid="{00000000-0005-0000-0000-000018080000}"/>
    <cellStyle name="Migliaia [0] 17 2 10" xfId="30080" xr:uid="{00000000-0005-0000-0000-000019080000}"/>
    <cellStyle name="Migliaia [0] 17 2 11" xfId="33344" xr:uid="{00000000-0005-0000-0000-00001A080000}"/>
    <cellStyle name="Migliaia [0] 17 2 12" xfId="36531" xr:uid="{00000000-0005-0000-0000-00001B080000}"/>
    <cellStyle name="Migliaia [0] 17 2 2" xfId="1301" xr:uid="{00000000-0005-0000-0000-00001C080000}"/>
    <cellStyle name="Migliaia [0] 17 2 2 2" xfId="1302" xr:uid="{00000000-0005-0000-0000-00001D080000}"/>
    <cellStyle name="Migliaia [0] 17 2 2 3" xfId="1303" xr:uid="{00000000-0005-0000-0000-00001E080000}"/>
    <cellStyle name="Migliaia [0] 17 2 2 4" xfId="1304" xr:uid="{00000000-0005-0000-0000-00001F080000}"/>
    <cellStyle name="Migliaia [0] 17 2 2 5" xfId="26297" xr:uid="{00000000-0005-0000-0000-000020080000}"/>
    <cellStyle name="Migliaia [0] 17 2 2 6" xfId="31375" xr:uid="{00000000-0005-0000-0000-000021080000}"/>
    <cellStyle name="Migliaia [0] 17 2 2 7" xfId="34363" xr:uid="{00000000-0005-0000-0000-000022080000}"/>
    <cellStyle name="Migliaia [0] 17 2 2 8" xfId="37323" xr:uid="{00000000-0005-0000-0000-000023080000}"/>
    <cellStyle name="Migliaia [0] 17 2 3" xfId="1305" xr:uid="{00000000-0005-0000-0000-000024080000}"/>
    <cellStyle name="Migliaia [0] 17 2 3 2" xfId="1306" xr:uid="{00000000-0005-0000-0000-000025080000}"/>
    <cellStyle name="Migliaia [0] 17 2 3 3" xfId="1307" xr:uid="{00000000-0005-0000-0000-000026080000}"/>
    <cellStyle name="Migliaia [0] 17 2 3 4" xfId="1308" xr:uid="{00000000-0005-0000-0000-000027080000}"/>
    <cellStyle name="Migliaia [0] 17 2 3 5" xfId="27866" xr:uid="{00000000-0005-0000-0000-000028080000}"/>
    <cellStyle name="Migliaia [0] 17 2 3 6" xfId="30580" xr:uid="{00000000-0005-0000-0000-000029080000}"/>
    <cellStyle name="Migliaia [0] 17 2 3 7" xfId="35918" xr:uid="{00000000-0005-0000-0000-00002A080000}"/>
    <cellStyle name="Migliaia [0] 17 2 3 8" xfId="38878" xr:uid="{00000000-0005-0000-0000-00002B080000}"/>
    <cellStyle name="Migliaia [0] 17 2 4" xfId="1309" xr:uid="{00000000-0005-0000-0000-00002C080000}"/>
    <cellStyle name="Migliaia [0] 17 2 4 2" xfId="1310" xr:uid="{00000000-0005-0000-0000-00002D080000}"/>
    <cellStyle name="Migliaia [0] 17 2 4 3" xfId="1311" xr:uid="{00000000-0005-0000-0000-00002E080000}"/>
    <cellStyle name="Migliaia [0] 17 2 4 4" xfId="28782" xr:uid="{00000000-0005-0000-0000-00002F080000}"/>
    <cellStyle name="Migliaia [0] 17 2 4 5" xfId="39782" xr:uid="{00000000-0005-0000-0000-000030080000}"/>
    <cellStyle name="Migliaia [0] 17 2 5" xfId="1312" xr:uid="{00000000-0005-0000-0000-000031080000}"/>
    <cellStyle name="Migliaia [0] 17 2 5 2" xfId="1313" xr:uid="{00000000-0005-0000-0000-000032080000}"/>
    <cellStyle name="Migliaia [0] 17 2 5 3" xfId="1314" xr:uid="{00000000-0005-0000-0000-000033080000}"/>
    <cellStyle name="Migliaia [0] 17 2 5 4" xfId="29702" xr:uid="{00000000-0005-0000-0000-000034080000}"/>
    <cellStyle name="Migliaia [0] 17 2 5 5" xfId="40687" xr:uid="{00000000-0005-0000-0000-000035080000}"/>
    <cellStyle name="Migliaia [0] 17 2 6" xfId="1315" xr:uid="{00000000-0005-0000-0000-000036080000}"/>
    <cellStyle name="Migliaia [0] 17 2 7" xfId="1316" xr:uid="{00000000-0005-0000-0000-000037080000}"/>
    <cellStyle name="Migliaia [0] 17 2 8" xfId="1317" xr:uid="{00000000-0005-0000-0000-000038080000}"/>
    <cellStyle name="Migliaia [0] 17 2 9" xfId="24063" xr:uid="{00000000-0005-0000-0000-000039080000}"/>
    <cellStyle name="Migliaia [0] 17 3" xfId="1318" xr:uid="{00000000-0005-0000-0000-00003A080000}"/>
    <cellStyle name="Migliaia [0] 17 3 2" xfId="1319" xr:uid="{00000000-0005-0000-0000-00003B080000}"/>
    <cellStyle name="Migliaia [0] 17 3 3" xfId="1320" xr:uid="{00000000-0005-0000-0000-00003C080000}"/>
    <cellStyle name="Migliaia [0] 17 3 4" xfId="1321" xr:uid="{00000000-0005-0000-0000-00003D080000}"/>
    <cellStyle name="Migliaia [0] 17 3 5" xfId="26296" xr:uid="{00000000-0005-0000-0000-00003E080000}"/>
    <cellStyle name="Migliaia [0] 17 3 6" xfId="31374" xr:uid="{00000000-0005-0000-0000-00003F080000}"/>
    <cellStyle name="Migliaia [0] 17 3 7" xfId="34362" xr:uid="{00000000-0005-0000-0000-000040080000}"/>
    <cellStyle name="Migliaia [0] 17 3 8" xfId="37322" xr:uid="{00000000-0005-0000-0000-000041080000}"/>
    <cellStyle name="Migliaia [0] 17 4" xfId="1322" xr:uid="{00000000-0005-0000-0000-000042080000}"/>
    <cellStyle name="Migliaia [0] 17 4 2" xfId="1323" xr:uid="{00000000-0005-0000-0000-000043080000}"/>
    <cellStyle name="Migliaia [0] 17 4 3" xfId="1324" xr:uid="{00000000-0005-0000-0000-000044080000}"/>
    <cellStyle name="Migliaia [0] 17 4 4" xfId="1325" xr:uid="{00000000-0005-0000-0000-000045080000}"/>
    <cellStyle name="Migliaia [0] 17 4 5" xfId="23897" xr:uid="{00000000-0005-0000-0000-000046080000}"/>
    <cellStyle name="Migliaia [0] 17 4 6" xfId="30453" xr:uid="{00000000-0005-0000-0000-000047080000}"/>
    <cellStyle name="Migliaia [0] 17 4 7" xfId="33114" xr:uid="{00000000-0005-0000-0000-000048080000}"/>
    <cellStyle name="Migliaia [0] 17 4 8" xfId="36405" xr:uid="{00000000-0005-0000-0000-000049080000}"/>
    <cellStyle name="Migliaia [0] 17 5" xfId="1326" xr:uid="{00000000-0005-0000-0000-00004A080000}"/>
    <cellStyle name="Migliaia [0] 17 5 2" xfId="1327" xr:uid="{00000000-0005-0000-0000-00004B080000}"/>
    <cellStyle name="Migliaia [0] 17 5 3" xfId="1328" xr:uid="{00000000-0005-0000-0000-00004C080000}"/>
    <cellStyle name="Migliaia [0] 17 5 4" xfId="1329" xr:uid="{00000000-0005-0000-0000-00004D080000}"/>
    <cellStyle name="Migliaia [0] 17 5 5" xfId="27194" xr:uid="{00000000-0005-0000-0000-00004E080000}"/>
    <cellStyle name="Migliaia [0] 17 5 6" xfId="32265" xr:uid="{00000000-0005-0000-0000-00004F080000}"/>
    <cellStyle name="Migliaia [0] 17 5 7" xfId="35253" xr:uid="{00000000-0005-0000-0000-000050080000}"/>
    <cellStyle name="Migliaia [0] 17 5 8" xfId="38213" xr:uid="{00000000-0005-0000-0000-000051080000}"/>
    <cellStyle name="Migliaia [0] 17 6" xfId="1330" xr:uid="{00000000-0005-0000-0000-000052080000}"/>
    <cellStyle name="Migliaia [0] 17 6 2" xfId="1331" xr:uid="{00000000-0005-0000-0000-000053080000}"/>
    <cellStyle name="Migliaia [0] 17 6 3" xfId="1332" xr:uid="{00000000-0005-0000-0000-000054080000}"/>
    <cellStyle name="Migliaia [0] 17 6 4" xfId="1333" xr:uid="{00000000-0005-0000-0000-000055080000}"/>
    <cellStyle name="Migliaia [0] 17 6 5" xfId="27314" xr:uid="{00000000-0005-0000-0000-000056080000}"/>
    <cellStyle name="Migliaia [0] 17 6 6" xfId="30329" xr:uid="{00000000-0005-0000-0000-000057080000}"/>
    <cellStyle name="Migliaia [0] 17 6 7" xfId="35373" xr:uid="{00000000-0005-0000-0000-000058080000}"/>
    <cellStyle name="Migliaia [0] 17 6 8" xfId="38333" xr:uid="{00000000-0005-0000-0000-000059080000}"/>
    <cellStyle name="Migliaia [0] 17 7" xfId="1334" xr:uid="{00000000-0005-0000-0000-00005A080000}"/>
    <cellStyle name="Migliaia [0] 17 7 2" xfId="1335" xr:uid="{00000000-0005-0000-0000-00005B080000}"/>
    <cellStyle name="Migliaia [0] 17 7 3" xfId="1336" xr:uid="{00000000-0005-0000-0000-00005C080000}"/>
    <cellStyle name="Migliaia [0] 17 7 4" xfId="28230" xr:uid="{00000000-0005-0000-0000-00005D080000}"/>
    <cellStyle name="Migliaia [0] 17 7 5" xfId="32988" xr:uid="{00000000-0005-0000-0000-00005E080000}"/>
    <cellStyle name="Migliaia [0] 17 7 6" xfId="39237" xr:uid="{00000000-0005-0000-0000-00005F080000}"/>
    <cellStyle name="Migliaia [0] 17 8" xfId="1337" xr:uid="{00000000-0005-0000-0000-000060080000}"/>
    <cellStyle name="Migliaia [0] 17 8 2" xfId="1338" xr:uid="{00000000-0005-0000-0000-000061080000}"/>
    <cellStyle name="Migliaia [0] 17 8 3" xfId="1339" xr:uid="{00000000-0005-0000-0000-000062080000}"/>
    <cellStyle name="Migliaia [0] 17 8 4" xfId="29150" xr:uid="{00000000-0005-0000-0000-000063080000}"/>
    <cellStyle name="Migliaia [0] 17 8 5" xfId="32638" xr:uid="{00000000-0005-0000-0000-000064080000}"/>
    <cellStyle name="Migliaia [0] 17 8 6" xfId="40142" xr:uid="{00000000-0005-0000-0000-000065080000}"/>
    <cellStyle name="Migliaia [0] 17 9" xfId="1340" xr:uid="{00000000-0005-0000-0000-000066080000}"/>
    <cellStyle name="Migliaia [0] 18" xfId="1341" xr:uid="{00000000-0005-0000-0000-000067080000}"/>
    <cellStyle name="Migliaia [0] 18 10" xfId="1342" xr:uid="{00000000-0005-0000-0000-000068080000}"/>
    <cellStyle name="Migliaia [0] 18 11" xfId="1343" xr:uid="{00000000-0005-0000-0000-000069080000}"/>
    <cellStyle name="Migliaia [0] 18 12" xfId="23544" xr:uid="{00000000-0005-0000-0000-00006A080000}"/>
    <cellStyle name="Migliaia [0] 18 13" xfId="30081" xr:uid="{00000000-0005-0000-0000-00006B080000}"/>
    <cellStyle name="Migliaia [0] 18 14" xfId="36286" xr:uid="{00000000-0005-0000-0000-00006C080000}"/>
    <cellStyle name="Migliaia [0] 18 15" xfId="41048" xr:uid="{00000000-0005-0000-0000-00006D080000}"/>
    <cellStyle name="Migliaia [0] 18 16" xfId="41169" xr:uid="{00000000-0005-0000-0000-00006E080000}"/>
    <cellStyle name="Migliaia [0] 18 2" xfId="1344" xr:uid="{00000000-0005-0000-0000-00006F080000}"/>
    <cellStyle name="Migliaia [0] 18 2 10" xfId="30082" xr:uid="{00000000-0005-0000-0000-000070080000}"/>
    <cellStyle name="Migliaia [0] 18 2 11" xfId="33345" xr:uid="{00000000-0005-0000-0000-000071080000}"/>
    <cellStyle name="Migliaia [0] 18 2 12" xfId="36532" xr:uid="{00000000-0005-0000-0000-000072080000}"/>
    <cellStyle name="Migliaia [0] 18 2 2" xfId="1345" xr:uid="{00000000-0005-0000-0000-000073080000}"/>
    <cellStyle name="Migliaia [0] 18 2 2 2" xfId="1346" xr:uid="{00000000-0005-0000-0000-000074080000}"/>
    <cellStyle name="Migliaia [0] 18 2 2 3" xfId="1347" xr:uid="{00000000-0005-0000-0000-000075080000}"/>
    <cellStyle name="Migliaia [0] 18 2 2 4" xfId="1348" xr:uid="{00000000-0005-0000-0000-000076080000}"/>
    <cellStyle name="Migliaia [0] 18 2 2 5" xfId="26299" xr:uid="{00000000-0005-0000-0000-000077080000}"/>
    <cellStyle name="Migliaia [0] 18 2 2 6" xfId="31377" xr:uid="{00000000-0005-0000-0000-000078080000}"/>
    <cellStyle name="Migliaia [0] 18 2 2 7" xfId="34365" xr:uid="{00000000-0005-0000-0000-000079080000}"/>
    <cellStyle name="Migliaia [0] 18 2 2 8" xfId="37325" xr:uid="{00000000-0005-0000-0000-00007A080000}"/>
    <cellStyle name="Migliaia [0] 18 2 3" xfId="1349" xr:uid="{00000000-0005-0000-0000-00007B080000}"/>
    <cellStyle name="Migliaia [0] 18 2 3 2" xfId="1350" xr:uid="{00000000-0005-0000-0000-00007C080000}"/>
    <cellStyle name="Migliaia [0] 18 2 3 3" xfId="1351" xr:uid="{00000000-0005-0000-0000-00007D080000}"/>
    <cellStyle name="Migliaia [0] 18 2 3 4" xfId="1352" xr:uid="{00000000-0005-0000-0000-00007E080000}"/>
    <cellStyle name="Migliaia [0] 18 2 3 5" xfId="27867" xr:uid="{00000000-0005-0000-0000-00007F080000}"/>
    <cellStyle name="Migliaia [0] 18 2 3 6" xfId="30581" xr:uid="{00000000-0005-0000-0000-000080080000}"/>
    <cellStyle name="Migliaia [0] 18 2 3 7" xfId="35919" xr:uid="{00000000-0005-0000-0000-000081080000}"/>
    <cellStyle name="Migliaia [0] 18 2 3 8" xfId="38879" xr:uid="{00000000-0005-0000-0000-000082080000}"/>
    <cellStyle name="Migliaia [0] 18 2 4" xfId="1353" xr:uid="{00000000-0005-0000-0000-000083080000}"/>
    <cellStyle name="Migliaia [0] 18 2 4 2" xfId="1354" xr:uid="{00000000-0005-0000-0000-000084080000}"/>
    <cellStyle name="Migliaia [0] 18 2 4 3" xfId="1355" xr:uid="{00000000-0005-0000-0000-000085080000}"/>
    <cellStyle name="Migliaia [0] 18 2 4 4" xfId="28783" xr:uid="{00000000-0005-0000-0000-000086080000}"/>
    <cellStyle name="Migliaia [0] 18 2 4 5" xfId="39783" xr:uid="{00000000-0005-0000-0000-000087080000}"/>
    <cellStyle name="Migliaia [0] 18 2 5" xfId="1356" xr:uid="{00000000-0005-0000-0000-000088080000}"/>
    <cellStyle name="Migliaia [0] 18 2 5 2" xfId="1357" xr:uid="{00000000-0005-0000-0000-000089080000}"/>
    <cellStyle name="Migliaia [0] 18 2 5 3" xfId="1358" xr:uid="{00000000-0005-0000-0000-00008A080000}"/>
    <cellStyle name="Migliaia [0] 18 2 5 4" xfId="29703" xr:uid="{00000000-0005-0000-0000-00008B080000}"/>
    <cellStyle name="Migliaia [0] 18 2 5 5" xfId="40688" xr:uid="{00000000-0005-0000-0000-00008C080000}"/>
    <cellStyle name="Migliaia [0] 18 2 6" xfId="1359" xr:uid="{00000000-0005-0000-0000-00008D080000}"/>
    <cellStyle name="Migliaia [0] 18 2 7" xfId="1360" xr:uid="{00000000-0005-0000-0000-00008E080000}"/>
    <cellStyle name="Migliaia [0] 18 2 8" xfId="1361" xr:uid="{00000000-0005-0000-0000-00008F080000}"/>
    <cellStyle name="Migliaia [0] 18 2 9" xfId="24064" xr:uid="{00000000-0005-0000-0000-000090080000}"/>
    <cellStyle name="Migliaia [0] 18 3" xfId="1362" xr:uid="{00000000-0005-0000-0000-000091080000}"/>
    <cellStyle name="Migliaia [0] 18 3 2" xfId="1363" xr:uid="{00000000-0005-0000-0000-000092080000}"/>
    <cellStyle name="Migliaia [0] 18 3 3" xfId="1364" xr:uid="{00000000-0005-0000-0000-000093080000}"/>
    <cellStyle name="Migliaia [0] 18 3 4" xfId="1365" xr:uid="{00000000-0005-0000-0000-000094080000}"/>
    <cellStyle name="Migliaia [0] 18 3 5" xfId="26298" xr:uid="{00000000-0005-0000-0000-000095080000}"/>
    <cellStyle name="Migliaia [0] 18 3 6" xfId="31376" xr:uid="{00000000-0005-0000-0000-000096080000}"/>
    <cellStyle name="Migliaia [0] 18 3 7" xfId="34364" xr:uid="{00000000-0005-0000-0000-000097080000}"/>
    <cellStyle name="Migliaia [0] 18 3 8" xfId="37324" xr:uid="{00000000-0005-0000-0000-000098080000}"/>
    <cellStyle name="Migliaia [0] 18 4" xfId="1366" xr:uid="{00000000-0005-0000-0000-000099080000}"/>
    <cellStyle name="Migliaia [0] 18 4 2" xfId="1367" xr:uid="{00000000-0005-0000-0000-00009A080000}"/>
    <cellStyle name="Migliaia [0] 18 4 3" xfId="1368" xr:uid="{00000000-0005-0000-0000-00009B080000}"/>
    <cellStyle name="Migliaia [0] 18 4 4" xfId="1369" xr:uid="{00000000-0005-0000-0000-00009C080000}"/>
    <cellStyle name="Migliaia [0] 18 4 5" xfId="23898" xr:uid="{00000000-0005-0000-0000-00009D080000}"/>
    <cellStyle name="Migliaia [0] 18 4 6" xfId="30454" xr:uid="{00000000-0005-0000-0000-00009E080000}"/>
    <cellStyle name="Migliaia [0] 18 4 7" xfId="33115" xr:uid="{00000000-0005-0000-0000-00009F080000}"/>
    <cellStyle name="Migliaia [0] 18 4 8" xfId="36406" xr:uid="{00000000-0005-0000-0000-0000A0080000}"/>
    <cellStyle name="Migliaia [0] 18 5" xfId="1370" xr:uid="{00000000-0005-0000-0000-0000A1080000}"/>
    <cellStyle name="Migliaia [0] 18 5 2" xfId="1371" xr:uid="{00000000-0005-0000-0000-0000A2080000}"/>
    <cellStyle name="Migliaia [0] 18 5 3" xfId="1372" xr:uid="{00000000-0005-0000-0000-0000A3080000}"/>
    <cellStyle name="Migliaia [0] 18 5 4" xfId="1373" xr:uid="{00000000-0005-0000-0000-0000A4080000}"/>
    <cellStyle name="Migliaia [0] 18 5 5" xfId="27195" xr:uid="{00000000-0005-0000-0000-0000A5080000}"/>
    <cellStyle name="Migliaia [0] 18 5 6" xfId="32266" xr:uid="{00000000-0005-0000-0000-0000A6080000}"/>
    <cellStyle name="Migliaia [0] 18 5 7" xfId="35254" xr:uid="{00000000-0005-0000-0000-0000A7080000}"/>
    <cellStyle name="Migliaia [0] 18 5 8" xfId="38214" xr:uid="{00000000-0005-0000-0000-0000A8080000}"/>
    <cellStyle name="Migliaia [0] 18 6" xfId="1374" xr:uid="{00000000-0005-0000-0000-0000A9080000}"/>
    <cellStyle name="Migliaia [0] 18 6 2" xfId="1375" xr:uid="{00000000-0005-0000-0000-0000AA080000}"/>
    <cellStyle name="Migliaia [0] 18 6 3" xfId="1376" xr:uid="{00000000-0005-0000-0000-0000AB080000}"/>
    <cellStyle name="Migliaia [0] 18 6 4" xfId="1377" xr:uid="{00000000-0005-0000-0000-0000AC080000}"/>
    <cellStyle name="Migliaia [0] 18 6 5" xfId="27315" xr:uid="{00000000-0005-0000-0000-0000AD080000}"/>
    <cellStyle name="Migliaia [0] 18 6 6" xfId="30330" xr:uid="{00000000-0005-0000-0000-0000AE080000}"/>
    <cellStyle name="Migliaia [0] 18 6 7" xfId="35374" xr:uid="{00000000-0005-0000-0000-0000AF080000}"/>
    <cellStyle name="Migliaia [0] 18 6 8" xfId="38334" xr:uid="{00000000-0005-0000-0000-0000B0080000}"/>
    <cellStyle name="Migliaia [0] 18 7" xfId="1378" xr:uid="{00000000-0005-0000-0000-0000B1080000}"/>
    <cellStyle name="Migliaia [0] 18 7 2" xfId="1379" xr:uid="{00000000-0005-0000-0000-0000B2080000}"/>
    <cellStyle name="Migliaia [0] 18 7 3" xfId="1380" xr:uid="{00000000-0005-0000-0000-0000B3080000}"/>
    <cellStyle name="Migliaia [0] 18 7 4" xfId="28231" xr:uid="{00000000-0005-0000-0000-0000B4080000}"/>
    <cellStyle name="Migliaia [0] 18 7 5" xfId="32989" xr:uid="{00000000-0005-0000-0000-0000B5080000}"/>
    <cellStyle name="Migliaia [0] 18 7 6" xfId="39238" xr:uid="{00000000-0005-0000-0000-0000B6080000}"/>
    <cellStyle name="Migliaia [0] 18 8" xfId="1381" xr:uid="{00000000-0005-0000-0000-0000B7080000}"/>
    <cellStyle name="Migliaia [0] 18 8 2" xfId="1382" xr:uid="{00000000-0005-0000-0000-0000B8080000}"/>
    <cellStyle name="Migliaia [0] 18 8 3" xfId="1383" xr:uid="{00000000-0005-0000-0000-0000B9080000}"/>
    <cellStyle name="Migliaia [0] 18 8 4" xfId="29151" xr:uid="{00000000-0005-0000-0000-0000BA080000}"/>
    <cellStyle name="Migliaia [0] 18 8 5" xfId="32639" xr:uid="{00000000-0005-0000-0000-0000BB080000}"/>
    <cellStyle name="Migliaia [0] 18 8 6" xfId="40143" xr:uid="{00000000-0005-0000-0000-0000BC080000}"/>
    <cellStyle name="Migliaia [0] 18 9" xfId="1384" xr:uid="{00000000-0005-0000-0000-0000BD080000}"/>
    <cellStyle name="Migliaia [0] 19" xfId="1385" xr:uid="{00000000-0005-0000-0000-0000BE080000}"/>
    <cellStyle name="Migliaia [0] 19 10" xfId="1386" xr:uid="{00000000-0005-0000-0000-0000BF080000}"/>
    <cellStyle name="Migliaia [0] 19 11" xfId="1387" xr:uid="{00000000-0005-0000-0000-0000C0080000}"/>
    <cellStyle name="Migliaia [0] 19 12" xfId="23545" xr:uid="{00000000-0005-0000-0000-0000C1080000}"/>
    <cellStyle name="Migliaia [0] 19 13" xfId="30083" xr:uid="{00000000-0005-0000-0000-0000C2080000}"/>
    <cellStyle name="Migliaia [0] 19 14" xfId="36287" xr:uid="{00000000-0005-0000-0000-0000C3080000}"/>
    <cellStyle name="Migliaia [0] 19 15" xfId="41049" xr:uid="{00000000-0005-0000-0000-0000C4080000}"/>
    <cellStyle name="Migliaia [0] 19 16" xfId="41170" xr:uid="{00000000-0005-0000-0000-0000C5080000}"/>
    <cellStyle name="Migliaia [0] 19 2" xfId="1388" xr:uid="{00000000-0005-0000-0000-0000C6080000}"/>
    <cellStyle name="Migliaia [0] 19 2 10" xfId="30084" xr:uid="{00000000-0005-0000-0000-0000C7080000}"/>
    <cellStyle name="Migliaia [0] 19 2 11" xfId="33346" xr:uid="{00000000-0005-0000-0000-0000C8080000}"/>
    <cellStyle name="Migliaia [0] 19 2 12" xfId="36533" xr:uid="{00000000-0005-0000-0000-0000C9080000}"/>
    <cellStyle name="Migliaia [0] 19 2 2" xfId="1389" xr:uid="{00000000-0005-0000-0000-0000CA080000}"/>
    <cellStyle name="Migliaia [0] 19 2 2 2" xfId="1390" xr:uid="{00000000-0005-0000-0000-0000CB080000}"/>
    <cellStyle name="Migliaia [0] 19 2 2 3" xfId="1391" xr:uid="{00000000-0005-0000-0000-0000CC080000}"/>
    <cellStyle name="Migliaia [0] 19 2 2 4" xfId="1392" xr:uid="{00000000-0005-0000-0000-0000CD080000}"/>
    <cellStyle name="Migliaia [0] 19 2 2 5" xfId="26301" xr:uid="{00000000-0005-0000-0000-0000CE080000}"/>
    <cellStyle name="Migliaia [0] 19 2 2 6" xfId="31379" xr:uid="{00000000-0005-0000-0000-0000CF080000}"/>
    <cellStyle name="Migliaia [0] 19 2 2 7" xfId="34367" xr:uid="{00000000-0005-0000-0000-0000D0080000}"/>
    <cellStyle name="Migliaia [0] 19 2 2 8" xfId="37327" xr:uid="{00000000-0005-0000-0000-0000D1080000}"/>
    <cellStyle name="Migliaia [0] 19 2 3" xfId="1393" xr:uid="{00000000-0005-0000-0000-0000D2080000}"/>
    <cellStyle name="Migliaia [0] 19 2 3 2" xfId="1394" xr:uid="{00000000-0005-0000-0000-0000D3080000}"/>
    <cellStyle name="Migliaia [0] 19 2 3 3" xfId="1395" xr:uid="{00000000-0005-0000-0000-0000D4080000}"/>
    <cellStyle name="Migliaia [0] 19 2 3 4" xfId="1396" xr:uid="{00000000-0005-0000-0000-0000D5080000}"/>
    <cellStyle name="Migliaia [0] 19 2 3 5" xfId="27868" xr:uid="{00000000-0005-0000-0000-0000D6080000}"/>
    <cellStyle name="Migliaia [0] 19 2 3 6" xfId="30582" xr:uid="{00000000-0005-0000-0000-0000D7080000}"/>
    <cellStyle name="Migliaia [0] 19 2 3 7" xfId="35920" xr:uid="{00000000-0005-0000-0000-0000D8080000}"/>
    <cellStyle name="Migliaia [0] 19 2 3 8" xfId="38880" xr:uid="{00000000-0005-0000-0000-0000D9080000}"/>
    <cellStyle name="Migliaia [0] 19 2 4" xfId="1397" xr:uid="{00000000-0005-0000-0000-0000DA080000}"/>
    <cellStyle name="Migliaia [0] 19 2 4 2" xfId="1398" xr:uid="{00000000-0005-0000-0000-0000DB080000}"/>
    <cellStyle name="Migliaia [0] 19 2 4 3" xfId="1399" xr:uid="{00000000-0005-0000-0000-0000DC080000}"/>
    <cellStyle name="Migliaia [0] 19 2 4 4" xfId="28784" xr:uid="{00000000-0005-0000-0000-0000DD080000}"/>
    <cellStyle name="Migliaia [0] 19 2 4 5" xfId="39784" xr:uid="{00000000-0005-0000-0000-0000DE080000}"/>
    <cellStyle name="Migliaia [0] 19 2 5" xfId="1400" xr:uid="{00000000-0005-0000-0000-0000DF080000}"/>
    <cellStyle name="Migliaia [0] 19 2 5 2" xfId="1401" xr:uid="{00000000-0005-0000-0000-0000E0080000}"/>
    <cellStyle name="Migliaia [0] 19 2 5 3" xfId="1402" xr:uid="{00000000-0005-0000-0000-0000E1080000}"/>
    <cellStyle name="Migliaia [0] 19 2 5 4" xfId="29704" xr:uid="{00000000-0005-0000-0000-0000E2080000}"/>
    <cellStyle name="Migliaia [0] 19 2 5 5" xfId="40689" xr:uid="{00000000-0005-0000-0000-0000E3080000}"/>
    <cellStyle name="Migliaia [0] 19 2 6" xfId="1403" xr:uid="{00000000-0005-0000-0000-0000E4080000}"/>
    <cellStyle name="Migliaia [0] 19 2 7" xfId="1404" xr:uid="{00000000-0005-0000-0000-0000E5080000}"/>
    <cellStyle name="Migliaia [0] 19 2 8" xfId="1405" xr:uid="{00000000-0005-0000-0000-0000E6080000}"/>
    <cellStyle name="Migliaia [0] 19 2 9" xfId="24065" xr:uid="{00000000-0005-0000-0000-0000E7080000}"/>
    <cellStyle name="Migliaia [0] 19 3" xfId="1406" xr:uid="{00000000-0005-0000-0000-0000E8080000}"/>
    <cellStyle name="Migliaia [0] 19 3 2" xfId="1407" xr:uid="{00000000-0005-0000-0000-0000E9080000}"/>
    <cellStyle name="Migliaia [0] 19 3 3" xfId="1408" xr:uid="{00000000-0005-0000-0000-0000EA080000}"/>
    <cellStyle name="Migliaia [0] 19 3 4" xfId="1409" xr:uid="{00000000-0005-0000-0000-0000EB080000}"/>
    <cellStyle name="Migliaia [0] 19 3 5" xfId="26300" xr:uid="{00000000-0005-0000-0000-0000EC080000}"/>
    <cellStyle name="Migliaia [0] 19 3 6" xfId="31378" xr:uid="{00000000-0005-0000-0000-0000ED080000}"/>
    <cellStyle name="Migliaia [0] 19 3 7" xfId="34366" xr:uid="{00000000-0005-0000-0000-0000EE080000}"/>
    <cellStyle name="Migliaia [0] 19 3 8" xfId="37326" xr:uid="{00000000-0005-0000-0000-0000EF080000}"/>
    <cellStyle name="Migliaia [0] 19 4" xfId="1410" xr:uid="{00000000-0005-0000-0000-0000F0080000}"/>
    <cellStyle name="Migliaia [0] 19 4 2" xfId="1411" xr:uid="{00000000-0005-0000-0000-0000F1080000}"/>
    <cellStyle name="Migliaia [0] 19 4 3" xfId="1412" xr:uid="{00000000-0005-0000-0000-0000F2080000}"/>
    <cellStyle name="Migliaia [0] 19 4 4" xfId="1413" xr:uid="{00000000-0005-0000-0000-0000F3080000}"/>
    <cellStyle name="Migliaia [0] 19 4 5" xfId="23899" xr:uid="{00000000-0005-0000-0000-0000F4080000}"/>
    <cellStyle name="Migliaia [0] 19 4 6" xfId="30455" xr:uid="{00000000-0005-0000-0000-0000F5080000}"/>
    <cellStyle name="Migliaia [0] 19 4 7" xfId="33116" xr:uid="{00000000-0005-0000-0000-0000F6080000}"/>
    <cellStyle name="Migliaia [0] 19 4 8" xfId="36407" xr:uid="{00000000-0005-0000-0000-0000F7080000}"/>
    <cellStyle name="Migliaia [0] 19 5" xfId="1414" xr:uid="{00000000-0005-0000-0000-0000F8080000}"/>
    <cellStyle name="Migliaia [0] 19 5 2" xfId="1415" xr:uid="{00000000-0005-0000-0000-0000F9080000}"/>
    <cellStyle name="Migliaia [0] 19 5 3" xfId="1416" xr:uid="{00000000-0005-0000-0000-0000FA080000}"/>
    <cellStyle name="Migliaia [0] 19 5 4" xfId="1417" xr:uid="{00000000-0005-0000-0000-0000FB080000}"/>
    <cellStyle name="Migliaia [0] 19 5 5" xfId="27196" xr:uid="{00000000-0005-0000-0000-0000FC080000}"/>
    <cellStyle name="Migliaia [0] 19 5 6" xfId="32267" xr:uid="{00000000-0005-0000-0000-0000FD080000}"/>
    <cellStyle name="Migliaia [0] 19 5 7" xfId="35255" xr:uid="{00000000-0005-0000-0000-0000FE080000}"/>
    <cellStyle name="Migliaia [0] 19 5 8" xfId="38215" xr:uid="{00000000-0005-0000-0000-0000FF080000}"/>
    <cellStyle name="Migliaia [0] 19 6" xfId="1418" xr:uid="{00000000-0005-0000-0000-000000090000}"/>
    <cellStyle name="Migliaia [0] 19 6 2" xfId="1419" xr:uid="{00000000-0005-0000-0000-000001090000}"/>
    <cellStyle name="Migliaia [0] 19 6 3" xfId="1420" xr:uid="{00000000-0005-0000-0000-000002090000}"/>
    <cellStyle name="Migliaia [0] 19 6 4" xfId="1421" xr:uid="{00000000-0005-0000-0000-000003090000}"/>
    <cellStyle name="Migliaia [0] 19 6 5" xfId="27316" xr:uid="{00000000-0005-0000-0000-000004090000}"/>
    <cellStyle name="Migliaia [0] 19 6 6" xfId="30331" xr:uid="{00000000-0005-0000-0000-000005090000}"/>
    <cellStyle name="Migliaia [0] 19 6 7" xfId="35375" xr:uid="{00000000-0005-0000-0000-000006090000}"/>
    <cellStyle name="Migliaia [0] 19 6 8" xfId="38335" xr:uid="{00000000-0005-0000-0000-000007090000}"/>
    <cellStyle name="Migliaia [0] 19 7" xfId="1422" xr:uid="{00000000-0005-0000-0000-000008090000}"/>
    <cellStyle name="Migliaia [0] 19 7 2" xfId="1423" xr:uid="{00000000-0005-0000-0000-000009090000}"/>
    <cellStyle name="Migliaia [0] 19 7 3" xfId="1424" xr:uid="{00000000-0005-0000-0000-00000A090000}"/>
    <cellStyle name="Migliaia [0] 19 7 4" xfId="28232" xr:uid="{00000000-0005-0000-0000-00000B090000}"/>
    <cellStyle name="Migliaia [0] 19 7 5" xfId="32990" xr:uid="{00000000-0005-0000-0000-00000C090000}"/>
    <cellStyle name="Migliaia [0] 19 7 6" xfId="39239" xr:uid="{00000000-0005-0000-0000-00000D090000}"/>
    <cellStyle name="Migliaia [0] 19 8" xfId="1425" xr:uid="{00000000-0005-0000-0000-00000E090000}"/>
    <cellStyle name="Migliaia [0] 19 8 2" xfId="1426" xr:uid="{00000000-0005-0000-0000-00000F090000}"/>
    <cellStyle name="Migliaia [0] 19 8 3" xfId="1427" xr:uid="{00000000-0005-0000-0000-000010090000}"/>
    <cellStyle name="Migliaia [0] 19 8 4" xfId="29152" xr:uid="{00000000-0005-0000-0000-000011090000}"/>
    <cellStyle name="Migliaia [0] 19 8 5" xfId="32640" xr:uid="{00000000-0005-0000-0000-000012090000}"/>
    <cellStyle name="Migliaia [0] 19 8 6" xfId="40144" xr:uid="{00000000-0005-0000-0000-000013090000}"/>
    <cellStyle name="Migliaia [0] 19 9" xfId="1428" xr:uid="{00000000-0005-0000-0000-000014090000}"/>
    <cellStyle name="Migliaia [0] 2" xfId="1429" xr:uid="{00000000-0005-0000-0000-000015090000}"/>
    <cellStyle name="Migliaia [0] 2 10" xfId="1430" xr:uid="{00000000-0005-0000-0000-000016090000}"/>
    <cellStyle name="Migliaia [0] 2 11" xfId="1431" xr:uid="{00000000-0005-0000-0000-000017090000}"/>
    <cellStyle name="Migliaia [0] 2 12" xfId="23546" xr:uid="{00000000-0005-0000-0000-000018090000}"/>
    <cellStyle name="Migliaia [0] 2 13" xfId="30085" xr:uid="{00000000-0005-0000-0000-000019090000}"/>
    <cellStyle name="Migliaia [0] 2 14" xfId="36288" xr:uid="{00000000-0005-0000-0000-00001A090000}"/>
    <cellStyle name="Migliaia [0] 2 15" xfId="41050" xr:uid="{00000000-0005-0000-0000-00001B090000}"/>
    <cellStyle name="Migliaia [0] 2 16" xfId="41171" xr:uid="{00000000-0005-0000-0000-00001C090000}"/>
    <cellStyle name="Migliaia [0] 2 2" xfId="1432" xr:uid="{00000000-0005-0000-0000-00001D090000}"/>
    <cellStyle name="Migliaia [0] 2 2 10" xfId="30086" xr:uid="{00000000-0005-0000-0000-00001E090000}"/>
    <cellStyle name="Migliaia [0] 2 2 11" xfId="33347" xr:uid="{00000000-0005-0000-0000-00001F090000}"/>
    <cellStyle name="Migliaia [0] 2 2 12" xfId="36534" xr:uid="{00000000-0005-0000-0000-000020090000}"/>
    <cellStyle name="Migliaia [0] 2 2 2" xfId="1433" xr:uid="{00000000-0005-0000-0000-000021090000}"/>
    <cellStyle name="Migliaia [0] 2 2 2 2" xfId="1434" xr:uid="{00000000-0005-0000-0000-000022090000}"/>
    <cellStyle name="Migliaia [0] 2 2 2 3" xfId="1435" xr:uid="{00000000-0005-0000-0000-000023090000}"/>
    <cellStyle name="Migliaia [0] 2 2 2 4" xfId="1436" xr:uid="{00000000-0005-0000-0000-000024090000}"/>
    <cellStyle name="Migliaia [0] 2 2 2 5" xfId="26303" xr:uid="{00000000-0005-0000-0000-000025090000}"/>
    <cellStyle name="Migliaia [0] 2 2 2 6" xfId="31381" xr:uid="{00000000-0005-0000-0000-000026090000}"/>
    <cellStyle name="Migliaia [0] 2 2 2 7" xfId="34369" xr:uid="{00000000-0005-0000-0000-000027090000}"/>
    <cellStyle name="Migliaia [0] 2 2 2 8" xfId="37329" xr:uid="{00000000-0005-0000-0000-000028090000}"/>
    <cellStyle name="Migliaia [0] 2 2 3" xfId="1437" xr:uid="{00000000-0005-0000-0000-000029090000}"/>
    <cellStyle name="Migliaia [0] 2 2 3 2" xfId="1438" xr:uid="{00000000-0005-0000-0000-00002A090000}"/>
    <cellStyle name="Migliaia [0] 2 2 3 3" xfId="1439" xr:uid="{00000000-0005-0000-0000-00002B090000}"/>
    <cellStyle name="Migliaia [0] 2 2 3 4" xfId="1440" xr:uid="{00000000-0005-0000-0000-00002C090000}"/>
    <cellStyle name="Migliaia [0] 2 2 3 5" xfId="27869" xr:uid="{00000000-0005-0000-0000-00002D090000}"/>
    <cellStyle name="Migliaia [0] 2 2 3 6" xfId="30583" xr:uid="{00000000-0005-0000-0000-00002E090000}"/>
    <cellStyle name="Migliaia [0] 2 2 3 7" xfId="35921" xr:uid="{00000000-0005-0000-0000-00002F090000}"/>
    <cellStyle name="Migliaia [0] 2 2 3 8" xfId="38881" xr:uid="{00000000-0005-0000-0000-000030090000}"/>
    <cellStyle name="Migliaia [0] 2 2 4" xfId="1441" xr:uid="{00000000-0005-0000-0000-000031090000}"/>
    <cellStyle name="Migliaia [0] 2 2 4 2" xfId="1442" xr:uid="{00000000-0005-0000-0000-000032090000}"/>
    <cellStyle name="Migliaia [0] 2 2 4 3" xfId="1443" xr:uid="{00000000-0005-0000-0000-000033090000}"/>
    <cellStyle name="Migliaia [0] 2 2 4 4" xfId="28785" xr:uid="{00000000-0005-0000-0000-000034090000}"/>
    <cellStyle name="Migliaia [0] 2 2 4 5" xfId="39785" xr:uid="{00000000-0005-0000-0000-000035090000}"/>
    <cellStyle name="Migliaia [0] 2 2 5" xfId="1444" xr:uid="{00000000-0005-0000-0000-000036090000}"/>
    <cellStyle name="Migliaia [0] 2 2 5 2" xfId="1445" xr:uid="{00000000-0005-0000-0000-000037090000}"/>
    <cellStyle name="Migliaia [0] 2 2 5 3" xfId="1446" xr:uid="{00000000-0005-0000-0000-000038090000}"/>
    <cellStyle name="Migliaia [0] 2 2 5 4" xfId="29705" xr:uid="{00000000-0005-0000-0000-000039090000}"/>
    <cellStyle name="Migliaia [0] 2 2 5 5" xfId="40690" xr:uid="{00000000-0005-0000-0000-00003A090000}"/>
    <cellStyle name="Migliaia [0] 2 2 6" xfId="1447" xr:uid="{00000000-0005-0000-0000-00003B090000}"/>
    <cellStyle name="Migliaia [0] 2 2 7" xfId="1448" xr:uid="{00000000-0005-0000-0000-00003C090000}"/>
    <cellStyle name="Migliaia [0] 2 2 8" xfId="1449" xr:uid="{00000000-0005-0000-0000-00003D090000}"/>
    <cellStyle name="Migliaia [0] 2 2 9" xfId="24066" xr:uid="{00000000-0005-0000-0000-00003E090000}"/>
    <cellStyle name="Migliaia [0] 2 3" xfId="1450" xr:uid="{00000000-0005-0000-0000-00003F090000}"/>
    <cellStyle name="Migliaia [0] 2 3 2" xfId="1451" xr:uid="{00000000-0005-0000-0000-000040090000}"/>
    <cellStyle name="Migliaia [0] 2 3 3" xfId="1452" xr:uid="{00000000-0005-0000-0000-000041090000}"/>
    <cellStyle name="Migliaia [0] 2 3 4" xfId="1453" xr:uid="{00000000-0005-0000-0000-000042090000}"/>
    <cellStyle name="Migliaia [0] 2 3 5" xfId="26302" xr:uid="{00000000-0005-0000-0000-000043090000}"/>
    <cellStyle name="Migliaia [0] 2 3 6" xfId="31380" xr:uid="{00000000-0005-0000-0000-000044090000}"/>
    <cellStyle name="Migliaia [0] 2 3 7" xfId="34368" xr:uid="{00000000-0005-0000-0000-000045090000}"/>
    <cellStyle name="Migliaia [0] 2 3 8" xfId="37328" xr:uid="{00000000-0005-0000-0000-000046090000}"/>
    <cellStyle name="Migliaia [0] 2 4" xfId="1454" xr:uid="{00000000-0005-0000-0000-000047090000}"/>
    <cellStyle name="Migliaia [0] 2 4 2" xfId="1455" xr:uid="{00000000-0005-0000-0000-000048090000}"/>
    <cellStyle name="Migliaia [0] 2 4 3" xfId="1456" xr:uid="{00000000-0005-0000-0000-000049090000}"/>
    <cellStyle name="Migliaia [0] 2 4 4" xfId="1457" xr:uid="{00000000-0005-0000-0000-00004A090000}"/>
    <cellStyle name="Migliaia [0] 2 4 5" xfId="23900" xr:uid="{00000000-0005-0000-0000-00004B090000}"/>
    <cellStyle name="Migliaia [0] 2 4 6" xfId="30456" xr:uid="{00000000-0005-0000-0000-00004C090000}"/>
    <cellStyle name="Migliaia [0] 2 4 7" xfId="33117" xr:uid="{00000000-0005-0000-0000-00004D090000}"/>
    <cellStyle name="Migliaia [0] 2 4 8" xfId="36408" xr:uid="{00000000-0005-0000-0000-00004E090000}"/>
    <cellStyle name="Migliaia [0] 2 5" xfId="1458" xr:uid="{00000000-0005-0000-0000-00004F090000}"/>
    <cellStyle name="Migliaia [0] 2 5 2" xfId="1459" xr:uid="{00000000-0005-0000-0000-000050090000}"/>
    <cellStyle name="Migliaia [0] 2 5 3" xfId="1460" xr:uid="{00000000-0005-0000-0000-000051090000}"/>
    <cellStyle name="Migliaia [0] 2 5 4" xfId="1461" xr:uid="{00000000-0005-0000-0000-000052090000}"/>
    <cellStyle name="Migliaia [0] 2 5 5" xfId="27197" xr:uid="{00000000-0005-0000-0000-000053090000}"/>
    <cellStyle name="Migliaia [0] 2 5 6" xfId="32268" xr:uid="{00000000-0005-0000-0000-000054090000}"/>
    <cellStyle name="Migliaia [0] 2 5 7" xfId="35256" xr:uid="{00000000-0005-0000-0000-000055090000}"/>
    <cellStyle name="Migliaia [0] 2 5 8" xfId="38216" xr:uid="{00000000-0005-0000-0000-000056090000}"/>
    <cellStyle name="Migliaia [0] 2 6" xfId="1462" xr:uid="{00000000-0005-0000-0000-000057090000}"/>
    <cellStyle name="Migliaia [0] 2 6 2" xfId="1463" xr:uid="{00000000-0005-0000-0000-000058090000}"/>
    <cellStyle name="Migliaia [0] 2 6 3" xfId="1464" xr:uid="{00000000-0005-0000-0000-000059090000}"/>
    <cellStyle name="Migliaia [0] 2 6 4" xfId="1465" xr:uid="{00000000-0005-0000-0000-00005A090000}"/>
    <cellStyle name="Migliaia [0] 2 6 5" xfId="27317" xr:uid="{00000000-0005-0000-0000-00005B090000}"/>
    <cellStyle name="Migliaia [0] 2 6 6" xfId="30332" xr:uid="{00000000-0005-0000-0000-00005C090000}"/>
    <cellStyle name="Migliaia [0] 2 6 7" xfId="35376" xr:uid="{00000000-0005-0000-0000-00005D090000}"/>
    <cellStyle name="Migliaia [0] 2 6 8" xfId="38336" xr:uid="{00000000-0005-0000-0000-00005E090000}"/>
    <cellStyle name="Migliaia [0] 2 7" xfId="1466" xr:uid="{00000000-0005-0000-0000-00005F090000}"/>
    <cellStyle name="Migliaia [0] 2 7 2" xfId="1467" xr:uid="{00000000-0005-0000-0000-000060090000}"/>
    <cellStyle name="Migliaia [0] 2 7 3" xfId="1468" xr:uid="{00000000-0005-0000-0000-000061090000}"/>
    <cellStyle name="Migliaia [0] 2 7 4" xfId="28233" xr:uid="{00000000-0005-0000-0000-000062090000}"/>
    <cellStyle name="Migliaia [0] 2 7 5" xfId="32991" xr:uid="{00000000-0005-0000-0000-000063090000}"/>
    <cellStyle name="Migliaia [0] 2 7 6" xfId="39240" xr:uid="{00000000-0005-0000-0000-000064090000}"/>
    <cellStyle name="Migliaia [0] 2 8" xfId="1469" xr:uid="{00000000-0005-0000-0000-000065090000}"/>
    <cellStyle name="Migliaia [0] 2 8 2" xfId="1470" xr:uid="{00000000-0005-0000-0000-000066090000}"/>
    <cellStyle name="Migliaia [0] 2 8 3" xfId="1471" xr:uid="{00000000-0005-0000-0000-000067090000}"/>
    <cellStyle name="Migliaia [0] 2 8 4" xfId="29153" xr:uid="{00000000-0005-0000-0000-000068090000}"/>
    <cellStyle name="Migliaia [0] 2 8 5" xfId="32641" xr:uid="{00000000-0005-0000-0000-000069090000}"/>
    <cellStyle name="Migliaia [0] 2 8 6" xfId="40145" xr:uid="{00000000-0005-0000-0000-00006A090000}"/>
    <cellStyle name="Migliaia [0] 2 9" xfId="1472" xr:uid="{00000000-0005-0000-0000-00006B090000}"/>
    <cellStyle name="Migliaia [0] 20" xfId="1473" xr:uid="{00000000-0005-0000-0000-00006C090000}"/>
    <cellStyle name="Migliaia [0] 20 10" xfId="1474" xr:uid="{00000000-0005-0000-0000-00006D090000}"/>
    <cellStyle name="Migliaia [0] 20 11" xfId="1475" xr:uid="{00000000-0005-0000-0000-00006E090000}"/>
    <cellStyle name="Migliaia [0] 20 12" xfId="23547" xr:uid="{00000000-0005-0000-0000-00006F090000}"/>
    <cellStyle name="Migliaia [0] 20 13" xfId="30087" xr:uid="{00000000-0005-0000-0000-000070090000}"/>
    <cellStyle name="Migliaia [0] 20 14" xfId="36289" xr:uid="{00000000-0005-0000-0000-000071090000}"/>
    <cellStyle name="Migliaia [0] 20 15" xfId="41051" xr:uid="{00000000-0005-0000-0000-000072090000}"/>
    <cellStyle name="Migliaia [0] 20 16" xfId="41172" xr:uid="{00000000-0005-0000-0000-000073090000}"/>
    <cellStyle name="Migliaia [0] 20 2" xfId="1476" xr:uid="{00000000-0005-0000-0000-000074090000}"/>
    <cellStyle name="Migliaia [0] 20 2 10" xfId="30088" xr:uid="{00000000-0005-0000-0000-000075090000}"/>
    <cellStyle name="Migliaia [0] 20 2 11" xfId="33348" xr:uid="{00000000-0005-0000-0000-000076090000}"/>
    <cellStyle name="Migliaia [0] 20 2 12" xfId="36535" xr:uid="{00000000-0005-0000-0000-000077090000}"/>
    <cellStyle name="Migliaia [0] 20 2 2" xfId="1477" xr:uid="{00000000-0005-0000-0000-000078090000}"/>
    <cellStyle name="Migliaia [0] 20 2 2 2" xfId="1478" xr:uid="{00000000-0005-0000-0000-000079090000}"/>
    <cellStyle name="Migliaia [0] 20 2 2 3" xfId="1479" xr:uid="{00000000-0005-0000-0000-00007A090000}"/>
    <cellStyle name="Migliaia [0] 20 2 2 4" xfId="1480" xr:uid="{00000000-0005-0000-0000-00007B090000}"/>
    <cellStyle name="Migliaia [0] 20 2 2 5" xfId="26305" xr:uid="{00000000-0005-0000-0000-00007C090000}"/>
    <cellStyle name="Migliaia [0] 20 2 2 6" xfId="31383" xr:uid="{00000000-0005-0000-0000-00007D090000}"/>
    <cellStyle name="Migliaia [0] 20 2 2 7" xfId="34371" xr:uid="{00000000-0005-0000-0000-00007E090000}"/>
    <cellStyle name="Migliaia [0] 20 2 2 8" xfId="37331" xr:uid="{00000000-0005-0000-0000-00007F090000}"/>
    <cellStyle name="Migliaia [0] 20 2 3" xfId="1481" xr:uid="{00000000-0005-0000-0000-000080090000}"/>
    <cellStyle name="Migliaia [0] 20 2 3 2" xfId="1482" xr:uid="{00000000-0005-0000-0000-000081090000}"/>
    <cellStyle name="Migliaia [0] 20 2 3 3" xfId="1483" xr:uid="{00000000-0005-0000-0000-000082090000}"/>
    <cellStyle name="Migliaia [0] 20 2 3 4" xfId="1484" xr:uid="{00000000-0005-0000-0000-000083090000}"/>
    <cellStyle name="Migliaia [0] 20 2 3 5" xfId="27870" xr:uid="{00000000-0005-0000-0000-000084090000}"/>
    <cellStyle name="Migliaia [0] 20 2 3 6" xfId="30584" xr:uid="{00000000-0005-0000-0000-000085090000}"/>
    <cellStyle name="Migliaia [0] 20 2 3 7" xfId="35922" xr:uid="{00000000-0005-0000-0000-000086090000}"/>
    <cellStyle name="Migliaia [0] 20 2 3 8" xfId="38882" xr:uid="{00000000-0005-0000-0000-000087090000}"/>
    <cellStyle name="Migliaia [0] 20 2 4" xfId="1485" xr:uid="{00000000-0005-0000-0000-000088090000}"/>
    <cellStyle name="Migliaia [0] 20 2 4 2" xfId="1486" xr:uid="{00000000-0005-0000-0000-000089090000}"/>
    <cellStyle name="Migliaia [0] 20 2 4 3" xfId="1487" xr:uid="{00000000-0005-0000-0000-00008A090000}"/>
    <cellStyle name="Migliaia [0] 20 2 4 4" xfId="28786" xr:uid="{00000000-0005-0000-0000-00008B090000}"/>
    <cellStyle name="Migliaia [0] 20 2 4 5" xfId="39786" xr:uid="{00000000-0005-0000-0000-00008C090000}"/>
    <cellStyle name="Migliaia [0] 20 2 5" xfId="1488" xr:uid="{00000000-0005-0000-0000-00008D090000}"/>
    <cellStyle name="Migliaia [0] 20 2 5 2" xfId="1489" xr:uid="{00000000-0005-0000-0000-00008E090000}"/>
    <cellStyle name="Migliaia [0] 20 2 5 3" xfId="1490" xr:uid="{00000000-0005-0000-0000-00008F090000}"/>
    <cellStyle name="Migliaia [0] 20 2 5 4" xfId="29706" xr:uid="{00000000-0005-0000-0000-000090090000}"/>
    <cellStyle name="Migliaia [0] 20 2 5 5" xfId="40691" xr:uid="{00000000-0005-0000-0000-000091090000}"/>
    <cellStyle name="Migliaia [0] 20 2 6" xfId="1491" xr:uid="{00000000-0005-0000-0000-000092090000}"/>
    <cellStyle name="Migliaia [0] 20 2 7" xfId="1492" xr:uid="{00000000-0005-0000-0000-000093090000}"/>
    <cellStyle name="Migliaia [0] 20 2 8" xfId="1493" xr:uid="{00000000-0005-0000-0000-000094090000}"/>
    <cellStyle name="Migliaia [0] 20 2 9" xfId="24067" xr:uid="{00000000-0005-0000-0000-000095090000}"/>
    <cellStyle name="Migliaia [0] 20 3" xfId="1494" xr:uid="{00000000-0005-0000-0000-000096090000}"/>
    <cellStyle name="Migliaia [0] 20 3 2" xfId="1495" xr:uid="{00000000-0005-0000-0000-000097090000}"/>
    <cellStyle name="Migliaia [0] 20 3 3" xfId="1496" xr:uid="{00000000-0005-0000-0000-000098090000}"/>
    <cellStyle name="Migliaia [0] 20 3 4" xfId="1497" xr:uid="{00000000-0005-0000-0000-000099090000}"/>
    <cellStyle name="Migliaia [0] 20 3 5" xfId="26304" xr:uid="{00000000-0005-0000-0000-00009A090000}"/>
    <cellStyle name="Migliaia [0] 20 3 6" xfId="31382" xr:uid="{00000000-0005-0000-0000-00009B090000}"/>
    <cellStyle name="Migliaia [0] 20 3 7" xfId="34370" xr:uid="{00000000-0005-0000-0000-00009C090000}"/>
    <cellStyle name="Migliaia [0] 20 3 8" xfId="37330" xr:uid="{00000000-0005-0000-0000-00009D090000}"/>
    <cellStyle name="Migliaia [0] 20 4" xfId="1498" xr:uid="{00000000-0005-0000-0000-00009E090000}"/>
    <cellStyle name="Migliaia [0] 20 4 2" xfId="1499" xr:uid="{00000000-0005-0000-0000-00009F090000}"/>
    <cellStyle name="Migliaia [0] 20 4 3" xfId="1500" xr:uid="{00000000-0005-0000-0000-0000A0090000}"/>
    <cellStyle name="Migliaia [0] 20 4 4" xfId="1501" xr:uid="{00000000-0005-0000-0000-0000A1090000}"/>
    <cellStyle name="Migliaia [0] 20 4 5" xfId="23901" xr:uid="{00000000-0005-0000-0000-0000A2090000}"/>
    <cellStyle name="Migliaia [0] 20 4 6" xfId="30457" xr:uid="{00000000-0005-0000-0000-0000A3090000}"/>
    <cellStyle name="Migliaia [0] 20 4 7" xfId="33118" xr:uid="{00000000-0005-0000-0000-0000A4090000}"/>
    <cellStyle name="Migliaia [0] 20 4 8" xfId="36409" xr:uid="{00000000-0005-0000-0000-0000A5090000}"/>
    <cellStyle name="Migliaia [0] 20 5" xfId="1502" xr:uid="{00000000-0005-0000-0000-0000A6090000}"/>
    <cellStyle name="Migliaia [0] 20 5 2" xfId="1503" xr:uid="{00000000-0005-0000-0000-0000A7090000}"/>
    <cellStyle name="Migliaia [0] 20 5 3" xfId="1504" xr:uid="{00000000-0005-0000-0000-0000A8090000}"/>
    <cellStyle name="Migliaia [0] 20 5 4" xfId="1505" xr:uid="{00000000-0005-0000-0000-0000A9090000}"/>
    <cellStyle name="Migliaia [0] 20 5 5" xfId="27198" xr:uid="{00000000-0005-0000-0000-0000AA090000}"/>
    <cellStyle name="Migliaia [0] 20 5 6" xfId="32269" xr:uid="{00000000-0005-0000-0000-0000AB090000}"/>
    <cellStyle name="Migliaia [0] 20 5 7" xfId="35257" xr:uid="{00000000-0005-0000-0000-0000AC090000}"/>
    <cellStyle name="Migliaia [0] 20 5 8" xfId="38217" xr:uid="{00000000-0005-0000-0000-0000AD090000}"/>
    <cellStyle name="Migliaia [0] 20 6" xfId="1506" xr:uid="{00000000-0005-0000-0000-0000AE090000}"/>
    <cellStyle name="Migliaia [0] 20 6 2" xfId="1507" xr:uid="{00000000-0005-0000-0000-0000AF090000}"/>
    <cellStyle name="Migliaia [0] 20 6 3" xfId="1508" xr:uid="{00000000-0005-0000-0000-0000B0090000}"/>
    <cellStyle name="Migliaia [0] 20 6 4" xfId="1509" xr:uid="{00000000-0005-0000-0000-0000B1090000}"/>
    <cellStyle name="Migliaia [0] 20 6 5" xfId="27318" xr:uid="{00000000-0005-0000-0000-0000B2090000}"/>
    <cellStyle name="Migliaia [0] 20 6 6" xfId="30333" xr:uid="{00000000-0005-0000-0000-0000B3090000}"/>
    <cellStyle name="Migliaia [0] 20 6 7" xfId="35377" xr:uid="{00000000-0005-0000-0000-0000B4090000}"/>
    <cellStyle name="Migliaia [0] 20 6 8" xfId="38337" xr:uid="{00000000-0005-0000-0000-0000B5090000}"/>
    <cellStyle name="Migliaia [0] 20 7" xfId="1510" xr:uid="{00000000-0005-0000-0000-0000B6090000}"/>
    <cellStyle name="Migliaia [0] 20 7 2" xfId="1511" xr:uid="{00000000-0005-0000-0000-0000B7090000}"/>
    <cellStyle name="Migliaia [0] 20 7 3" xfId="1512" xr:uid="{00000000-0005-0000-0000-0000B8090000}"/>
    <cellStyle name="Migliaia [0] 20 7 4" xfId="28234" xr:uid="{00000000-0005-0000-0000-0000B9090000}"/>
    <cellStyle name="Migliaia [0] 20 7 5" xfId="32992" xr:uid="{00000000-0005-0000-0000-0000BA090000}"/>
    <cellStyle name="Migliaia [0] 20 7 6" xfId="39241" xr:uid="{00000000-0005-0000-0000-0000BB090000}"/>
    <cellStyle name="Migliaia [0] 20 8" xfId="1513" xr:uid="{00000000-0005-0000-0000-0000BC090000}"/>
    <cellStyle name="Migliaia [0] 20 8 2" xfId="1514" xr:uid="{00000000-0005-0000-0000-0000BD090000}"/>
    <cellStyle name="Migliaia [0] 20 8 3" xfId="1515" xr:uid="{00000000-0005-0000-0000-0000BE090000}"/>
    <cellStyle name="Migliaia [0] 20 8 4" xfId="29154" xr:uid="{00000000-0005-0000-0000-0000BF090000}"/>
    <cellStyle name="Migliaia [0] 20 8 5" xfId="32642" xr:uid="{00000000-0005-0000-0000-0000C0090000}"/>
    <cellStyle name="Migliaia [0] 20 8 6" xfId="40146" xr:uid="{00000000-0005-0000-0000-0000C1090000}"/>
    <cellStyle name="Migliaia [0] 20 9" xfId="1516" xr:uid="{00000000-0005-0000-0000-0000C2090000}"/>
    <cellStyle name="Migliaia [0] 21" xfId="1517" xr:uid="{00000000-0005-0000-0000-0000C3090000}"/>
    <cellStyle name="Migliaia [0] 21 10" xfId="1518" xr:uid="{00000000-0005-0000-0000-0000C4090000}"/>
    <cellStyle name="Migliaia [0] 21 11" xfId="1519" xr:uid="{00000000-0005-0000-0000-0000C5090000}"/>
    <cellStyle name="Migliaia [0] 21 12" xfId="23548" xr:uid="{00000000-0005-0000-0000-0000C6090000}"/>
    <cellStyle name="Migliaia [0] 21 13" xfId="30089" xr:uid="{00000000-0005-0000-0000-0000C7090000}"/>
    <cellStyle name="Migliaia [0] 21 14" xfId="36290" xr:uid="{00000000-0005-0000-0000-0000C8090000}"/>
    <cellStyle name="Migliaia [0] 21 15" xfId="41052" xr:uid="{00000000-0005-0000-0000-0000C9090000}"/>
    <cellStyle name="Migliaia [0] 21 16" xfId="41173" xr:uid="{00000000-0005-0000-0000-0000CA090000}"/>
    <cellStyle name="Migliaia [0] 21 2" xfId="1520" xr:uid="{00000000-0005-0000-0000-0000CB090000}"/>
    <cellStyle name="Migliaia [0] 21 2 10" xfId="30090" xr:uid="{00000000-0005-0000-0000-0000CC090000}"/>
    <cellStyle name="Migliaia [0] 21 2 11" xfId="33349" xr:uid="{00000000-0005-0000-0000-0000CD090000}"/>
    <cellStyle name="Migliaia [0] 21 2 12" xfId="36536" xr:uid="{00000000-0005-0000-0000-0000CE090000}"/>
    <cellStyle name="Migliaia [0] 21 2 2" xfId="1521" xr:uid="{00000000-0005-0000-0000-0000CF090000}"/>
    <cellStyle name="Migliaia [0] 21 2 2 2" xfId="1522" xr:uid="{00000000-0005-0000-0000-0000D0090000}"/>
    <cellStyle name="Migliaia [0] 21 2 2 3" xfId="1523" xr:uid="{00000000-0005-0000-0000-0000D1090000}"/>
    <cellStyle name="Migliaia [0] 21 2 2 4" xfId="1524" xr:uid="{00000000-0005-0000-0000-0000D2090000}"/>
    <cellStyle name="Migliaia [0] 21 2 2 5" xfId="26307" xr:uid="{00000000-0005-0000-0000-0000D3090000}"/>
    <cellStyle name="Migliaia [0] 21 2 2 6" xfId="31385" xr:uid="{00000000-0005-0000-0000-0000D4090000}"/>
    <cellStyle name="Migliaia [0] 21 2 2 7" xfId="34373" xr:uid="{00000000-0005-0000-0000-0000D5090000}"/>
    <cellStyle name="Migliaia [0] 21 2 2 8" xfId="37333" xr:uid="{00000000-0005-0000-0000-0000D6090000}"/>
    <cellStyle name="Migliaia [0] 21 2 3" xfId="1525" xr:uid="{00000000-0005-0000-0000-0000D7090000}"/>
    <cellStyle name="Migliaia [0] 21 2 3 2" xfId="1526" xr:uid="{00000000-0005-0000-0000-0000D8090000}"/>
    <cellStyle name="Migliaia [0] 21 2 3 3" xfId="1527" xr:uid="{00000000-0005-0000-0000-0000D9090000}"/>
    <cellStyle name="Migliaia [0] 21 2 3 4" xfId="1528" xr:uid="{00000000-0005-0000-0000-0000DA090000}"/>
    <cellStyle name="Migliaia [0] 21 2 3 5" xfId="27871" xr:uid="{00000000-0005-0000-0000-0000DB090000}"/>
    <cellStyle name="Migliaia [0] 21 2 3 6" xfId="30585" xr:uid="{00000000-0005-0000-0000-0000DC090000}"/>
    <cellStyle name="Migliaia [0] 21 2 3 7" xfId="35923" xr:uid="{00000000-0005-0000-0000-0000DD090000}"/>
    <cellStyle name="Migliaia [0] 21 2 3 8" xfId="38883" xr:uid="{00000000-0005-0000-0000-0000DE090000}"/>
    <cellStyle name="Migliaia [0] 21 2 4" xfId="1529" xr:uid="{00000000-0005-0000-0000-0000DF090000}"/>
    <cellStyle name="Migliaia [0] 21 2 4 2" xfId="1530" xr:uid="{00000000-0005-0000-0000-0000E0090000}"/>
    <cellStyle name="Migliaia [0] 21 2 4 3" xfId="1531" xr:uid="{00000000-0005-0000-0000-0000E1090000}"/>
    <cellStyle name="Migliaia [0] 21 2 4 4" xfId="28787" xr:uid="{00000000-0005-0000-0000-0000E2090000}"/>
    <cellStyle name="Migliaia [0] 21 2 4 5" xfId="39787" xr:uid="{00000000-0005-0000-0000-0000E3090000}"/>
    <cellStyle name="Migliaia [0] 21 2 5" xfId="1532" xr:uid="{00000000-0005-0000-0000-0000E4090000}"/>
    <cellStyle name="Migliaia [0] 21 2 5 2" xfId="1533" xr:uid="{00000000-0005-0000-0000-0000E5090000}"/>
    <cellStyle name="Migliaia [0] 21 2 5 3" xfId="1534" xr:uid="{00000000-0005-0000-0000-0000E6090000}"/>
    <cellStyle name="Migliaia [0] 21 2 5 4" xfId="29707" xr:uid="{00000000-0005-0000-0000-0000E7090000}"/>
    <cellStyle name="Migliaia [0] 21 2 5 5" xfId="40692" xr:uid="{00000000-0005-0000-0000-0000E8090000}"/>
    <cellStyle name="Migliaia [0] 21 2 6" xfId="1535" xr:uid="{00000000-0005-0000-0000-0000E9090000}"/>
    <cellStyle name="Migliaia [0] 21 2 7" xfId="1536" xr:uid="{00000000-0005-0000-0000-0000EA090000}"/>
    <cellStyle name="Migliaia [0] 21 2 8" xfId="1537" xr:uid="{00000000-0005-0000-0000-0000EB090000}"/>
    <cellStyle name="Migliaia [0] 21 2 9" xfId="24068" xr:uid="{00000000-0005-0000-0000-0000EC090000}"/>
    <cellStyle name="Migliaia [0] 21 3" xfId="1538" xr:uid="{00000000-0005-0000-0000-0000ED090000}"/>
    <cellStyle name="Migliaia [0] 21 3 2" xfId="1539" xr:uid="{00000000-0005-0000-0000-0000EE090000}"/>
    <cellStyle name="Migliaia [0] 21 3 3" xfId="1540" xr:uid="{00000000-0005-0000-0000-0000EF090000}"/>
    <cellStyle name="Migliaia [0] 21 3 4" xfId="1541" xr:uid="{00000000-0005-0000-0000-0000F0090000}"/>
    <cellStyle name="Migliaia [0] 21 3 5" xfId="26306" xr:uid="{00000000-0005-0000-0000-0000F1090000}"/>
    <cellStyle name="Migliaia [0] 21 3 6" xfId="31384" xr:uid="{00000000-0005-0000-0000-0000F2090000}"/>
    <cellStyle name="Migliaia [0] 21 3 7" xfId="34372" xr:uid="{00000000-0005-0000-0000-0000F3090000}"/>
    <cellStyle name="Migliaia [0] 21 3 8" xfId="37332" xr:uid="{00000000-0005-0000-0000-0000F4090000}"/>
    <cellStyle name="Migliaia [0] 21 4" xfId="1542" xr:uid="{00000000-0005-0000-0000-0000F5090000}"/>
    <cellStyle name="Migliaia [0] 21 4 2" xfId="1543" xr:uid="{00000000-0005-0000-0000-0000F6090000}"/>
    <cellStyle name="Migliaia [0] 21 4 3" xfId="1544" xr:uid="{00000000-0005-0000-0000-0000F7090000}"/>
    <cellStyle name="Migliaia [0] 21 4 4" xfId="1545" xr:uid="{00000000-0005-0000-0000-0000F8090000}"/>
    <cellStyle name="Migliaia [0] 21 4 5" xfId="23902" xr:uid="{00000000-0005-0000-0000-0000F9090000}"/>
    <cellStyle name="Migliaia [0] 21 4 6" xfId="30458" xr:uid="{00000000-0005-0000-0000-0000FA090000}"/>
    <cellStyle name="Migliaia [0] 21 4 7" xfId="33119" xr:uid="{00000000-0005-0000-0000-0000FB090000}"/>
    <cellStyle name="Migliaia [0] 21 4 8" xfId="36410" xr:uid="{00000000-0005-0000-0000-0000FC090000}"/>
    <cellStyle name="Migliaia [0] 21 5" xfId="1546" xr:uid="{00000000-0005-0000-0000-0000FD090000}"/>
    <cellStyle name="Migliaia [0] 21 5 2" xfId="1547" xr:uid="{00000000-0005-0000-0000-0000FE090000}"/>
    <cellStyle name="Migliaia [0] 21 5 3" xfId="1548" xr:uid="{00000000-0005-0000-0000-0000FF090000}"/>
    <cellStyle name="Migliaia [0] 21 5 4" xfId="1549" xr:uid="{00000000-0005-0000-0000-0000000A0000}"/>
    <cellStyle name="Migliaia [0] 21 5 5" xfId="27199" xr:uid="{00000000-0005-0000-0000-0000010A0000}"/>
    <cellStyle name="Migliaia [0] 21 5 6" xfId="32270" xr:uid="{00000000-0005-0000-0000-0000020A0000}"/>
    <cellStyle name="Migliaia [0] 21 5 7" xfId="35258" xr:uid="{00000000-0005-0000-0000-0000030A0000}"/>
    <cellStyle name="Migliaia [0] 21 5 8" xfId="38218" xr:uid="{00000000-0005-0000-0000-0000040A0000}"/>
    <cellStyle name="Migliaia [0] 21 6" xfId="1550" xr:uid="{00000000-0005-0000-0000-0000050A0000}"/>
    <cellStyle name="Migliaia [0] 21 6 2" xfId="1551" xr:uid="{00000000-0005-0000-0000-0000060A0000}"/>
    <cellStyle name="Migliaia [0] 21 6 3" xfId="1552" xr:uid="{00000000-0005-0000-0000-0000070A0000}"/>
    <cellStyle name="Migliaia [0] 21 6 4" xfId="1553" xr:uid="{00000000-0005-0000-0000-0000080A0000}"/>
    <cellStyle name="Migliaia [0] 21 6 5" xfId="27319" xr:uid="{00000000-0005-0000-0000-0000090A0000}"/>
    <cellStyle name="Migliaia [0] 21 6 6" xfId="30334" xr:uid="{00000000-0005-0000-0000-00000A0A0000}"/>
    <cellStyle name="Migliaia [0] 21 6 7" xfId="35378" xr:uid="{00000000-0005-0000-0000-00000B0A0000}"/>
    <cellStyle name="Migliaia [0] 21 6 8" xfId="38338" xr:uid="{00000000-0005-0000-0000-00000C0A0000}"/>
    <cellStyle name="Migliaia [0] 21 7" xfId="1554" xr:uid="{00000000-0005-0000-0000-00000D0A0000}"/>
    <cellStyle name="Migliaia [0] 21 7 2" xfId="1555" xr:uid="{00000000-0005-0000-0000-00000E0A0000}"/>
    <cellStyle name="Migliaia [0] 21 7 3" xfId="1556" xr:uid="{00000000-0005-0000-0000-00000F0A0000}"/>
    <cellStyle name="Migliaia [0] 21 7 4" xfId="28235" xr:uid="{00000000-0005-0000-0000-0000100A0000}"/>
    <cellStyle name="Migliaia [0] 21 7 5" xfId="32993" xr:uid="{00000000-0005-0000-0000-0000110A0000}"/>
    <cellStyle name="Migliaia [0] 21 7 6" xfId="39242" xr:uid="{00000000-0005-0000-0000-0000120A0000}"/>
    <cellStyle name="Migliaia [0] 21 8" xfId="1557" xr:uid="{00000000-0005-0000-0000-0000130A0000}"/>
    <cellStyle name="Migliaia [0] 21 8 2" xfId="1558" xr:uid="{00000000-0005-0000-0000-0000140A0000}"/>
    <cellStyle name="Migliaia [0] 21 8 3" xfId="1559" xr:uid="{00000000-0005-0000-0000-0000150A0000}"/>
    <cellStyle name="Migliaia [0] 21 8 4" xfId="29155" xr:uid="{00000000-0005-0000-0000-0000160A0000}"/>
    <cellStyle name="Migliaia [0] 21 8 5" xfId="32643" xr:uid="{00000000-0005-0000-0000-0000170A0000}"/>
    <cellStyle name="Migliaia [0] 21 8 6" xfId="40147" xr:uid="{00000000-0005-0000-0000-0000180A0000}"/>
    <cellStyle name="Migliaia [0] 21 9" xfId="1560" xr:uid="{00000000-0005-0000-0000-0000190A0000}"/>
    <cellStyle name="Migliaia [0] 22" xfId="1561" xr:uid="{00000000-0005-0000-0000-00001A0A0000}"/>
    <cellStyle name="Migliaia [0] 22 10" xfId="1562" xr:uid="{00000000-0005-0000-0000-00001B0A0000}"/>
    <cellStyle name="Migliaia [0] 22 11" xfId="1563" xr:uid="{00000000-0005-0000-0000-00001C0A0000}"/>
    <cellStyle name="Migliaia [0] 22 12" xfId="23549" xr:uid="{00000000-0005-0000-0000-00001D0A0000}"/>
    <cellStyle name="Migliaia [0] 22 13" xfId="30091" xr:uid="{00000000-0005-0000-0000-00001E0A0000}"/>
    <cellStyle name="Migliaia [0] 22 14" xfId="36291" xr:uid="{00000000-0005-0000-0000-00001F0A0000}"/>
    <cellStyle name="Migliaia [0] 22 15" xfId="41053" xr:uid="{00000000-0005-0000-0000-0000200A0000}"/>
    <cellStyle name="Migliaia [0] 22 16" xfId="41174" xr:uid="{00000000-0005-0000-0000-0000210A0000}"/>
    <cellStyle name="Migliaia [0] 22 2" xfId="1564" xr:uid="{00000000-0005-0000-0000-0000220A0000}"/>
    <cellStyle name="Migliaia [0] 22 2 10" xfId="30092" xr:uid="{00000000-0005-0000-0000-0000230A0000}"/>
    <cellStyle name="Migliaia [0] 22 2 11" xfId="33350" xr:uid="{00000000-0005-0000-0000-0000240A0000}"/>
    <cellStyle name="Migliaia [0] 22 2 12" xfId="36537" xr:uid="{00000000-0005-0000-0000-0000250A0000}"/>
    <cellStyle name="Migliaia [0] 22 2 2" xfId="1565" xr:uid="{00000000-0005-0000-0000-0000260A0000}"/>
    <cellStyle name="Migliaia [0] 22 2 2 2" xfId="1566" xr:uid="{00000000-0005-0000-0000-0000270A0000}"/>
    <cellStyle name="Migliaia [0] 22 2 2 3" xfId="1567" xr:uid="{00000000-0005-0000-0000-0000280A0000}"/>
    <cellStyle name="Migliaia [0] 22 2 2 4" xfId="1568" xr:uid="{00000000-0005-0000-0000-0000290A0000}"/>
    <cellStyle name="Migliaia [0] 22 2 2 5" xfId="26309" xr:uid="{00000000-0005-0000-0000-00002A0A0000}"/>
    <cellStyle name="Migliaia [0] 22 2 2 6" xfId="31387" xr:uid="{00000000-0005-0000-0000-00002B0A0000}"/>
    <cellStyle name="Migliaia [0] 22 2 2 7" xfId="34375" xr:uid="{00000000-0005-0000-0000-00002C0A0000}"/>
    <cellStyle name="Migliaia [0] 22 2 2 8" xfId="37335" xr:uid="{00000000-0005-0000-0000-00002D0A0000}"/>
    <cellStyle name="Migliaia [0] 22 2 3" xfId="1569" xr:uid="{00000000-0005-0000-0000-00002E0A0000}"/>
    <cellStyle name="Migliaia [0] 22 2 3 2" xfId="1570" xr:uid="{00000000-0005-0000-0000-00002F0A0000}"/>
    <cellStyle name="Migliaia [0] 22 2 3 3" xfId="1571" xr:uid="{00000000-0005-0000-0000-0000300A0000}"/>
    <cellStyle name="Migliaia [0] 22 2 3 4" xfId="1572" xr:uid="{00000000-0005-0000-0000-0000310A0000}"/>
    <cellStyle name="Migliaia [0] 22 2 3 5" xfId="27872" xr:uid="{00000000-0005-0000-0000-0000320A0000}"/>
    <cellStyle name="Migliaia [0] 22 2 3 6" xfId="30586" xr:uid="{00000000-0005-0000-0000-0000330A0000}"/>
    <cellStyle name="Migliaia [0] 22 2 3 7" xfId="35924" xr:uid="{00000000-0005-0000-0000-0000340A0000}"/>
    <cellStyle name="Migliaia [0] 22 2 3 8" xfId="38884" xr:uid="{00000000-0005-0000-0000-0000350A0000}"/>
    <cellStyle name="Migliaia [0] 22 2 4" xfId="1573" xr:uid="{00000000-0005-0000-0000-0000360A0000}"/>
    <cellStyle name="Migliaia [0] 22 2 4 2" xfId="1574" xr:uid="{00000000-0005-0000-0000-0000370A0000}"/>
    <cellStyle name="Migliaia [0] 22 2 4 3" xfId="1575" xr:uid="{00000000-0005-0000-0000-0000380A0000}"/>
    <cellStyle name="Migliaia [0] 22 2 4 4" xfId="28788" xr:uid="{00000000-0005-0000-0000-0000390A0000}"/>
    <cellStyle name="Migliaia [0] 22 2 4 5" xfId="39788" xr:uid="{00000000-0005-0000-0000-00003A0A0000}"/>
    <cellStyle name="Migliaia [0] 22 2 5" xfId="1576" xr:uid="{00000000-0005-0000-0000-00003B0A0000}"/>
    <cellStyle name="Migliaia [0] 22 2 5 2" xfId="1577" xr:uid="{00000000-0005-0000-0000-00003C0A0000}"/>
    <cellStyle name="Migliaia [0] 22 2 5 3" xfId="1578" xr:uid="{00000000-0005-0000-0000-00003D0A0000}"/>
    <cellStyle name="Migliaia [0] 22 2 5 4" xfId="29708" xr:uid="{00000000-0005-0000-0000-00003E0A0000}"/>
    <cellStyle name="Migliaia [0] 22 2 5 5" xfId="40693" xr:uid="{00000000-0005-0000-0000-00003F0A0000}"/>
    <cellStyle name="Migliaia [0] 22 2 6" xfId="1579" xr:uid="{00000000-0005-0000-0000-0000400A0000}"/>
    <cellStyle name="Migliaia [0] 22 2 7" xfId="1580" xr:uid="{00000000-0005-0000-0000-0000410A0000}"/>
    <cellStyle name="Migliaia [0] 22 2 8" xfId="1581" xr:uid="{00000000-0005-0000-0000-0000420A0000}"/>
    <cellStyle name="Migliaia [0] 22 2 9" xfId="24069" xr:uid="{00000000-0005-0000-0000-0000430A0000}"/>
    <cellStyle name="Migliaia [0] 22 3" xfId="1582" xr:uid="{00000000-0005-0000-0000-0000440A0000}"/>
    <cellStyle name="Migliaia [0] 22 3 2" xfId="1583" xr:uid="{00000000-0005-0000-0000-0000450A0000}"/>
    <cellStyle name="Migliaia [0] 22 3 3" xfId="1584" xr:uid="{00000000-0005-0000-0000-0000460A0000}"/>
    <cellStyle name="Migliaia [0] 22 3 4" xfId="1585" xr:uid="{00000000-0005-0000-0000-0000470A0000}"/>
    <cellStyle name="Migliaia [0] 22 3 5" xfId="26308" xr:uid="{00000000-0005-0000-0000-0000480A0000}"/>
    <cellStyle name="Migliaia [0] 22 3 6" xfId="31386" xr:uid="{00000000-0005-0000-0000-0000490A0000}"/>
    <cellStyle name="Migliaia [0] 22 3 7" xfId="34374" xr:uid="{00000000-0005-0000-0000-00004A0A0000}"/>
    <cellStyle name="Migliaia [0] 22 3 8" xfId="37334" xr:uid="{00000000-0005-0000-0000-00004B0A0000}"/>
    <cellStyle name="Migliaia [0] 22 4" xfId="1586" xr:uid="{00000000-0005-0000-0000-00004C0A0000}"/>
    <cellStyle name="Migliaia [0] 22 4 2" xfId="1587" xr:uid="{00000000-0005-0000-0000-00004D0A0000}"/>
    <cellStyle name="Migliaia [0] 22 4 3" xfId="1588" xr:uid="{00000000-0005-0000-0000-00004E0A0000}"/>
    <cellStyle name="Migliaia [0] 22 4 4" xfId="1589" xr:uid="{00000000-0005-0000-0000-00004F0A0000}"/>
    <cellStyle name="Migliaia [0] 22 4 5" xfId="23903" xr:uid="{00000000-0005-0000-0000-0000500A0000}"/>
    <cellStyle name="Migliaia [0] 22 4 6" xfId="30459" xr:uid="{00000000-0005-0000-0000-0000510A0000}"/>
    <cellStyle name="Migliaia [0] 22 4 7" xfId="33120" xr:uid="{00000000-0005-0000-0000-0000520A0000}"/>
    <cellStyle name="Migliaia [0] 22 4 8" xfId="36411" xr:uid="{00000000-0005-0000-0000-0000530A0000}"/>
    <cellStyle name="Migliaia [0] 22 5" xfId="1590" xr:uid="{00000000-0005-0000-0000-0000540A0000}"/>
    <cellStyle name="Migliaia [0] 22 5 2" xfId="1591" xr:uid="{00000000-0005-0000-0000-0000550A0000}"/>
    <cellStyle name="Migliaia [0] 22 5 3" xfId="1592" xr:uid="{00000000-0005-0000-0000-0000560A0000}"/>
    <cellStyle name="Migliaia [0] 22 5 4" xfId="1593" xr:uid="{00000000-0005-0000-0000-0000570A0000}"/>
    <cellStyle name="Migliaia [0] 22 5 5" xfId="27200" xr:uid="{00000000-0005-0000-0000-0000580A0000}"/>
    <cellStyle name="Migliaia [0] 22 5 6" xfId="32271" xr:uid="{00000000-0005-0000-0000-0000590A0000}"/>
    <cellStyle name="Migliaia [0] 22 5 7" xfId="35259" xr:uid="{00000000-0005-0000-0000-00005A0A0000}"/>
    <cellStyle name="Migliaia [0] 22 5 8" xfId="38219" xr:uid="{00000000-0005-0000-0000-00005B0A0000}"/>
    <cellStyle name="Migliaia [0] 22 6" xfId="1594" xr:uid="{00000000-0005-0000-0000-00005C0A0000}"/>
    <cellStyle name="Migliaia [0] 22 6 2" xfId="1595" xr:uid="{00000000-0005-0000-0000-00005D0A0000}"/>
    <cellStyle name="Migliaia [0] 22 6 3" xfId="1596" xr:uid="{00000000-0005-0000-0000-00005E0A0000}"/>
    <cellStyle name="Migliaia [0] 22 6 4" xfId="1597" xr:uid="{00000000-0005-0000-0000-00005F0A0000}"/>
    <cellStyle name="Migliaia [0] 22 6 5" xfId="27320" xr:uid="{00000000-0005-0000-0000-0000600A0000}"/>
    <cellStyle name="Migliaia [0] 22 6 6" xfId="30335" xr:uid="{00000000-0005-0000-0000-0000610A0000}"/>
    <cellStyle name="Migliaia [0] 22 6 7" xfId="35379" xr:uid="{00000000-0005-0000-0000-0000620A0000}"/>
    <cellStyle name="Migliaia [0] 22 6 8" xfId="38339" xr:uid="{00000000-0005-0000-0000-0000630A0000}"/>
    <cellStyle name="Migliaia [0] 22 7" xfId="1598" xr:uid="{00000000-0005-0000-0000-0000640A0000}"/>
    <cellStyle name="Migliaia [0] 22 7 2" xfId="1599" xr:uid="{00000000-0005-0000-0000-0000650A0000}"/>
    <cellStyle name="Migliaia [0] 22 7 3" xfId="1600" xr:uid="{00000000-0005-0000-0000-0000660A0000}"/>
    <cellStyle name="Migliaia [0] 22 7 4" xfId="28236" xr:uid="{00000000-0005-0000-0000-0000670A0000}"/>
    <cellStyle name="Migliaia [0] 22 7 5" xfId="32994" xr:uid="{00000000-0005-0000-0000-0000680A0000}"/>
    <cellStyle name="Migliaia [0] 22 7 6" xfId="39243" xr:uid="{00000000-0005-0000-0000-0000690A0000}"/>
    <cellStyle name="Migliaia [0] 22 8" xfId="1601" xr:uid="{00000000-0005-0000-0000-00006A0A0000}"/>
    <cellStyle name="Migliaia [0] 22 8 2" xfId="1602" xr:uid="{00000000-0005-0000-0000-00006B0A0000}"/>
    <cellStyle name="Migliaia [0] 22 8 3" xfId="1603" xr:uid="{00000000-0005-0000-0000-00006C0A0000}"/>
    <cellStyle name="Migliaia [0] 22 8 4" xfId="29156" xr:uid="{00000000-0005-0000-0000-00006D0A0000}"/>
    <cellStyle name="Migliaia [0] 22 8 5" xfId="32644" xr:uid="{00000000-0005-0000-0000-00006E0A0000}"/>
    <cellStyle name="Migliaia [0] 22 8 6" xfId="40148" xr:uid="{00000000-0005-0000-0000-00006F0A0000}"/>
    <cellStyle name="Migliaia [0] 22 9" xfId="1604" xr:uid="{00000000-0005-0000-0000-0000700A0000}"/>
    <cellStyle name="Migliaia [0] 23" xfId="1605" xr:uid="{00000000-0005-0000-0000-0000710A0000}"/>
    <cellStyle name="Migliaia [0] 23 10" xfId="1606" xr:uid="{00000000-0005-0000-0000-0000720A0000}"/>
    <cellStyle name="Migliaia [0] 23 11" xfId="1607" xr:uid="{00000000-0005-0000-0000-0000730A0000}"/>
    <cellStyle name="Migliaia [0] 23 12" xfId="23550" xr:uid="{00000000-0005-0000-0000-0000740A0000}"/>
    <cellStyle name="Migliaia [0] 23 13" xfId="30093" xr:uid="{00000000-0005-0000-0000-0000750A0000}"/>
    <cellStyle name="Migliaia [0] 23 14" xfId="36292" xr:uid="{00000000-0005-0000-0000-0000760A0000}"/>
    <cellStyle name="Migliaia [0] 23 15" xfId="41054" xr:uid="{00000000-0005-0000-0000-0000770A0000}"/>
    <cellStyle name="Migliaia [0] 23 16" xfId="41175" xr:uid="{00000000-0005-0000-0000-0000780A0000}"/>
    <cellStyle name="Migliaia [0] 23 2" xfId="1608" xr:uid="{00000000-0005-0000-0000-0000790A0000}"/>
    <cellStyle name="Migliaia [0] 23 2 10" xfId="30094" xr:uid="{00000000-0005-0000-0000-00007A0A0000}"/>
    <cellStyle name="Migliaia [0] 23 2 11" xfId="33351" xr:uid="{00000000-0005-0000-0000-00007B0A0000}"/>
    <cellStyle name="Migliaia [0] 23 2 12" xfId="36538" xr:uid="{00000000-0005-0000-0000-00007C0A0000}"/>
    <cellStyle name="Migliaia [0] 23 2 2" xfId="1609" xr:uid="{00000000-0005-0000-0000-00007D0A0000}"/>
    <cellStyle name="Migliaia [0] 23 2 2 2" xfId="1610" xr:uid="{00000000-0005-0000-0000-00007E0A0000}"/>
    <cellStyle name="Migliaia [0] 23 2 2 3" xfId="1611" xr:uid="{00000000-0005-0000-0000-00007F0A0000}"/>
    <cellStyle name="Migliaia [0] 23 2 2 4" xfId="1612" xr:uid="{00000000-0005-0000-0000-0000800A0000}"/>
    <cellStyle name="Migliaia [0] 23 2 2 5" xfId="26311" xr:uid="{00000000-0005-0000-0000-0000810A0000}"/>
    <cellStyle name="Migliaia [0] 23 2 2 6" xfId="31389" xr:uid="{00000000-0005-0000-0000-0000820A0000}"/>
    <cellStyle name="Migliaia [0] 23 2 2 7" xfId="34377" xr:uid="{00000000-0005-0000-0000-0000830A0000}"/>
    <cellStyle name="Migliaia [0] 23 2 2 8" xfId="37337" xr:uid="{00000000-0005-0000-0000-0000840A0000}"/>
    <cellStyle name="Migliaia [0] 23 2 3" xfId="1613" xr:uid="{00000000-0005-0000-0000-0000850A0000}"/>
    <cellStyle name="Migliaia [0] 23 2 3 2" xfId="1614" xr:uid="{00000000-0005-0000-0000-0000860A0000}"/>
    <cellStyle name="Migliaia [0] 23 2 3 3" xfId="1615" xr:uid="{00000000-0005-0000-0000-0000870A0000}"/>
    <cellStyle name="Migliaia [0] 23 2 3 4" xfId="1616" xr:uid="{00000000-0005-0000-0000-0000880A0000}"/>
    <cellStyle name="Migliaia [0] 23 2 3 5" xfId="27873" xr:uid="{00000000-0005-0000-0000-0000890A0000}"/>
    <cellStyle name="Migliaia [0] 23 2 3 6" xfId="30587" xr:uid="{00000000-0005-0000-0000-00008A0A0000}"/>
    <cellStyle name="Migliaia [0] 23 2 3 7" xfId="35925" xr:uid="{00000000-0005-0000-0000-00008B0A0000}"/>
    <cellStyle name="Migliaia [0] 23 2 3 8" xfId="38885" xr:uid="{00000000-0005-0000-0000-00008C0A0000}"/>
    <cellStyle name="Migliaia [0] 23 2 4" xfId="1617" xr:uid="{00000000-0005-0000-0000-00008D0A0000}"/>
    <cellStyle name="Migliaia [0] 23 2 4 2" xfId="1618" xr:uid="{00000000-0005-0000-0000-00008E0A0000}"/>
    <cellStyle name="Migliaia [0] 23 2 4 3" xfId="1619" xr:uid="{00000000-0005-0000-0000-00008F0A0000}"/>
    <cellStyle name="Migliaia [0] 23 2 4 4" xfId="28789" xr:uid="{00000000-0005-0000-0000-0000900A0000}"/>
    <cellStyle name="Migliaia [0] 23 2 4 5" xfId="39789" xr:uid="{00000000-0005-0000-0000-0000910A0000}"/>
    <cellStyle name="Migliaia [0] 23 2 5" xfId="1620" xr:uid="{00000000-0005-0000-0000-0000920A0000}"/>
    <cellStyle name="Migliaia [0] 23 2 5 2" xfId="1621" xr:uid="{00000000-0005-0000-0000-0000930A0000}"/>
    <cellStyle name="Migliaia [0] 23 2 5 3" xfId="1622" xr:uid="{00000000-0005-0000-0000-0000940A0000}"/>
    <cellStyle name="Migliaia [0] 23 2 5 4" xfId="29709" xr:uid="{00000000-0005-0000-0000-0000950A0000}"/>
    <cellStyle name="Migliaia [0] 23 2 5 5" xfId="40694" xr:uid="{00000000-0005-0000-0000-0000960A0000}"/>
    <cellStyle name="Migliaia [0] 23 2 6" xfId="1623" xr:uid="{00000000-0005-0000-0000-0000970A0000}"/>
    <cellStyle name="Migliaia [0] 23 2 7" xfId="1624" xr:uid="{00000000-0005-0000-0000-0000980A0000}"/>
    <cellStyle name="Migliaia [0] 23 2 8" xfId="1625" xr:uid="{00000000-0005-0000-0000-0000990A0000}"/>
    <cellStyle name="Migliaia [0] 23 2 9" xfId="24070" xr:uid="{00000000-0005-0000-0000-00009A0A0000}"/>
    <cellStyle name="Migliaia [0] 23 3" xfId="1626" xr:uid="{00000000-0005-0000-0000-00009B0A0000}"/>
    <cellStyle name="Migliaia [0] 23 3 2" xfId="1627" xr:uid="{00000000-0005-0000-0000-00009C0A0000}"/>
    <cellStyle name="Migliaia [0] 23 3 3" xfId="1628" xr:uid="{00000000-0005-0000-0000-00009D0A0000}"/>
    <cellStyle name="Migliaia [0] 23 3 4" xfId="1629" xr:uid="{00000000-0005-0000-0000-00009E0A0000}"/>
    <cellStyle name="Migliaia [0] 23 3 5" xfId="26310" xr:uid="{00000000-0005-0000-0000-00009F0A0000}"/>
    <cellStyle name="Migliaia [0] 23 3 6" xfId="31388" xr:uid="{00000000-0005-0000-0000-0000A00A0000}"/>
    <cellStyle name="Migliaia [0] 23 3 7" xfId="34376" xr:uid="{00000000-0005-0000-0000-0000A10A0000}"/>
    <cellStyle name="Migliaia [0] 23 3 8" xfId="37336" xr:uid="{00000000-0005-0000-0000-0000A20A0000}"/>
    <cellStyle name="Migliaia [0] 23 4" xfId="1630" xr:uid="{00000000-0005-0000-0000-0000A30A0000}"/>
    <cellStyle name="Migliaia [0] 23 4 2" xfId="1631" xr:uid="{00000000-0005-0000-0000-0000A40A0000}"/>
    <cellStyle name="Migliaia [0] 23 4 3" xfId="1632" xr:uid="{00000000-0005-0000-0000-0000A50A0000}"/>
    <cellStyle name="Migliaia [0] 23 4 4" xfId="1633" xr:uid="{00000000-0005-0000-0000-0000A60A0000}"/>
    <cellStyle name="Migliaia [0] 23 4 5" xfId="23904" xr:uid="{00000000-0005-0000-0000-0000A70A0000}"/>
    <cellStyle name="Migliaia [0] 23 4 6" xfId="30460" xr:uid="{00000000-0005-0000-0000-0000A80A0000}"/>
    <cellStyle name="Migliaia [0] 23 4 7" xfId="33121" xr:uid="{00000000-0005-0000-0000-0000A90A0000}"/>
    <cellStyle name="Migliaia [0] 23 4 8" xfId="36412" xr:uid="{00000000-0005-0000-0000-0000AA0A0000}"/>
    <cellStyle name="Migliaia [0] 23 5" xfId="1634" xr:uid="{00000000-0005-0000-0000-0000AB0A0000}"/>
    <cellStyle name="Migliaia [0] 23 5 2" xfId="1635" xr:uid="{00000000-0005-0000-0000-0000AC0A0000}"/>
    <cellStyle name="Migliaia [0] 23 5 3" xfId="1636" xr:uid="{00000000-0005-0000-0000-0000AD0A0000}"/>
    <cellStyle name="Migliaia [0] 23 5 4" xfId="1637" xr:uid="{00000000-0005-0000-0000-0000AE0A0000}"/>
    <cellStyle name="Migliaia [0] 23 5 5" xfId="27201" xr:uid="{00000000-0005-0000-0000-0000AF0A0000}"/>
    <cellStyle name="Migliaia [0] 23 5 6" xfId="32272" xr:uid="{00000000-0005-0000-0000-0000B00A0000}"/>
    <cellStyle name="Migliaia [0] 23 5 7" xfId="35260" xr:uid="{00000000-0005-0000-0000-0000B10A0000}"/>
    <cellStyle name="Migliaia [0] 23 5 8" xfId="38220" xr:uid="{00000000-0005-0000-0000-0000B20A0000}"/>
    <cellStyle name="Migliaia [0] 23 6" xfId="1638" xr:uid="{00000000-0005-0000-0000-0000B30A0000}"/>
    <cellStyle name="Migliaia [0] 23 6 2" xfId="1639" xr:uid="{00000000-0005-0000-0000-0000B40A0000}"/>
    <cellStyle name="Migliaia [0] 23 6 3" xfId="1640" xr:uid="{00000000-0005-0000-0000-0000B50A0000}"/>
    <cellStyle name="Migliaia [0] 23 6 4" xfId="1641" xr:uid="{00000000-0005-0000-0000-0000B60A0000}"/>
    <cellStyle name="Migliaia [0] 23 6 5" xfId="27321" xr:uid="{00000000-0005-0000-0000-0000B70A0000}"/>
    <cellStyle name="Migliaia [0] 23 6 6" xfId="30336" xr:uid="{00000000-0005-0000-0000-0000B80A0000}"/>
    <cellStyle name="Migliaia [0] 23 6 7" xfId="35380" xr:uid="{00000000-0005-0000-0000-0000B90A0000}"/>
    <cellStyle name="Migliaia [0] 23 6 8" xfId="38340" xr:uid="{00000000-0005-0000-0000-0000BA0A0000}"/>
    <cellStyle name="Migliaia [0] 23 7" xfId="1642" xr:uid="{00000000-0005-0000-0000-0000BB0A0000}"/>
    <cellStyle name="Migliaia [0] 23 7 2" xfId="1643" xr:uid="{00000000-0005-0000-0000-0000BC0A0000}"/>
    <cellStyle name="Migliaia [0] 23 7 3" xfId="1644" xr:uid="{00000000-0005-0000-0000-0000BD0A0000}"/>
    <cellStyle name="Migliaia [0] 23 7 4" xfId="28237" xr:uid="{00000000-0005-0000-0000-0000BE0A0000}"/>
    <cellStyle name="Migliaia [0] 23 7 5" xfId="32995" xr:uid="{00000000-0005-0000-0000-0000BF0A0000}"/>
    <cellStyle name="Migliaia [0] 23 7 6" xfId="39244" xr:uid="{00000000-0005-0000-0000-0000C00A0000}"/>
    <cellStyle name="Migliaia [0] 23 8" xfId="1645" xr:uid="{00000000-0005-0000-0000-0000C10A0000}"/>
    <cellStyle name="Migliaia [0] 23 8 2" xfId="1646" xr:uid="{00000000-0005-0000-0000-0000C20A0000}"/>
    <cellStyle name="Migliaia [0] 23 8 3" xfId="1647" xr:uid="{00000000-0005-0000-0000-0000C30A0000}"/>
    <cellStyle name="Migliaia [0] 23 8 4" xfId="29157" xr:uid="{00000000-0005-0000-0000-0000C40A0000}"/>
    <cellStyle name="Migliaia [0] 23 8 5" xfId="32645" xr:uid="{00000000-0005-0000-0000-0000C50A0000}"/>
    <cellStyle name="Migliaia [0] 23 8 6" xfId="40149" xr:uid="{00000000-0005-0000-0000-0000C60A0000}"/>
    <cellStyle name="Migliaia [0] 23 9" xfId="1648" xr:uid="{00000000-0005-0000-0000-0000C70A0000}"/>
    <cellStyle name="Migliaia [0] 24" xfId="1649" xr:uid="{00000000-0005-0000-0000-0000C80A0000}"/>
    <cellStyle name="Migliaia [0] 24 10" xfId="1650" xr:uid="{00000000-0005-0000-0000-0000C90A0000}"/>
    <cellStyle name="Migliaia [0] 24 11" xfId="1651" xr:uid="{00000000-0005-0000-0000-0000CA0A0000}"/>
    <cellStyle name="Migliaia [0] 24 12" xfId="23551" xr:uid="{00000000-0005-0000-0000-0000CB0A0000}"/>
    <cellStyle name="Migliaia [0] 24 13" xfId="30095" xr:uid="{00000000-0005-0000-0000-0000CC0A0000}"/>
    <cellStyle name="Migliaia [0] 24 14" xfId="36293" xr:uid="{00000000-0005-0000-0000-0000CD0A0000}"/>
    <cellStyle name="Migliaia [0] 24 15" xfId="41055" xr:uid="{00000000-0005-0000-0000-0000CE0A0000}"/>
    <cellStyle name="Migliaia [0] 24 16" xfId="41176" xr:uid="{00000000-0005-0000-0000-0000CF0A0000}"/>
    <cellStyle name="Migliaia [0] 24 2" xfId="1652" xr:uid="{00000000-0005-0000-0000-0000D00A0000}"/>
    <cellStyle name="Migliaia [0] 24 2 10" xfId="30096" xr:uid="{00000000-0005-0000-0000-0000D10A0000}"/>
    <cellStyle name="Migliaia [0] 24 2 11" xfId="33352" xr:uid="{00000000-0005-0000-0000-0000D20A0000}"/>
    <cellStyle name="Migliaia [0] 24 2 12" xfId="36539" xr:uid="{00000000-0005-0000-0000-0000D30A0000}"/>
    <cellStyle name="Migliaia [0] 24 2 2" xfId="1653" xr:uid="{00000000-0005-0000-0000-0000D40A0000}"/>
    <cellStyle name="Migliaia [0] 24 2 2 2" xfId="1654" xr:uid="{00000000-0005-0000-0000-0000D50A0000}"/>
    <cellStyle name="Migliaia [0] 24 2 2 3" xfId="1655" xr:uid="{00000000-0005-0000-0000-0000D60A0000}"/>
    <cellStyle name="Migliaia [0] 24 2 2 4" xfId="1656" xr:uid="{00000000-0005-0000-0000-0000D70A0000}"/>
    <cellStyle name="Migliaia [0] 24 2 2 5" xfId="26313" xr:uid="{00000000-0005-0000-0000-0000D80A0000}"/>
    <cellStyle name="Migliaia [0] 24 2 2 6" xfId="31391" xr:uid="{00000000-0005-0000-0000-0000D90A0000}"/>
    <cellStyle name="Migliaia [0] 24 2 2 7" xfId="34379" xr:uid="{00000000-0005-0000-0000-0000DA0A0000}"/>
    <cellStyle name="Migliaia [0] 24 2 2 8" xfId="37339" xr:uid="{00000000-0005-0000-0000-0000DB0A0000}"/>
    <cellStyle name="Migliaia [0] 24 2 3" xfId="1657" xr:uid="{00000000-0005-0000-0000-0000DC0A0000}"/>
    <cellStyle name="Migliaia [0] 24 2 3 2" xfId="1658" xr:uid="{00000000-0005-0000-0000-0000DD0A0000}"/>
    <cellStyle name="Migliaia [0] 24 2 3 3" xfId="1659" xr:uid="{00000000-0005-0000-0000-0000DE0A0000}"/>
    <cellStyle name="Migliaia [0] 24 2 3 4" xfId="1660" xr:uid="{00000000-0005-0000-0000-0000DF0A0000}"/>
    <cellStyle name="Migliaia [0] 24 2 3 5" xfId="27874" xr:uid="{00000000-0005-0000-0000-0000E00A0000}"/>
    <cellStyle name="Migliaia [0] 24 2 3 6" xfId="30588" xr:uid="{00000000-0005-0000-0000-0000E10A0000}"/>
    <cellStyle name="Migliaia [0] 24 2 3 7" xfId="35926" xr:uid="{00000000-0005-0000-0000-0000E20A0000}"/>
    <cellStyle name="Migliaia [0] 24 2 3 8" xfId="38886" xr:uid="{00000000-0005-0000-0000-0000E30A0000}"/>
    <cellStyle name="Migliaia [0] 24 2 4" xfId="1661" xr:uid="{00000000-0005-0000-0000-0000E40A0000}"/>
    <cellStyle name="Migliaia [0] 24 2 4 2" xfId="1662" xr:uid="{00000000-0005-0000-0000-0000E50A0000}"/>
    <cellStyle name="Migliaia [0] 24 2 4 3" xfId="1663" xr:uid="{00000000-0005-0000-0000-0000E60A0000}"/>
    <cellStyle name="Migliaia [0] 24 2 4 4" xfId="28790" xr:uid="{00000000-0005-0000-0000-0000E70A0000}"/>
    <cellStyle name="Migliaia [0] 24 2 4 5" xfId="39790" xr:uid="{00000000-0005-0000-0000-0000E80A0000}"/>
    <cellStyle name="Migliaia [0] 24 2 5" xfId="1664" xr:uid="{00000000-0005-0000-0000-0000E90A0000}"/>
    <cellStyle name="Migliaia [0] 24 2 5 2" xfId="1665" xr:uid="{00000000-0005-0000-0000-0000EA0A0000}"/>
    <cellStyle name="Migliaia [0] 24 2 5 3" xfId="1666" xr:uid="{00000000-0005-0000-0000-0000EB0A0000}"/>
    <cellStyle name="Migliaia [0] 24 2 5 4" xfId="29710" xr:uid="{00000000-0005-0000-0000-0000EC0A0000}"/>
    <cellStyle name="Migliaia [0] 24 2 5 5" xfId="40695" xr:uid="{00000000-0005-0000-0000-0000ED0A0000}"/>
    <cellStyle name="Migliaia [0] 24 2 6" xfId="1667" xr:uid="{00000000-0005-0000-0000-0000EE0A0000}"/>
    <cellStyle name="Migliaia [0] 24 2 7" xfId="1668" xr:uid="{00000000-0005-0000-0000-0000EF0A0000}"/>
    <cellStyle name="Migliaia [0] 24 2 8" xfId="1669" xr:uid="{00000000-0005-0000-0000-0000F00A0000}"/>
    <cellStyle name="Migliaia [0] 24 2 9" xfId="24071" xr:uid="{00000000-0005-0000-0000-0000F10A0000}"/>
    <cellStyle name="Migliaia [0] 24 3" xfId="1670" xr:uid="{00000000-0005-0000-0000-0000F20A0000}"/>
    <cellStyle name="Migliaia [0] 24 3 2" xfId="1671" xr:uid="{00000000-0005-0000-0000-0000F30A0000}"/>
    <cellStyle name="Migliaia [0] 24 3 3" xfId="1672" xr:uid="{00000000-0005-0000-0000-0000F40A0000}"/>
    <cellStyle name="Migliaia [0] 24 3 4" xfId="1673" xr:uid="{00000000-0005-0000-0000-0000F50A0000}"/>
    <cellStyle name="Migliaia [0] 24 3 5" xfId="26312" xr:uid="{00000000-0005-0000-0000-0000F60A0000}"/>
    <cellStyle name="Migliaia [0] 24 3 6" xfId="31390" xr:uid="{00000000-0005-0000-0000-0000F70A0000}"/>
    <cellStyle name="Migliaia [0] 24 3 7" xfId="34378" xr:uid="{00000000-0005-0000-0000-0000F80A0000}"/>
    <cellStyle name="Migliaia [0] 24 3 8" xfId="37338" xr:uid="{00000000-0005-0000-0000-0000F90A0000}"/>
    <cellStyle name="Migliaia [0] 24 4" xfId="1674" xr:uid="{00000000-0005-0000-0000-0000FA0A0000}"/>
    <cellStyle name="Migliaia [0] 24 4 2" xfId="1675" xr:uid="{00000000-0005-0000-0000-0000FB0A0000}"/>
    <cellStyle name="Migliaia [0] 24 4 3" xfId="1676" xr:uid="{00000000-0005-0000-0000-0000FC0A0000}"/>
    <cellStyle name="Migliaia [0] 24 4 4" xfId="1677" xr:uid="{00000000-0005-0000-0000-0000FD0A0000}"/>
    <cellStyle name="Migliaia [0] 24 4 5" xfId="23905" xr:uid="{00000000-0005-0000-0000-0000FE0A0000}"/>
    <cellStyle name="Migliaia [0] 24 4 6" xfId="30461" xr:uid="{00000000-0005-0000-0000-0000FF0A0000}"/>
    <cellStyle name="Migliaia [0] 24 4 7" xfId="33122" xr:uid="{00000000-0005-0000-0000-0000000B0000}"/>
    <cellStyle name="Migliaia [0] 24 4 8" xfId="36413" xr:uid="{00000000-0005-0000-0000-0000010B0000}"/>
    <cellStyle name="Migliaia [0] 24 5" xfId="1678" xr:uid="{00000000-0005-0000-0000-0000020B0000}"/>
    <cellStyle name="Migliaia [0] 24 5 2" xfId="1679" xr:uid="{00000000-0005-0000-0000-0000030B0000}"/>
    <cellStyle name="Migliaia [0] 24 5 3" xfId="1680" xr:uid="{00000000-0005-0000-0000-0000040B0000}"/>
    <cellStyle name="Migliaia [0] 24 5 4" xfId="1681" xr:uid="{00000000-0005-0000-0000-0000050B0000}"/>
    <cellStyle name="Migliaia [0] 24 5 5" xfId="27202" xr:uid="{00000000-0005-0000-0000-0000060B0000}"/>
    <cellStyle name="Migliaia [0] 24 5 6" xfId="32273" xr:uid="{00000000-0005-0000-0000-0000070B0000}"/>
    <cellStyle name="Migliaia [0] 24 5 7" xfId="35261" xr:uid="{00000000-0005-0000-0000-0000080B0000}"/>
    <cellStyle name="Migliaia [0] 24 5 8" xfId="38221" xr:uid="{00000000-0005-0000-0000-0000090B0000}"/>
    <cellStyle name="Migliaia [0] 24 6" xfId="1682" xr:uid="{00000000-0005-0000-0000-00000A0B0000}"/>
    <cellStyle name="Migliaia [0] 24 6 2" xfId="1683" xr:uid="{00000000-0005-0000-0000-00000B0B0000}"/>
    <cellStyle name="Migliaia [0] 24 6 3" xfId="1684" xr:uid="{00000000-0005-0000-0000-00000C0B0000}"/>
    <cellStyle name="Migliaia [0] 24 6 4" xfId="1685" xr:uid="{00000000-0005-0000-0000-00000D0B0000}"/>
    <cellStyle name="Migliaia [0] 24 6 5" xfId="27322" xr:uid="{00000000-0005-0000-0000-00000E0B0000}"/>
    <cellStyle name="Migliaia [0] 24 6 6" xfId="30337" xr:uid="{00000000-0005-0000-0000-00000F0B0000}"/>
    <cellStyle name="Migliaia [0] 24 6 7" xfId="35381" xr:uid="{00000000-0005-0000-0000-0000100B0000}"/>
    <cellStyle name="Migliaia [0] 24 6 8" xfId="38341" xr:uid="{00000000-0005-0000-0000-0000110B0000}"/>
    <cellStyle name="Migliaia [0] 24 7" xfId="1686" xr:uid="{00000000-0005-0000-0000-0000120B0000}"/>
    <cellStyle name="Migliaia [0] 24 7 2" xfId="1687" xr:uid="{00000000-0005-0000-0000-0000130B0000}"/>
    <cellStyle name="Migliaia [0] 24 7 3" xfId="1688" xr:uid="{00000000-0005-0000-0000-0000140B0000}"/>
    <cellStyle name="Migliaia [0] 24 7 4" xfId="28238" xr:uid="{00000000-0005-0000-0000-0000150B0000}"/>
    <cellStyle name="Migliaia [0] 24 7 5" xfId="32996" xr:uid="{00000000-0005-0000-0000-0000160B0000}"/>
    <cellStyle name="Migliaia [0] 24 7 6" xfId="39245" xr:uid="{00000000-0005-0000-0000-0000170B0000}"/>
    <cellStyle name="Migliaia [0] 24 8" xfId="1689" xr:uid="{00000000-0005-0000-0000-0000180B0000}"/>
    <cellStyle name="Migliaia [0] 24 8 2" xfId="1690" xr:uid="{00000000-0005-0000-0000-0000190B0000}"/>
    <cellStyle name="Migliaia [0] 24 8 3" xfId="1691" xr:uid="{00000000-0005-0000-0000-00001A0B0000}"/>
    <cellStyle name="Migliaia [0] 24 8 4" xfId="29158" xr:uid="{00000000-0005-0000-0000-00001B0B0000}"/>
    <cellStyle name="Migliaia [0] 24 8 5" xfId="32646" xr:uid="{00000000-0005-0000-0000-00001C0B0000}"/>
    <cellStyle name="Migliaia [0] 24 8 6" xfId="40150" xr:uid="{00000000-0005-0000-0000-00001D0B0000}"/>
    <cellStyle name="Migliaia [0] 24 9" xfId="1692" xr:uid="{00000000-0005-0000-0000-00001E0B0000}"/>
    <cellStyle name="Migliaia [0] 25" xfId="1693" xr:uid="{00000000-0005-0000-0000-00001F0B0000}"/>
    <cellStyle name="Migliaia [0] 25 10" xfId="1694" xr:uid="{00000000-0005-0000-0000-0000200B0000}"/>
    <cellStyle name="Migliaia [0] 25 11" xfId="1695" xr:uid="{00000000-0005-0000-0000-0000210B0000}"/>
    <cellStyle name="Migliaia [0] 25 12" xfId="23552" xr:uid="{00000000-0005-0000-0000-0000220B0000}"/>
    <cellStyle name="Migliaia [0] 25 13" xfId="30097" xr:uid="{00000000-0005-0000-0000-0000230B0000}"/>
    <cellStyle name="Migliaia [0] 25 14" xfId="36294" xr:uid="{00000000-0005-0000-0000-0000240B0000}"/>
    <cellStyle name="Migliaia [0] 25 15" xfId="41056" xr:uid="{00000000-0005-0000-0000-0000250B0000}"/>
    <cellStyle name="Migliaia [0] 25 16" xfId="41177" xr:uid="{00000000-0005-0000-0000-0000260B0000}"/>
    <cellStyle name="Migliaia [0] 25 2" xfId="1696" xr:uid="{00000000-0005-0000-0000-0000270B0000}"/>
    <cellStyle name="Migliaia [0] 25 2 10" xfId="30098" xr:uid="{00000000-0005-0000-0000-0000280B0000}"/>
    <cellStyle name="Migliaia [0] 25 2 11" xfId="33353" xr:uid="{00000000-0005-0000-0000-0000290B0000}"/>
    <cellStyle name="Migliaia [0] 25 2 12" xfId="36540" xr:uid="{00000000-0005-0000-0000-00002A0B0000}"/>
    <cellStyle name="Migliaia [0] 25 2 2" xfId="1697" xr:uid="{00000000-0005-0000-0000-00002B0B0000}"/>
    <cellStyle name="Migliaia [0] 25 2 2 2" xfId="1698" xr:uid="{00000000-0005-0000-0000-00002C0B0000}"/>
    <cellStyle name="Migliaia [0] 25 2 2 3" xfId="1699" xr:uid="{00000000-0005-0000-0000-00002D0B0000}"/>
    <cellStyle name="Migliaia [0] 25 2 2 4" xfId="1700" xr:uid="{00000000-0005-0000-0000-00002E0B0000}"/>
    <cellStyle name="Migliaia [0] 25 2 2 5" xfId="26315" xr:uid="{00000000-0005-0000-0000-00002F0B0000}"/>
    <cellStyle name="Migliaia [0] 25 2 2 6" xfId="31393" xr:uid="{00000000-0005-0000-0000-0000300B0000}"/>
    <cellStyle name="Migliaia [0] 25 2 2 7" xfId="34381" xr:uid="{00000000-0005-0000-0000-0000310B0000}"/>
    <cellStyle name="Migliaia [0] 25 2 2 8" xfId="37341" xr:uid="{00000000-0005-0000-0000-0000320B0000}"/>
    <cellStyle name="Migliaia [0] 25 2 3" xfId="1701" xr:uid="{00000000-0005-0000-0000-0000330B0000}"/>
    <cellStyle name="Migliaia [0] 25 2 3 2" xfId="1702" xr:uid="{00000000-0005-0000-0000-0000340B0000}"/>
    <cellStyle name="Migliaia [0] 25 2 3 3" xfId="1703" xr:uid="{00000000-0005-0000-0000-0000350B0000}"/>
    <cellStyle name="Migliaia [0] 25 2 3 4" xfId="1704" xr:uid="{00000000-0005-0000-0000-0000360B0000}"/>
    <cellStyle name="Migliaia [0] 25 2 3 5" xfId="27875" xr:uid="{00000000-0005-0000-0000-0000370B0000}"/>
    <cellStyle name="Migliaia [0] 25 2 3 6" xfId="30589" xr:uid="{00000000-0005-0000-0000-0000380B0000}"/>
    <cellStyle name="Migliaia [0] 25 2 3 7" xfId="35927" xr:uid="{00000000-0005-0000-0000-0000390B0000}"/>
    <cellStyle name="Migliaia [0] 25 2 3 8" xfId="38887" xr:uid="{00000000-0005-0000-0000-00003A0B0000}"/>
    <cellStyle name="Migliaia [0] 25 2 4" xfId="1705" xr:uid="{00000000-0005-0000-0000-00003B0B0000}"/>
    <cellStyle name="Migliaia [0] 25 2 4 2" xfId="1706" xr:uid="{00000000-0005-0000-0000-00003C0B0000}"/>
    <cellStyle name="Migliaia [0] 25 2 4 3" xfId="1707" xr:uid="{00000000-0005-0000-0000-00003D0B0000}"/>
    <cellStyle name="Migliaia [0] 25 2 4 4" xfId="28791" xr:uid="{00000000-0005-0000-0000-00003E0B0000}"/>
    <cellStyle name="Migliaia [0] 25 2 4 5" xfId="39791" xr:uid="{00000000-0005-0000-0000-00003F0B0000}"/>
    <cellStyle name="Migliaia [0] 25 2 5" xfId="1708" xr:uid="{00000000-0005-0000-0000-0000400B0000}"/>
    <cellStyle name="Migliaia [0] 25 2 5 2" xfId="1709" xr:uid="{00000000-0005-0000-0000-0000410B0000}"/>
    <cellStyle name="Migliaia [0] 25 2 5 3" xfId="1710" xr:uid="{00000000-0005-0000-0000-0000420B0000}"/>
    <cellStyle name="Migliaia [0] 25 2 5 4" xfId="29711" xr:uid="{00000000-0005-0000-0000-0000430B0000}"/>
    <cellStyle name="Migliaia [0] 25 2 5 5" xfId="40696" xr:uid="{00000000-0005-0000-0000-0000440B0000}"/>
    <cellStyle name="Migliaia [0] 25 2 6" xfId="1711" xr:uid="{00000000-0005-0000-0000-0000450B0000}"/>
    <cellStyle name="Migliaia [0] 25 2 7" xfId="1712" xr:uid="{00000000-0005-0000-0000-0000460B0000}"/>
    <cellStyle name="Migliaia [0] 25 2 8" xfId="1713" xr:uid="{00000000-0005-0000-0000-0000470B0000}"/>
    <cellStyle name="Migliaia [0] 25 2 9" xfId="24072" xr:uid="{00000000-0005-0000-0000-0000480B0000}"/>
    <cellStyle name="Migliaia [0] 25 3" xfId="1714" xr:uid="{00000000-0005-0000-0000-0000490B0000}"/>
    <cellStyle name="Migliaia [0] 25 3 2" xfId="1715" xr:uid="{00000000-0005-0000-0000-00004A0B0000}"/>
    <cellStyle name="Migliaia [0] 25 3 3" xfId="1716" xr:uid="{00000000-0005-0000-0000-00004B0B0000}"/>
    <cellStyle name="Migliaia [0] 25 3 4" xfId="1717" xr:uid="{00000000-0005-0000-0000-00004C0B0000}"/>
    <cellStyle name="Migliaia [0] 25 3 5" xfId="26314" xr:uid="{00000000-0005-0000-0000-00004D0B0000}"/>
    <cellStyle name="Migliaia [0] 25 3 6" xfId="31392" xr:uid="{00000000-0005-0000-0000-00004E0B0000}"/>
    <cellStyle name="Migliaia [0] 25 3 7" xfId="34380" xr:uid="{00000000-0005-0000-0000-00004F0B0000}"/>
    <cellStyle name="Migliaia [0] 25 3 8" xfId="37340" xr:uid="{00000000-0005-0000-0000-0000500B0000}"/>
    <cellStyle name="Migliaia [0] 25 4" xfId="1718" xr:uid="{00000000-0005-0000-0000-0000510B0000}"/>
    <cellStyle name="Migliaia [0] 25 4 2" xfId="1719" xr:uid="{00000000-0005-0000-0000-0000520B0000}"/>
    <cellStyle name="Migliaia [0] 25 4 3" xfId="1720" xr:uid="{00000000-0005-0000-0000-0000530B0000}"/>
    <cellStyle name="Migliaia [0] 25 4 4" xfId="1721" xr:uid="{00000000-0005-0000-0000-0000540B0000}"/>
    <cellStyle name="Migliaia [0] 25 4 5" xfId="23906" xr:uid="{00000000-0005-0000-0000-0000550B0000}"/>
    <cellStyle name="Migliaia [0] 25 4 6" xfId="30462" xr:uid="{00000000-0005-0000-0000-0000560B0000}"/>
    <cellStyle name="Migliaia [0] 25 4 7" xfId="33123" xr:uid="{00000000-0005-0000-0000-0000570B0000}"/>
    <cellStyle name="Migliaia [0] 25 4 8" xfId="36414" xr:uid="{00000000-0005-0000-0000-0000580B0000}"/>
    <cellStyle name="Migliaia [0] 25 5" xfId="1722" xr:uid="{00000000-0005-0000-0000-0000590B0000}"/>
    <cellStyle name="Migliaia [0] 25 5 2" xfId="1723" xr:uid="{00000000-0005-0000-0000-00005A0B0000}"/>
    <cellStyle name="Migliaia [0] 25 5 3" xfId="1724" xr:uid="{00000000-0005-0000-0000-00005B0B0000}"/>
    <cellStyle name="Migliaia [0] 25 5 4" xfId="1725" xr:uid="{00000000-0005-0000-0000-00005C0B0000}"/>
    <cellStyle name="Migliaia [0] 25 5 5" xfId="27203" xr:uid="{00000000-0005-0000-0000-00005D0B0000}"/>
    <cellStyle name="Migliaia [0] 25 5 6" xfId="32274" xr:uid="{00000000-0005-0000-0000-00005E0B0000}"/>
    <cellStyle name="Migliaia [0] 25 5 7" xfId="35262" xr:uid="{00000000-0005-0000-0000-00005F0B0000}"/>
    <cellStyle name="Migliaia [0] 25 5 8" xfId="38222" xr:uid="{00000000-0005-0000-0000-0000600B0000}"/>
    <cellStyle name="Migliaia [0] 25 6" xfId="1726" xr:uid="{00000000-0005-0000-0000-0000610B0000}"/>
    <cellStyle name="Migliaia [0] 25 6 2" xfId="1727" xr:uid="{00000000-0005-0000-0000-0000620B0000}"/>
    <cellStyle name="Migliaia [0] 25 6 3" xfId="1728" xr:uid="{00000000-0005-0000-0000-0000630B0000}"/>
    <cellStyle name="Migliaia [0] 25 6 4" xfId="1729" xr:uid="{00000000-0005-0000-0000-0000640B0000}"/>
    <cellStyle name="Migliaia [0] 25 6 5" xfId="27323" xr:uid="{00000000-0005-0000-0000-0000650B0000}"/>
    <cellStyle name="Migliaia [0] 25 6 6" xfId="30338" xr:uid="{00000000-0005-0000-0000-0000660B0000}"/>
    <cellStyle name="Migliaia [0] 25 6 7" xfId="35382" xr:uid="{00000000-0005-0000-0000-0000670B0000}"/>
    <cellStyle name="Migliaia [0] 25 6 8" xfId="38342" xr:uid="{00000000-0005-0000-0000-0000680B0000}"/>
    <cellStyle name="Migliaia [0] 25 7" xfId="1730" xr:uid="{00000000-0005-0000-0000-0000690B0000}"/>
    <cellStyle name="Migliaia [0] 25 7 2" xfId="1731" xr:uid="{00000000-0005-0000-0000-00006A0B0000}"/>
    <cellStyle name="Migliaia [0] 25 7 3" xfId="1732" xr:uid="{00000000-0005-0000-0000-00006B0B0000}"/>
    <cellStyle name="Migliaia [0] 25 7 4" xfId="28239" xr:uid="{00000000-0005-0000-0000-00006C0B0000}"/>
    <cellStyle name="Migliaia [0] 25 7 5" xfId="32997" xr:uid="{00000000-0005-0000-0000-00006D0B0000}"/>
    <cellStyle name="Migliaia [0] 25 7 6" xfId="39246" xr:uid="{00000000-0005-0000-0000-00006E0B0000}"/>
    <cellStyle name="Migliaia [0] 25 8" xfId="1733" xr:uid="{00000000-0005-0000-0000-00006F0B0000}"/>
    <cellStyle name="Migliaia [0] 25 8 2" xfId="1734" xr:uid="{00000000-0005-0000-0000-0000700B0000}"/>
    <cellStyle name="Migliaia [0] 25 8 3" xfId="1735" xr:uid="{00000000-0005-0000-0000-0000710B0000}"/>
    <cellStyle name="Migliaia [0] 25 8 4" xfId="29159" xr:uid="{00000000-0005-0000-0000-0000720B0000}"/>
    <cellStyle name="Migliaia [0] 25 8 5" xfId="32647" xr:uid="{00000000-0005-0000-0000-0000730B0000}"/>
    <cellStyle name="Migliaia [0] 25 8 6" xfId="40151" xr:uid="{00000000-0005-0000-0000-0000740B0000}"/>
    <cellStyle name="Migliaia [0] 25 9" xfId="1736" xr:uid="{00000000-0005-0000-0000-0000750B0000}"/>
    <cellStyle name="Migliaia [0] 26" xfId="1737" xr:uid="{00000000-0005-0000-0000-0000760B0000}"/>
    <cellStyle name="Migliaia [0] 26 10" xfId="1738" xr:uid="{00000000-0005-0000-0000-0000770B0000}"/>
    <cellStyle name="Migliaia [0] 26 11" xfId="1739" xr:uid="{00000000-0005-0000-0000-0000780B0000}"/>
    <cellStyle name="Migliaia [0] 26 12" xfId="23553" xr:uid="{00000000-0005-0000-0000-0000790B0000}"/>
    <cellStyle name="Migliaia [0] 26 13" xfId="30099" xr:uid="{00000000-0005-0000-0000-00007A0B0000}"/>
    <cellStyle name="Migliaia [0] 26 14" xfId="36295" xr:uid="{00000000-0005-0000-0000-00007B0B0000}"/>
    <cellStyle name="Migliaia [0] 26 15" xfId="41057" xr:uid="{00000000-0005-0000-0000-00007C0B0000}"/>
    <cellStyle name="Migliaia [0] 26 16" xfId="41178" xr:uid="{00000000-0005-0000-0000-00007D0B0000}"/>
    <cellStyle name="Migliaia [0] 26 2" xfId="1740" xr:uid="{00000000-0005-0000-0000-00007E0B0000}"/>
    <cellStyle name="Migliaia [0] 26 2 10" xfId="30100" xr:uid="{00000000-0005-0000-0000-00007F0B0000}"/>
    <cellStyle name="Migliaia [0] 26 2 11" xfId="33354" xr:uid="{00000000-0005-0000-0000-0000800B0000}"/>
    <cellStyle name="Migliaia [0] 26 2 12" xfId="36541" xr:uid="{00000000-0005-0000-0000-0000810B0000}"/>
    <cellStyle name="Migliaia [0] 26 2 2" xfId="1741" xr:uid="{00000000-0005-0000-0000-0000820B0000}"/>
    <cellStyle name="Migliaia [0] 26 2 2 2" xfId="1742" xr:uid="{00000000-0005-0000-0000-0000830B0000}"/>
    <cellStyle name="Migliaia [0] 26 2 2 3" xfId="1743" xr:uid="{00000000-0005-0000-0000-0000840B0000}"/>
    <cellStyle name="Migliaia [0] 26 2 2 4" xfId="1744" xr:uid="{00000000-0005-0000-0000-0000850B0000}"/>
    <cellStyle name="Migliaia [0] 26 2 2 5" xfId="26317" xr:uid="{00000000-0005-0000-0000-0000860B0000}"/>
    <cellStyle name="Migliaia [0] 26 2 2 6" xfId="31395" xr:uid="{00000000-0005-0000-0000-0000870B0000}"/>
    <cellStyle name="Migliaia [0] 26 2 2 7" xfId="34383" xr:uid="{00000000-0005-0000-0000-0000880B0000}"/>
    <cellStyle name="Migliaia [0] 26 2 2 8" xfId="37343" xr:uid="{00000000-0005-0000-0000-0000890B0000}"/>
    <cellStyle name="Migliaia [0] 26 2 3" xfId="1745" xr:uid="{00000000-0005-0000-0000-00008A0B0000}"/>
    <cellStyle name="Migliaia [0] 26 2 3 2" xfId="1746" xr:uid="{00000000-0005-0000-0000-00008B0B0000}"/>
    <cellStyle name="Migliaia [0] 26 2 3 3" xfId="1747" xr:uid="{00000000-0005-0000-0000-00008C0B0000}"/>
    <cellStyle name="Migliaia [0] 26 2 3 4" xfId="1748" xr:uid="{00000000-0005-0000-0000-00008D0B0000}"/>
    <cellStyle name="Migliaia [0] 26 2 3 5" xfId="27876" xr:uid="{00000000-0005-0000-0000-00008E0B0000}"/>
    <cellStyle name="Migliaia [0] 26 2 3 6" xfId="30590" xr:uid="{00000000-0005-0000-0000-00008F0B0000}"/>
    <cellStyle name="Migliaia [0] 26 2 3 7" xfId="35928" xr:uid="{00000000-0005-0000-0000-0000900B0000}"/>
    <cellStyle name="Migliaia [0] 26 2 3 8" xfId="38888" xr:uid="{00000000-0005-0000-0000-0000910B0000}"/>
    <cellStyle name="Migliaia [0] 26 2 4" xfId="1749" xr:uid="{00000000-0005-0000-0000-0000920B0000}"/>
    <cellStyle name="Migliaia [0] 26 2 4 2" xfId="1750" xr:uid="{00000000-0005-0000-0000-0000930B0000}"/>
    <cellStyle name="Migliaia [0] 26 2 4 3" xfId="1751" xr:uid="{00000000-0005-0000-0000-0000940B0000}"/>
    <cellStyle name="Migliaia [0] 26 2 4 4" xfId="28792" xr:uid="{00000000-0005-0000-0000-0000950B0000}"/>
    <cellStyle name="Migliaia [0] 26 2 4 5" xfId="39792" xr:uid="{00000000-0005-0000-0000-0000960B0000}"/>
    <cellStyle name="Migliaia [0] 26 2 5" xfId="1752" xr:uid="{00000000-0005-0000-0000-0000970B0000}"/>
    <cellStyle name="Migliaia [0] 26 2 5 2" xfId="1753" xr:uid="{00000000-0005-0000-0000-0000980B0000}"/>
    <cellStyle name="Migliaia [0] 26 2 5 3" xfId="1754" xr:uid="{00000000-0005-0000-0000-0000990B0000}"/>
    <cellStyle name="Migliaia [0] 26 2 5 4" xfId="29712" xr:uid="{00000000-0005-0000-0000-00009A0B0000}"/>
    <cellStyle name="Migliaia [0] 26 2 5 5" xfId="40697" xr:uid="{00000000-0005-0000-0000-00009B0B0000}"/>
    <cellStyle name="Migliaia [0] 26 2 6" xfId="1755" xr:uid="{00000000-0005-0000-0000-00009C0B0000}"/>
    <cellStyle name="Migliaia [0] 26 2 7" xfId="1756" xr:uid="{00000000-0005-0000-0000-00009D0B0000}"/>
    <cellStyle name="Migliaia [0] 26 2 8" xfId="1757" xr:uid="{00000000-0005-0000-0000-00009E0B0000}"/>
    <cellStyle name="Migliaia [0] 26 2 9" xfId="24073" xr:uid="{00000000-0005-0000-0000-00009F0B0000}"/>
    <cellStyle name="Migliaia [0] 26 3" xfId="1758" xr:uid="{00000000-0005-0000-0000-0000A00B0000}"/>
    <cellStyle name="Migliaia [0] 26 3 2" xfId="1759" xr:uid="{00000000-0005-0000-0000-0000A10B0000}"/>
    <cellStyle name="Migliaia [0] 26 3 3" xfId="1760" xr:uid="{00000000-0005-0000-0000-0000A20B0000}"/>
    <cellStyle name="Migliaia [0] 26 3 4" xfId="1761" xr:uid="{00000000-0005-0000-0000-0000A30B0000}"/>
    <cellStyle name="Migliaia [0] 26 3 5" xfId="26316" xr:uid="{00000000-0005-0000-0000-0000A40B0000}"/>
    <cellStyle name="Migliaia [0] 26 3 6" xfId="31394" xr:uid="{00000000-0005-0000-0000-0000A50B0000}"/>
    <cellStyle name="Migliaia [0] 26 3 7" xfId="34382" xr:uid="{00000000-0005-0000-0000-0000A60B0000}"/>
    <cellStyle name="Migliaia [0] 26 3 8" xfId="37342" xr:uid="{00000000-0005-0000-0000-0000A70B0000}"/>
    <cellStyle name="Migliaia [0] 26 4" xfId="1762" xr:uid="{00000000-0005-0000-0000-0000A80B0000}"/>
    <cellStyle name="Migliaia [0] 26 4 2" xfId="1763" xr:uid="{00000000-0005-0000-0000-0000A90B0000}"/>
    <cellStyle name="Migliaia [0] 26 4 3" xfId="1764" xr:uid="{00000000-0005-0000-0000-0000AA0B0000}"/>
    <cellStyle name="Migliaia [0] 26 4 4" xfId="1765" xr:uid="{00000000-0005-0000-0000-0000AB0B0000}"/>
    <cellStyle name="Migliaia [0] 26 4 5" xfId="23907" xr:uid="{00000000-0005-0000-0000-0000AC0B0000}"/>
    <cellStyle name="Migliaia [0] 26 4 6" xfId="30463" xr:uid="{00000000-0005-0000-0000-0000AD0B0000}"/>
    <cellStyle name="Migliaia [0] 26 4 7" xfId="33124" xr:uid="{00000000-0005-0000-0000-0000AE0B0000}"/>
    <cellStyle name="Migliaia [0] 26 4 8" xfId="36415" xr:uid="{00000000-0005-0000-0000-0000AF0B0000}"/>
    <cellStyle name="Migliaia [0] 26 5" xfId="1766" xr:uid="{00000000-0005-0000-0000-0000B00B0000}"/>
    <cellStyle name="Migliaia [0] 26 5 2" xfId="1767" xr:uid="{00000000-0005-0000-0000-0000B10B0000}"/>
    <cellStyle name="Migliaia [0] 26 5 3" xfId="1768" xr:uid="{00000000-0005-0000-0000-0000B20B0000}"/>
    <cellStyle name="Migliaia [0] 26 5 4" xfId="1769" xr:uid="{00000000-0005-0000-0000-0000B30B0000}"/>
    <cellStyle name="Migliaia [0] 26 5 5" xfId="27204" xr:uid="{00000000-0005-0000-0000-0000B40B0000}"/>
    <cellStyle name="Migliaia [0] 26 5 6" xfId="32275" xr:uid="{00000000-0005-0000-0000-0000B50B0000}"/>
    <cellStyle name="Migliaia [0] 26 5 7" xfId="35263" xr:uid="{00000000-0005-0000-0000-0000B60B0000}"/>
    <cellStyle name="Migliaia [0] 26 5 8" xfId="38223" xr:uid="{00000000-0005-0000-0000-0000B70B0000}"/>
    <cellStyle name="Migliaia [0] 26 6" xfId="1770" xr:uid="{00000000-0005-0000-0000-0000B80B0000}"/>
    <cellStyle name="Migliaia [0] 26 6 2" xfId="1771" xr:uid="{00000000-0005-0000-0000-0000B90B0000}"/>
    <cellStyle name="Migliaia [0] 26 6 3" xfId="1772" xr:uid="{00000000-0005-0000-0000-0000BA0B0000}"/>
    <cellStyle name="Migliaia [0] 26 6 4" xfId="1773" xr:uid="{00000000-0005-0000-0000-0000BB0B0000}"/>
    <cellStyle name="Migliaia [0] 26 6 5" xfId="27324" xr:uid="{00000000-0005-0000-0000-0000BC0B0000}"/>
    <cellStyle name="Migliaia [0] 26 6 6" xfId="30339" xr:uid="{00000000-0005-0000-0000-0000BD0B0000}"/>
    <cellStyle name="Migliaia [0] 26 6 7" xfId="35383" xr:uid="{00000000-0005-0000-0000-0000BE0B0000}"/>
    <cellStyle name="Migliaia [0] 26 6 8" xfId="38343" xr:uid="{00000000-0005-0000-0000-0000BF0B0000}"/>
    <cellStyle name="Migliaia [0] 26 7" xfId="1774" xr:uid="{00000000-0005-0000-0000-0000C00B0000}"/>
    <cellStyle name="Migliaia [0] 26 7 2" xfId="1775" xr:uid="{00000000-0005-0000-0000-0000C10B0000}"/>
    <cellStyle name="Migliaia [0] 26 7 3" xfId="1776" xr:uid="{00000000-0005-0000-0000-0000C20B0000}"/>
    <cellStyle name="Migliaia [0] 26 7 4" xfId="28240" xr:uid="{00000000-0005-0000-0000-0000C30B0000}"/>
    <cellStyle name="Migliaia [0] 26 7 5" xfId="32998" xr:uid="{00000000-0005-0000-0000-0000C40B0000}"/>
    <cellStyle name="Migliaia [0] 26 7 6" xfId="39247" xr:uid="{00000000-0005-0000-0000-0000C50B0000}"/>
    <cellStyle name="Migliaia [0] 26 8" xfId="1777" xr:uid="{00000000-0005-0000-0000-0000C60B0000}"/>
    <cellStyle name="Migliaia [0] 26 8 2" xfId="1778" xr:uid="{00000000-0005-0000-0000-0000C70B0000}"/>
    <cellStyle name="Migliaia [0] 26 8 3" xfId="1779" xr:uid="{00000000-0005-0000-0000-0000C80B0000}"/>
    <cellStyle name="Migliaia [0] 26 8 4" xfId="29160" xr:uid="{00000000-0005-0000-0000-0000C90B0000}"/>
    <cellStyle name="Migliaia [0] 26 8 5" xfId="32648" xr:uid="{00000000-0005-0000-0000-0000CA0B0000}"/>
    <cellStyle name="Migliaia [0] 26 8 6" xfId="40152" xr:uid="{00000000-0005-0000-0000-0000CB0B0000}"/>
    <cellStyle name="Migliaia [0] 26 9" xfId="1780" xr:uid="{00000000-0005-0000-0000-0000CC0B0000}"/>
    <cellStyle name="Migliaia [0] 27" xfId="1781" xr:uid="{00000000-0005-0000-0000-0000CD0B0000}"/>
    <cellStyle name="Migliaia [0] 27 10" xfId="1782" xr:uid="{00000000-0005-0000-0000-0000CE0B0000}"/>
    <cellStyle name="Migliaia [0] 27 11" xfId="1783" xr:uid="{00000000-0005-0000-0000-0000CF0B0000}"/>
    <cellStyle name="Migliaia [0] 27 12" xfId="23554" xr:uid="{00000000-0005-0000-0000-0000D00B0000}"/>
    <cellStyle name="Migliaia [0] 27 13" xfId="30101" xr:uid="{00000000-0005-0000-0000-0000D10B0000}"/>
    <cellStyle name="Migliaia [0] 27 14" xfId="36296" xr:uid="{00000000-0005-0000-0000-0000D20B0000}"/>
    <cellStyle name="Migliaia [0] 27 15" xfId="41058" xr:uid="{00000000-0005-0000-0000-0000D30B0000}"/>
    <cellStyle name="Migliaia [0] 27 16" xfId="41179" xr:uid="{00000000-0005-0000-0000-0000D40B0000}"/>
    <cellStyle name="Migliaia [0] 27 2" xfId="1784" xr:uid="{00000000-0005-0000-0000-0000D50B0000}"/>
    <cellStyle name="Migliaia [0] 27 2 10" xfId="30102" xr:uid="{00000000-0005-0000-0000-0000D60B0000}"/>
    <cellStyle name="Migliaia [0] 27 2 11" xfId="33355" xr:uid="{00000000-0005-0000-0000-0000D70B0000}"/>
    <cellStyle name="Migliaia [0] 27 2 12" xfId="36542" xr:uid="{00000000-0005-0000-0000-0000D80B0000}"/>
    <cellStyle name="Migliaia [0] 27 2 2" xfId="1785" xr:uid="{00000000-0005-0000-0000-0000D90B0000}"/>
    <cellStyle name="Migliaia [0] 27 2 2 2" xfId="1786" xr:uid="{00000000-0005-0000-0000-0000DA0B0000}"/>
    <cellStyle name="Migliaia [0] 27 2 2 3" xfId="1787" xr:uid="{00000000-0005-0000-0000-0000DB0B0000}"/>
    <cellStyle name="Migliaia [0] 27 2 2 4" xfId="1788" xr:uid="{00000000-0005-0000-0000-0000DC0B0000}"/>
    <cellStyle name="Migliaia [0] 27 2 2 5" xfId="26319" xr:uid="{00000000-0005-0000-0000-0000DD0B0000}"/>
    <cellStyle name="Migliaia [0] 27 2 2 6" xfId="31397" xr:uid="{00000000-0005-0000-0000-0000DE0B0000}"/>
    <cellStyle name="Migliaia [0] 27 2 2 7" xfId="34385" xr:uid="{00000000-0005-0000-0000-0000DF0B0000}"/>
    <cellStyle name="Migliaia [0] 27 2 2 8" xfId="37345" xr:uid="{00000000-0005-0000-0000-0000E00B0000}"/>
    <cellStyle name="Migliaia [0] 27 2 3" xfId="1789" xr:uid="{00000000-0005-0000-0000-0000E10B0000}"/>
    <cellStyle name="Migliaia [0] 27 2 3 2" xfId="1790" xr:uid="{00000000-0005-0000-0000-0000E20B0000}"/>
    <cellStyle name="Migliaia [0] 27 2 3 3" xfId="1791" xr:uid="{00000000-0005-0000-0000-0000E30B0000}"/>
    <cellStyle name="Migliaia [0] 27 2 3 4" xfId="1792" xr:uid="{00000000-0005-0000-0000-0000E40B0000}"/>
    <cellStyle name="Migliaia [0] 27 2 3 5" xfId="27877" xr:uid="{00000000-0005-0000-0000-0000E50B0000}"/>
    <cellStyle name="Migliaia [0] 27 2 3 6" xfId="30591" xr:uid="{00000000-0005-0000-0000-0000E60B0000}"/>
    <cellStyle name="Migliaia [0] 27 2 3 7" xfId="35929" xr:uid="{00000000-0005-0000-0000-0000E70B0000}"/>
    <cellStyle name="Migliaia [0] 27 2 3 8" xfId="38889" xr:uid="{00000000-0005-0000-0000-0000E80B0000}"/>
    <cellStyle name="Migliaia [0] 27 2 4" xfId="1793" xr:uid="{00000000-0005-0000-0000-0000E90B0000}"/>
    <cellStyle name="Migliaia [0] 27 2 4 2" xfId="1794" xr:uid="{00000000-0005-0000-0000-0000EA0B0000}"/>
    <cellStyle name="Migliaia [0] 27 2 4 3" xfId="1795" xr:uid="{00000000-0005-0000-0000-0000EB0B0000}"/>
    <cellStyle name="Migliaia [0] 27 2 4 4" xfId="28793" xr:uid="{00000000-0005-0000-0000-0000EC0B0000}"/>
    <cellStyle name="Migliaia [0] 27 2 4 5" xfId="39793" xr:uid="{00000000-0005-0000-0000-0000ED0B0000}"/>
    <cellStyle name="Migliaia [0] 27 2 5" xfId="1796" xr:uid="{00000000-0005-0000-0000-0000EE0B0000}"/>
    <cellStyle name="Migliaia [0] 27 2 5 2" xfId="1797" xr:uid="{00000000-0005-0000-0000-0000EF0B0000}"/>
    <cellStyle name="Migliaia [0] 27 2 5 3" xfId="1798" xr:uid="{00000000-0005-0000-0000-0000F00B0000}"/>
    <cellStyle name="Migliaia [0] 27 2 5 4" xfId="29713" xr:uid="{00000000-0005-0000-0000-0000F10B0000}"/>
    <cellStyle name="Migliaia [0] 27 2 5 5" xfId="40698" xr:uid="{00000000-0005-0000-0000-0000F20B0000}"/>
    <cellStyle name="Migliaia [0] 27 2 6" xfId="1799" xr:uid="{00000000-0005-0000-0000-0000F30B0000}"/>
    <cellStyle name="Migliaia [0] 27 2 7" xfId="1800" xr:uid="{00000000-0005-0000-0000-0000F40B0000}"/>
    <cellStyle name="Migliaia [0] 27 2 8" xfId="1801" xr:uid="{00000000-0005-0000-0000-0000F50B0000}"/>
    <cellStyle name="Migliaia [0] 27 2 9" xfId="24074" xr:uid="{00000000-0005-0000-0000-0000F60B0000}"/>
    <cellStyle name="Migliaia [0] 27 3" xfId="1802" xr:uid="{00000000-0005-0000-0000-0000F70B0000}"/>
    <cellStyle name="Migliaia [0] 27 3 2" xfId="1803" xr:uid="{00000000-0005-0000-0000-0000F80B0000}"/>
    <cellStyle name="Migliaia [0] 27 3 3" xfId="1804" xr:uid="{00000000-0005-0000-0000-0000F90B0000}"/>
    <cellStyle name="Migliaia [0] 27 3 4" xfId="1805" xr:uid="{00000000-0005-0000-0000-0000FA0B0000}"/>
    <cellStyle name="Migliaia [0] 27 3 5" xfId="26318" xr:uid="{00000000-0005-0000-0000-0000FB0B0000}"/>
    <cellStyle name="Migliaia [0] 27 3 6" xfId="31396" xr:uid="{00000000-0005-0000-0000-0000FC0B0000}"/>
    <cellStyle name="Migliaia [0] 27 3 7" xfId="34384" xr:uid="{00000000-0005-0000-0000-0000FD0B0000}"/>
    <cellStyle name="Migliaia [0] 27 3 8" xfId="37344" xr:uid="{00000000-0005-0000-0000-0000FE0B0000}"/>
    <cellStyle name="Migliaia [0] 27 4" xfId="1806" xr:uid="{00000000-0005-0000-0000-0000FF0B0000}"/>
    <cellStyle name="Migliaia [0] 27 4 2" xfId="1807" xr:uid="{00000000-0005-0000-0000-0000000C0000}"/>
    <cellStyle name="Migliaia [0] 27 4 3" xfId="1808" xr:uid="{00000000-0005-0000-0000-0000010C0000}"/>
    <cellStyle name="Migliaia [0] 27 4 4" xfId="1809" xr:uid="{00000000-0005-0000-0000-0000020C0000}"/>
    <cellStyle name="Migliaia [0] 27 4 5" xfId="23908" xr:uid="{00000000-0005-0000-0000-0000030C0000}"/>
    <cellStyle name="Migliaia [0] 27 4 6" xfId="30464" xr:uid="{00000000-0005-0000-0000-0000040C0000}"/>
    <cellStyle name="Migliaia [0] 27 4 7" xfId="33125" xr:uid="{00000000-0005-0000-0000-0000050C0000}"/>
    <cellStyle name="Migliaia [0] 27 4 8" xfId="36416" xr:uid="{00000000-0005-0000-0000-0000060C0000}"/>
    <cellStyle name="Migliaia [0] 27 5" xfId="1810" xr:uid="{00000000-0005-0000-0000-0000070C0000}"/>
    <cellStyle name="Migliaia [0] 27 5 2" xfId="1811" xr:uid="{00000000-0005-0000-0000-0000080C0000}"/>
    <cellStyle name="Migliaia [0] 27 5 3" xfId="1812" xr:uid="{00000000-0005-0000-0000-0000090C0000}"/>
    <cellStyle name="Migliaia [0] 27 5 4" xfId="1813" xr:uid="{00000000-0005-0000-0000-00000A0C0000}"/>
    <cellStyle name="Migliaia [0] 27 5 5" xfId="27205" xr:uid="{00000000-0005-0000-0000-00000B0C0000}"/>
    <cellStyle name="Migliaia [0] 27 5 6" xfId="32276" xr:uid="{00000000-0005-0000-0000-00000C0C0000}"/>
    <cellStyle name="Migliaia [0] 27 5 7" xfId="35264" xr:uid="{00000000-0005-0000-0000-00000D0C0000}"/>
    <cellStyle name="Migliaia [0] 27 5 8" xfId="38224" xr:uid="{00000000-0005-0000-0000-00000E0C0000}"/>
    <cellStyle name="Migliaia [0] 27 6" xfId="1814" xr:uid="{00000000-0005-0000-0000-00000F0C0000}"/>
    <cellStyle name="Migliaia [0] 27 6 2" xfId="1815" xr:uid="{00000000-0005-0000-0000-0000100C0000}"/>
    <cellStyle name="Migliaia [0] 27 6 3" xfId="1816" xr:uid="{00000000-0005-0000-0000-0000110C0000}"/>
    <cellStyle name="Migliaia [0] 27 6 4" xfId="1817" xr:uid="{00000000-0005-0000-0000-0000120C0000}"/>
    <cellStyle name="Migliaia [0] 27 6 5" xfId="27325" xr:uid="{00000000-0005-0000-0000-0000130C0000}"/>
    <cellStyle name="Migliaia [0] 27 6 6" xfId="30340" xr:uid="{00000000-0005-0000-0000-0000140C0000}"/>
    <cellStyle name="Migliaia [0] 27 6 7" xfId="35384" xr:uid="{00000000-0005-0000-0000-0000150C0000}"/>
    <cellStyle name="Migliaia [0] 27 6 8" xfId="38344" xr:uid="{00000000-0005-0000-0000-0000160C0000}"/>
    <cellStyle name="Migliaia [0] 27 7" xfId="1818" xr:uid="{00000000-0005-0000-0000-0000170C0000}"/>
    <cellStyle name="Migliaia [0] 27 7 2" xfId="1819" xr:uid="{00000000-0005-0000-0000-0000180C0000}"/>
    <cellStyle name="Migliaia [0] 27 7 3" xfId="1820" xr:uid="{00000000-0005-0000-0000-0000190C0000}"/>
    <cellStyle name="Migliaia [0] 27 7 4" xfId="28241" xr:uid="{00000000-0005-0000-0000-00001A0C0000}"/>
    <cellStyle name="Migliaia [0] 27 7 5" xfId="32999" xr:uid="{00000000-0005-0000-0000-00001B0C0000}"/>
    <cellStyle name="Migliaia [0] 27 7 6" xfId="39248" xr:uid="{00000000-0005-0000-0000-00001C0C0000}"/>
    <cellStyle name="Migliaia [0] 27 8" xfId="1821" xr:uid="{00000000-0005-0000-0000-00001D0C0000}"/>
    <cellStyle name="Migliaia [0] 27 8 2" xfId="1822" xr:uid="{00000000-0005-0000-0000-00001E0C0000}"/>
    <cellStyle name="Migliaia [0] 27 8 3" xfId="1823" xr:uid="{00000000-0005-0000-0000-00001F0C0000}"/>
    <cellStyle name="Migliaia [0] 27 8 4" xfId="29161" xr:uid="{00000000-0005-0000-0000-0000200C0000}"/>
    <cellStyle name="Migliaia [0] 27 8 5" xfId="32649" xr:uid="{00000000-0005-0000-0000-0000210C0000}"/>
    <cellStyle name="Migliaia [0] 27 8 6" xfId="40153" xr:uid="{00000000-0005-0000-0000-0000220C0000}"/>
    <cellStyle name="Migliaia [0] 27 9" xfId="1824" xr:uid="{00000000-0005-0000-0000-0000230C0000}"/>
    <cellStyle name="Migliaia [0] 28" xfId="1825" xr:uid="{00000000-0005-0000-0000-0000240C0000}"/>
    <cellStyle name="Migliaia [0] 28 10" xfId="1826" xr:uid="{00000000-0005-0000-0000-0000250C0000}"/>
    <cellStyle name="Migliaia [0] 28 11" xfId="1827" xr:uid="{00000000-0005-0000-0000-0000260C0000}"/>
    <cellStyle name="Migliaia [0] 28 12" xfId="23555" xr:uid="{00000000-0005-0000-0000-0000270C0000}"/>
    <cellStyle name="Migliaia [0] 28 13" xfId="30103" xr:uid="{00000000-0005-0000-0000-0000280C0000}"/>
    <cellStyle name="Migliaia [0] 28 14" xfId="36297" xr:uid="{00000000-0005-0000-0000-0000290C0000}"/>
    <cellStyle name="Migliaia [0] 28 15" xfId="41059" xr:uid="{00000000-0005-0000-0000-00002A0C0000}"/>
    <cellStyle name="Migliaia [0] 28 16" xfId="41180" xr:uid="{00000000-0005-0000-0000-00002B0C0000}"/>
    <cellStyle name="Migliaia [0] 28 2" xfId="1828" xr:uid="{00000000-0005-0000-0000-00002C0C0000}"/>
    <cellStyle name="Migliaia [0] 28 2 10" xfId="30104" xr:uid="{00000000-0005-0000-0000-00002D0C0000}"/>
    <cellStyle name="Migliaia [0] 28 2 11" xfId="33356" xr:uid="{00000000-0005-0000-0000-00002E0C0000}"/>
    <cellStyle name="Migliaia [0] 28 2 12" xfId="36543" xr:uid="{00000000-0005-0000-0000-00002F0C0000}"/>
    <cellStyle name="Migliaia [0] 28 2 2" xfId="1829" xr:uid="{00000000-0005-0000-0000-0000300C0000}"/>
    <cellStyle name="Migliaia [0] 28 2 2 2" xfId="1830" xr:uid="{00000000-0005-0000-0000-0000310C0000}"/>
    <cellStyle name="Migliaia [0] 28 2 2 3" xfId="1831" xr:uid="{00000000-0005-0000-0000-0000320C0000}"/>
    <cellStyle name="Migliaia [0] 28 2 2 4" xfId="1832" xr:uid="{00000000-0005-0000-0000-0000330C0000}"/>
    <cellStyle name="Migliaia [0] 28 2 2 5" xfId="26321" xr:uid="{00000000-0005-0000-0000-0000340C0000}"/>
    <cellStyle name="Migliaia [0] 28 2 2 6" xfId="31399" xr:uid="{00000000-0005-0000-0000-0000350C0000}"/>
    <cellStyle name="Migliaia [0] 28 2 2 7" xfId="34387" xr:uid="{00000000-0005-0000-0000-0000360C0000}"/>
    <cellStyle name="Migliaia [0] 28 2 2 8" xfId="37347" xr:uid="{00000000-0005-0000-0000-0000370C0000}"/>
    <cellStyle name="Migliaia [0] 28 2 3" xfId="1833" xr:uid="{00000000-0005-0000-0000-0000380C0000}"/>
    <cellStyle name="Migliaia [0] 28 2 3 2" xfId="1834" xr:uid="{00000000-0005-0000-0000-0000390C0000}"/>
    <cellStyle name="Migliaia [0] 28 2 3 3" xfId="1835" xr:uid="{00000000-0005-0000-0000-00003A0C0000}"/>
    <cellStyle name="Migliaia [0] 28 2 3 4" xfId="1836" xr:uid="{00000000-0005-0000-0000-00003B0C0000}"/>
    <cellStyle name="Migliaia [0] 28 2 3 5" xfId="27878" xr:uid="{00000000-0005-0000-0000-00003C0C0000}"/>
    <cellStyle name="Migliaia [0] 28 2 3 6" xfId="30592" xr:uid="{00000000-0005-0000-0000-00003D0C0000}"/>
    <cellStyle name="Migliaia [0] 28 2 3 7" xfId="35930" xr:uid="{00000000-0005-0000-0000-00003E0C0000}"/>
    <cellStyle name="Migliaia [0] 28 2 3 8" xfId="38890" xr:uid="{00000000-0005-0000-0000-00003F0C0000}"/>
    <cellStyle name="Migliaia [0] 28 2 4" xfId="1837" xr:uid="{00000000-0005-0000-0000-0000400C0000}"/>
    <cellStyle name="Migliaia [0] 28 2 4 2" xfId="1838" xr:uid="{00000000-0005-0000-0000-0000410C0000}"/>
    <cellStyle name="Migliaia [0] 28 2 4 3" xfId="1839" xr:uid="{00000000-0005-0000-0000-0000420C0000}"/>
    <cellStyle name="Migliaia [0] 28 2 4 4" xfId="28794" xr:uid="{00000000-0005-0000-0000-0000430C0000}"/>
    <cellStyle name="Migliaia [0] 28 2 4 5" xfId="39794" xr:uid="{00000000-0005-0000-0000-0000440C0000}"/>
    <cellStyle name="Migliaia [0] 28 2 5" xfId="1840" xr:uid="{00000000-0005-0000-0000-0000450C0000}"/>
    <cellStyle name="Migliaia [0] 28 2 5 2" xfId="1841" xr:uid="{00000000-0005-0000-0000-0000460C0000}"/>
    <cellStyle name="Migliaia [0] 28 2 5 3" xfId="1842" xr:uid="{00000000-0005-0000-0000-0000470C0000}"/>
    <cellStyle name="Migliaia [0] 28 2 5 4" xfId="29714" xr:uid="{00000000-0005-0000-0000-0000480C0000}"/>
    <cellStyle name="Migliaia [0] 28 2 5 5" xfId="40699" xr:uid="{00000000-0005-0000-0000-0000490C0000}"/>
    <cellStyle name="Migliaia [0] 28 2 6" xfId="1843" xr:uid="{00000000-0005-0000-0000-00004A0C0000}"/>
    <cellStyle name="Migliaia [0] 28 2 7" xfId="1844" xr:uid="{00000000-0005-0000-0000-00004B0C0000}"/>
    <cellStyle name="Migliaia [0] 28 2 8" xfId="1845" xr:uid="{00000000-0005-0000-0000-00004C0C0000}"/>
    <cellStyle name="Migliaia [0] 28 2 9" xfId="24075" xr:uid="{00000000-0005-0000-0000-00004D0C0000}"/>
    <cellStyle name="Migliaia [0] 28 3" xfId="1846" xr:uid="{00000000-0005-0000-0000-00004E0C0000}"/>
    <cellStyle name="Migliaia [0] 28 3 2" xfId="1847" xr:uid="{00000000-0005-0000-0000-00004F0C0000}"/>
    <cellStyle name="Migliaia [0] 28 3 3" xfId="1848" xr:uid="{00000000-0005-0000-0000-0000500C0000}"/>
    <cellStyle name="Migliaia [0] 28 3 4" xfId="1849" xr:uid="{00000000-0005-0000-0000-0000510C0000}"/>
    <cellStyle name="Migliaia [0] 28 3 5" xfId="26320" xr:uid="{00000000-0005-0000-0000-0000520C0000}"/>
    <cellStyle name="Migliaia [0] 28 3 6" xfId="31398" xr:uid="{00000000-0005-0000-0000-0000530C0000}"/>
    <cellStyle name="Migliaia [0] 28 3 7" xfId="34386" xr:uid="{00000000-0005-0000-0000-0000540C0000}"/>
    <cellStyle name="Migliaia [0] 28 3 8" xfId="37346" xr:uid="{00000000-0005-0000-0000-0000550C0000}"/>
    <cellStyle name="Migliaia [0] 28 4" xfId="1850" xr:uid="{00000000-0005-0000-0000-0000560C0000}"/>
    <cellStyle name="Migliaia [0] 28 4 2" xfId="1851" xr:uid="{00000000-0005-0000-0000-0000570C0000}"/>
    <cellStyle name="Migliaia [0] 28 4 3" xfId="1852" xr:uid="{00000000-0005-0000-0000-0000580C0000}"/>
    <cellStyle name="Migliaia [0] 28 4 4" xfId="1853" xr:uid="{00000000-0005-0000-0000-0000590C0000}"/>
    <cellStyle name="Migliaia [0] 28 4 5" xfId="23909" xr:uid="{00000000-0005-0000-0000-00005A0C0000}"/>
    <cellStyle name="Migliaia [0] 28 4 6" xfId="30465" xr:uid="{00000000-0005-0000-0000-00005B0C0000}"/>
    <cellStyle name="Migliaia [0] 28 4 7" xfId="33126" xr:uid="{00000000-0005-0000-0000-00005C0C0000}"/>
    <cellStyle name="Migliaia [0] 28 4 8" xfId="36417" xr:uid="{00000000-0005-0000-0000-00005D0C0000}"/>
    <cellStyle name="Migliaia [0] 28 5" xfId="1854" xr:uid="{00000000-0005-0000-0000-00005E0C0000}"/>
    <cellStyle name="Migliaia [0] 28 5 2" xfId="1855" xr:uid="{00000000-0005-0000-0000-00005F0C0000}"/>
    <cellStyle name="Migliaia [0] 28 5 3" xfId="1856" xr:uid="{00000000-0005-0000-0000-0000600C0000}"/>
    <cellStyle name="Migliaia [0] 28 5 4" xfId="1857" xr:uid="{00000000-0005-0000-0000-0000610C0000}"/>
    <cellStyle name="Migliaia [0] 28 5 5" xfId="27206" xr:uid="{00000000-0005-0000-0000-0000620C0000}"/>
    <cellStyle name="Migliaia [0] 28 5 6" xfId="32277" xr:uid="{00000000-0005-0000-0000-0000630C0000}"/>
    <cellStyle name="Migliaia [0] 28 5 7" xfId="35265" xr:uid="{00000000-0005-0000-0000-0000640C0000}"/>
    <cellStyle name="Migliaia [0] 28 5 8" xfId="38225" xr:uid="{00000000-0005-0000-0000-0000650C0000}"/>
    <cellStyle name="Migliaia [0] 28 6" xfId="1858" xr:uid="{00000000-0005-0000-0000-0000660C0000}"/>
    <cellStyle name="Migliaia [0] 28 6 2" xfId="1859" xr:uid="{00000000-0005-0000-0000-0000670C0000}"/>
    <cellStyle name="Migliaia [0] 28 6 3" xfId="1860" xr:uid="{00000000-0005-0000-0000-0000680C0000}"/>
    <cellStyle name="Migliaia [0] 28 6 4" xfId="1861" xr:uid="{00000000-0005-0000-0000-0000690C0000}"/>
    <cellStyle name="Migliaia [0] 28 6 5" xfId="27326" xr:uid="{00000000-0005-0000-0000-00006A0C0000}"/>
    <cellStyle name="Migliaia [0] 28 6 6" xfId="30341" xr:uid="{00000000-0005-0000-0000-00006B0C0000}"/>
    <cellStyle name="Migliaia [0] 28 6 7" xfId="35385" xr:uid="{00000000-0005-0000-0000-00006C0C0000}"/>
    <cellStyle name="Migliaia [0] 28 6 8" xfId="38345" xr:uid="{00000000-0005-0000-0000-00006D0C0000}"/>
    <cellStyle name="Migliaia [0] 28 7" xfId="1862" xr:uid="{00000000-0005-0000-0000-00006E0C0000}"/>
    <cellStyle name="Migliaia [0] 28 7 2" xfId="1863" xr:uid="{00000000-0005-0000-0000-00006F0C0000}"/>
    <cellStyle name="Migliaia [0] 28 7 3" xfId="1864" xr:uid="{00000000-0005-0000-0000-0000700C0000}"/>
    <cellStyle name="Migliaia [0] 28 7 4" xfId="28242" xr:uid="{00000000-0005-0000-0000-0000710C0000}"/>
    <cellStyle name="Migliaia [0] 28 7 5" xfId="33000" xr:uid="{00000000-0005-0000-0000-0000720C0000}"/>
    <cellStyle name="Migliaia [0] 28 7 6" xfId="39249" xr:uid="{00000000-0005-0000-0000-0000730C0000}"/>
    <cellStyle name="Migliaia [0] 28 8" xfId="1865" xr:uid="{00000000-0005-0000-0000-0000740C0000}"/>
    <cellStyle name="Migliaia [0] 28 8 2" xfId="1866" xr:uid="{00000000-0005-0000-0000-0000750C0000}"/>
    <cellStyle name="Migliaia [0] 28 8 3" xfId="1867" xr:uid="{00000000-0005-0000-0000-0000760C0000}"/>
    <cellStyle name="Migliaia [0] 28 8 4" xfId="29162" xr:uid="{00000000-0005-0000-0000-0000770C0000}"/>
    <cellStyle name="Migliaia [0] 28 8 5" xfId="32650" xr:uid="{00000000-0005-0000-0000-0000780C0000}"/>
    <cellStyle name="Migliaia [0] 28 8 6" xfId="40154" xr:uid="{00000000-0005-0000-0000-0000790C0000}"/>
    <cellStyle name="Migliaia [0] 28 9" xfId="1868" xr:uid="{00000000-0005-0000-0000-00007A0C0000}"/>
    <cellStyle name="Migliaia [0] 29" xfId="1869" xr:uid="{00000000-0005-0000-0000-00007B0C0000}"/>
    <cellStyle name="Migliaia [0] 29 10" xfId="1870" xr:uid="{00000000-0005-0000-0000-00007C0C0000}"/>
    <cellStyle name="Migliaia [0] 29 11" xfId="1871" xr:uid="{00000000-0005-0000-0000-00007D0C0000}"/>
    <cellStyle name="Migliaia [0] 29 12" xfId="23556" xr:uid="{00000000-0005-0000-0000-00007E0C0000}"/>
    <cellStyle name="Migliaia [0] 29 13" xfId="30105" xr:uid="{00000000-0005-0000-0000-00007F0C0000}"/>
    <cellStyle name="Migliaia [0] 29 14" xfId="36298" xr:uid="{00000000-0005-0000-0000-0000800C0000}"/>
    <cellStyle name="Migliaia [0] 29 15" xfId="41060" xr:uid="{00000000-0005-0000-0000-0000810C0000}"/>
    <cellStyle name="Migliaia [0] 29 16" xfId="41181" xr:uid="{00000000-0005-0000-0000-0000820C0000}"/>
    <cellStyle name="Migliaia [0] 29 2" xfId="1872" xr:uid="{00000000-0005-0000-0000-0000830C0000}"/>
    <cellStyle name="Migliaia [0] 29 2 10" xfId="30106" xr:uid="{00000000-0005-0000-0000-0000840C0000}"/>
    <cellStyle name="Migliaia [0] 29 2 11" xfId="33357" xr:uid="{00000000-0005-0000-0000-0000850C0000}"/>
    <cellStyle name="Migliaia [0] 29 2 12" xfId="36544" xr:uid="{00000000-0005-0000-0000-0000860C0000}"/>
    <cellStyle name="Migliaia [0] 29 2 2" xfId="1873" xr:uid="{00000000-0005-0000-0000-0000870C0000}"/>
    <cellStyle name="Migliaia [0] 29 2 2 2" xfId="1874" xr:uid="{00000000-0005-0000-0000-0000880C0000}"/>
    <cellStyle name="Migliaia [0] 29 2 2 3" xfId="1875" xr:uid="{00000000-0005-0000-0000-0000890C0000}"/>
    <cellStyle name="Migliaia [0] 29 2 2 4" xfId="1876" xr:uid="{00000000-0005-0000-0000-00008A0C0000}"/>
    <cellStyle name="Migliaia [0] 29 2 2 5" xfId="26323" xr:uid="{00000000-0005-0000-0000-00008B0C0000}"/>
    <cellStyle name="Migliaia [0] 29 2 2 6" xfId="31401" xr:uid="{00000000-0005-0000-0000-00008C0C0000}"/>
    <cellStyle name="Migliaia [0] 29 2 2 7" xfId="34389" xr:uid="{00000000-0005-0000-0000-00008D0C0000}"/>
    <cellStyle name="Migliaia [0] 29 2 2 8" xfId="37349" xr:uid="{00000000-0005-0000-0000-00008E0C0000}"/>
    <cellStyle name="Migliaia [0] 29 2 3" xfId="1877" xr:uid="{00000000-0005-0000-0000-00008F0C0000}"/>
    <cellStyle name="Migliaia [0] 29 2 3 2" xfId="1878" xr:uid="{00000000-0005-0000-0000-0000900C0000}"/>
    <cellStyle name="Migliaia [0] 29 2 3 3" xfId="1879" xr:uid="{00000000-0005-0000-0000-0000910C0000}"/>
    <cellStyle name="Migliaia [0] 29 2 3 4" xfId="1880" xr:uid="{00000000-0005-0000-0000-0000920C0000}"/>
    <cellStyle name="Migliaia [0] 29 2 3 5" xfId="27879" xr:uid="{00000000-0005-0000-0000-0000930C0000}"/>
    <cellStyle name="Migliaia [0] 29 2 3 6" xfId="30593" xr:uid="{00000000-0005-0000-0000-0000940C0000}"/>
    <cellStyle name="Migliaia [0] 29 2 3 7" xfId="35931" xr:uid="{00000000-0005-0000-0000-0000950C0000}"/>
    <cellStyle name="Migliaia [0] 29 2 3 8" xfId="38891" xr:uid="{00000000-0005-0000-0000-0000960C0000}"/>
    <cellStyle name="Migliaia [0] 29 2 4" xfId="1881" xr:uid="{00000000-0005-0000-0000-0000970C0000}"/>
    <cellStyle name="Migliaia [0] 29 2 4 2" xfId="1882" xr:uid="{00000000-0005-0000-0000-0000980C0000}"/>
    <cellStyle name="Migliaia [0] 29 2 4 3" xfId="1883" xr:uid="{00000000-0005-0000-0000-0000990C0000}"/>
    <cellStyle name="Migliaia [0] 29 2 4 4" xfId="28795" xr:uid="{00000000-0005-0000-0000-00009A0C0000}"/>
    <cellStyle name="Migliaia [0] 29 2 4 5" xfId="39795" xr:uid="{00000000-0005-0000-0000-00009B0C0000}"/>
    <cellStyle name="Migliaia [0] 29 2 5" xfId="1884" xr:uid="{00000000-0005-0000-0000-00009C0C0000}"/>
    <cellStyle name="Migliaia [0] 29 2 5 2" xfId="1885" xr:uid="{00000000-0005-0000-0000-00009D0C0000}"/>
    <cellStyle name="Migliaia [0] 29 2 5 3" xfId="1886" xr:uid="{00000000-0005-0000-0000-00009E0C0000}"/>
    <cellStyle name="Migliaia [0] 29 2 5 4" xfId="29715" xr:uid="{00000000-0005-0000-0000-00009F0C0000}"/>
    <cellStyle name="Migliaia [0] 29 2 5 5" xfId="40700" xr:uid="{00000000-0005-0000-0000-0000A00C0000}"/>
    <cellStyle name="Migliaia [0] 29 2 6" xfId="1887" xr:uid="{00000000-0005-0000-0000-0000A10C0000}"/>
    <cellStyle name="Migliaia [0] 29 2 7" xfId="1888" xr:uid="{00000000-0005-0000-0000-0000A20C0000}"/>
    <cellStyle name="Migliaia [0] 29 2 8" xfId="1889" xr:uid="{00000000-0005-0000-0000-0000A30C0000}"/>
    <cellStyle name="Migliaia [0] 29 2 9" xfId="24076" xr:uid="{00000000-0005-0000-0000-0000A40C0000}"/>
    <cellStyle name="Migliaia [0] 29 3" xfId="1890" xr:uid="{00000000-0005-0000-0000-0000A50C0000}"/>
    <cellStyle name="Migliaia [0] 29 3 2" xfId="1891" xr:uid="{00000000-0005-0000-0000-0000A60C0000}"/>
    <cellStyle name="Migliaia [0] 29 3 3" xfId="1892" xr:uid="{00000000-0005-0000-0000-0000A70C0000}"/>
    <cellStyle name="Migliaia [0] 29 3 4" xfId="1893" xr:uid="{00000000-0005-0000-0000-0000A80C0000}"/>
    <cellStyle name="Migliaia [0] 29 3 5" xfId="26322" xr:uid="{00000000-0005-0000-0000-0000A90C0000}"/>
    <cellStyle name="Migliaia [0] 29 3 6" xfId="31400" xr:uid="{00000000-0005-0000-0000-0000AA0C0000}"/>
    <cellStyle name="Migliaia [0] 29 3 7" xfId="34388" xr:uid="{00000000-0005-0000-0000-0000AB0C0000}"/>
    <cellStyle name="Migliaia [0] 29 3 8" xfId="37348" xr:uid="{00000000-0005-0000-0000-0000AC0C0000}"/>
    <cellStyle name="Migliaia [0] 29 4" xfId="1894" xr:uid="{00000000-0005-0000-0000-0000AD0C0000}"/>
    <cellStyle name="Migliaia [0] 29 4 2" xfId="1895" xr:uid="{00000000-0005-0000-0000-0000AE0C0000}"/>
    <cellStyle name="Migliaia [0] 29 4 3" xfId="1896" xr:uid="{00000000-0005-0000-0000-0000AF0C0000}"/>
    <cellStyle name="Migliaia [0] 29 4 4" xfId="1897" xr:uid="{00000000-0005-0000-0000-0000B00C0000}"/>
    <cellStyle name="Migliaia [0] 29 4 5" xfId="23910" xr:uid="{00000000-0005-0000-0000-0000B10C0000}"/>
    <cellStyle name="Migliaia [0] 29 4 6" xfId="30466" xr:uid="{00000000-0005-0000-0000-0000B20C0000}"/>
    <cellStyle name="Migliaia [0] 29 4 7" xfId="33127" xr:uid="{00000000-0005-0000-0000-0000B30C0000}"/>
    <cellStyle name="Migliaia [0] 29 4 8" xfId="36418" xr:uid="{00000000-0005-0000-0000-0000B40C0000}"/>
    <cellStyle name="Migliaia [0] 29 5" xfId="1898" xr:uid="{00000000-0005-0000-0000-0000B50C0000}"/>
    <cellStyle name="Migliaia [0] 29 5 2" xfId="1899" xr:uid="{00000000-0005-0000-0000-0000B60C0000}"/>
    <cellStyle name="Migliaia [0] 29 5 3" xfId="1900" xr:uid="{00000000-0005-0000-0000-0000B70C0000}"/>
    <cellStyle name="Migliaia [0] 29 5 4" xfId="1901" xr:uid="{00000000-0005-0000-0000-0000B80C0000}"/>
    <cellStyle name="Migliaia [0] 29 5 5" xfId="27207" xr:uid="{00000000-0005-0000-0000-0000B90C0000}"/>
    <cellStyle name="Migliaia [0] 29 5 6" xfId="32278" xr:uid="{00000000-0005-0000-0000-0000BA0C0000}"/>
    <cellStyle name="Migliaia [0] 29 5 7" xfId="35266" xr:uid="{00000000-0005-0000-0000-0000BB0C0000}"/>
    <cellStyle name="Migliaia [0] 29 5 8" xfId="38226" xr:uid="{00000000-0005-0000-0000-0000BC0C0000}"/>
    <cellStyle name="Migliaia [0] 29 6" xfId="1902" xr:uid="{00000000-0005-0000-0000-0000BD0C0000}"/>
    <cellStyle name="Migliaia [0] 29 6 2" xfId="1903" xr:uid="{00000000-0005-0000-0000-0000BE0C0000}"/>
    <cellStyle name="Migliaia [0] 29 6 3" xfId="1904" xr:uid="{00000000-0005-0000-0000-0000BF0C0000}"/>
    <cellStyle name="Migliaia [0] 29 6 4" xfId="1905" xr:uid="{00000000-0005-0000-0000-0000C00C0000}"/>
    <cellStyle name="Migliaia [0] 29 6 5" xfId="27327" xr:uid="{00000000-0005-0000-0000-0000C10C0000}"/>
    <cellStyle name="Migliaia [0] 29 6 6" xfId="30342" xr:uid="{00000000-0005-0000-0000-0000C20C0000}"/>
    <cellStyle name="Migliaia [0] 29 6 7" xfId="35386" xr:uid="{00000000-0005-0000-0000-0000C30C0000}"/>
    <cellStyle name="Migliaia [0] 29 6 8" xfId="38346" xr:uid="{00000000-0005-0000-0000-0000C40C0000}"/>
    <cellStyle name="Migliaia [0] 29 7" xfId="1906" xr:uid="{00000000-0005-0000-0000-0000C50C0000}"/>
    <cellStyle name="Migliaia [0] 29 7 2" xfId="1907" xr:uid="{00000000-0005-0000-0000-0000C60C0000}"/>
    <cellStyle name="Migliaia [0] 29 7 3" xfId="1908" xr:uid="{00000000-0005-0000-0000-0000C70C0000}"/>
    <cellStyle name="Migliaia [0] 29 7 4" xfId="28243" xr:uid="{00000000-0005-0000-0000-0000C80C0000}"/>
    <cellStyle name="Migliaia [0] 29 7 5" xfId="33001" xr:uid="{00000000-0005-0000-0000-0000C90C0000}"/>
    <cellStyle name="Migliaia [0] 29 7 6" xfId="39250" xr:uid="{00000000-0005-0000-0000-0000CA0C0000}"/>
    <cellStyle name="Migliaia [0] 29 8" xfId="1909" xr:uid="{00000000-0005-0000-0000-0000CB0C0000}"/>
    <cellStyle name="Migliaia [0] 29 8 2" xfId="1910" xr:uid="{00000000-0005-0000-0000-0000CC0C0000}"/>
    <cellStyle name="Migliaia [0] 29 8 3" xfId="1911" xr:uid="{00000000-0005-0000-0000-0000CD0C0000}"/>
    <cellStyle name="Migliaia [0] 29 8 4" xfId="29163" xr:uid="{00000000-0005-0000-0000-0000CE0C0000}"/>
    <cellStyle name="Migliaia [0] 29 8 5" xfId="32651" xr:uid="{00000000-0005-0000-0000-0000CF0C0000}"/>
    <cellStyle name="Migliaia [0] 29 8 6" xfId="40155" xr:uid="{00000000-0005-0000-0000-0000D00C0000}"/>
    <cellStyle name="Migliaia [0] 29 9" xfId="1912" xr:uid="{00000000-0005-0000-0000-0000D10C0000}"/>
    <cellStyle name="Migliaia [0] 3" xfId="1913" xr:uid="{00000000-0005-0000-0000-0000D20C0000}"/>
    <cellStyle name="Migliaia [0] 3 10" xfId="1914" xr:uid="{00000000-0005-0000-0000-0000D30C0000}"/>
    <cellStyle name="Migliaia [0] 3 11" xfId="1915" xr:uid="{00000000-0005-0000-0000-0000D40C0000}"/>
    <cellStyle name="Migliaia [0] 3 12" xfId="23557" xr:uid="{00000000-0005-0000-0000-0000D50C0000}"/>
    <cellStyle name="Migliaia [0] 3 13" xfId="30107" xr:uid="{00000000-0005-0000-0000-0000D60C0000}"/>
    <cellStyle name="Migliaia [0] 3 14" xfId="36299" xr:uid="{00000000-0005-0000-0000-0000D70C0000}"/>
    <cellStyle name="Migliaia [0] 3 15" xfId="41061" xr:uid="{00000000-0005-0000-0000-0000D80C0000}"/>
    <cellStyle name="Migliaia [0] 3 16" xfId="41182" xr:uid="{00000000-0005-0000-0000-0000D90C0000}"/>
    <cellStyle name="Migliaia [0] 3 2" xfId="1916" xr:uid="{00000000-0005-0000-0000-0000DA0C0000}"/>
    <cellStyle name="Migliaia [0] 3 2 10" xfId="30108" xr:uid="{00000000-0005-0000-0000-0000DB0C0000}"/>
    <cellStyle name="Migliaia [0] 3 2 11" xfId="33358" xr:uid="{00000000-0005-0000-0000-0000DC0C0000}"/>
    <cellStyle name="Migliaia [0] 3 2 12" xfId="36545" xr:uid="{00000000-0005-0000-0000-0000DD0C0000}"/>
    <cellStyle name="Migliaia [0] 3 2 2" xfId="1917" xr:uid="{00000000-0005-0000-0000-0000DE0C0000}"/>
    <cellStyle name="Migliaia [0] 3 2 2 2" xfId="1918" xr:uid="{00000000-0005-0000-0000-0000DF0C0000}"/>
    <cellStyle name="Migliaia [0] 3 2 2 3" xfId="1919" xr:uid="{00000000-0005-0000-0000-0000E00C0000}"/>
    <cellStyle name="Migliaia [0] 3 2 2 4" xfId="1920" xr:uid="{00000000-0005-0000-0000-0000E10C0000}"/>
    <cellStyle name="Migliaia [0] 3 2 2 5" xfId="26325" xr:uid="{00000000-0005-0000-0000-0000E20C0000}"/>
    <cellStyle name="Migliaia [0] 3 2 2 6" xfId="31403" xr:uid="{00000000-0005-0000-0000-0000E30C0000}"/>
    <cellStyle name="Migliaia [0] 3 2 2 7" xfId="34391" xr:uid="{00000000-0005-0000-0000-0000E40C0000}"/>
    <cellStyle name="Migliaia [0] 3 2 2 8" xfId="37351" xr:uid="{00000000-0005-0000-0000-0000E50C0000}"/>
    <cellStyle name="Migliaia [0] 3 2 3" xfId="1921" xr:uid="{00000000-0005-0000-0000-0000E60C0000}"/>
    <cellStyle name="Migliaia [0] 3 2 3 2" xfId="1922" xr:uid="{00000000-0005-0000-0000-0000E70C0000}"/>
    <cellStyle name="Migliaia [0] 3 2 3 3" xfId="1923" xr:uid="{00000000-0005-0000-0000-0000E80C0000}"/>
    <cellStyle name="Migliaia [0] 3 2 3 4" xfId="1924" xr:uid="{00000000-0005-0000-0000-0000E90C0000}"/>
    <cellStyle name="Migliaia [0] 3 2 3 5" xfId="27880" xr:uid="{00000000-0005-0000-0000-0000EA0C0000}"/>
    <cellStyle name="Migliaia [0] 3 2 3 6" xfId="30594" xr:uid="{00000000-0005-0000-0000-0000EB0C0000}"/>
    <cellStyle name="Migliaia [0] 3 2 3 7" xfId="35932" xr:uid="{00000000-0005-0000-0000-0000EC0C0000}"/>
    <cellStyle name="Migliaia [0] 3 2 3 8" xfId="38892" xr:uid="{00000000-0005-0000-0000-0000ED0C0000}"/>
    <cellStyle name="Migliaia [0] 3 2 4" xfId="1925" xr:uid="{00000000-0005-0000-0000-0000EE0C0000}"/>
    <cellStyle name="Migliaia [0] 3 2 4 2" xfId="1926" xr:uid="{00000000-0005-0000-0000-0000EF0C0000}"/>
    <cellStyle name="Migliaia [0] 3 2 4 3" xfId="1927" xr:uid="{00000000-0005-0000-0000-0000F00C0000}"/>
    <cellStyle name="Migliaia [0] 3 2 4 4" xfId="28796" xr:uid="{00000000-0005-0000-0000-0000F10C0000}"/>
    <cellStyle name="Migliaia [0] 3 2 4 5" xfId="39796" xr:uid="{00000000-0005-0000-0000-0000F20C0000}"/>
    <cellStyle name="Migliaia [0] 3 2 5" xfId="1928" xr:uid="{00000000-0005-0000-0000-0000F30C0000}"/>
    <cellStyle name="Migliaia [0] 3 2 5 2" xfId="1929" xr:uid="{00000000-0005-0000-0000-0000F40C0000}"/>
    <cellStyle name="Migliaia [0] 3 2 5 3" xfId="1930" xr:uid="{00000000-0005-0000-0000-0000F50C0000}"/>
    <cellStyle name="Migliaia [0] 3 2 5 4" xfId="29716" xr:uid="{00000000-0005-0000-0000-0000F60C0000}"/>
    <cellStyle name="Migliaia [0] 3 2 5 5" xfId="40701" xr:uid="{00000000-0005-0000-0000-0000F70C0000}"/>
    <cellStyle name="Migliaia [0] 3 2 6" xfId="1931" xr:uid="{00000000-0005-0000-0000-0000F80C0000}"/>
    <cellStyle name="Migliaia [0] 3 2 7" xfId="1932" xr:uid="{00000000-0005-0000-0000-0000F90C0000}"/>
    <cellStyle name="Migliaia [0] 3 2 8" xfId="1933" xr:uid="{00000000-0005-0000-0000-0000FA0C0000}"/>
    <cellStyle name="Migliaia [0] 3 2 9" xfId="24077" xr:uid="{00000000-0005-0000-0000-0000FB0C0000}"/>
    <cellStyle name="Migliaia [0] 3 3" xfId="1934" xr:uid="{00000000-0005-0000-0000-0000FC0C0000}"/>
    <cellStyle name="Migliaia [0] 3 3 2" xfId="1935" xr:uid="{00000000-0005-0000-0000-0000FD0C0000}"/>
    <cellStyle name="Migliaia [0] 3 3 3" xfId="1936" xr:uid="{00000000-0005-0000-0000-0000FE0C0000}"/>
    <cellStyle name="Migliaia [0] 3 3 4" xfId="1937" xr:uid="{00000000-0005-0000-0000-0000FF0C0000}"/>
    <cellStyle name="Migliaia [0] 3 3 5" xfId="26324" xr:uid="{00000000-0005-0000-0000-0000000D0000}"/>
    <cellStyle name="Migliaia [0] 3 3 6" xfId="31402" xr:uid="{00000000-0005-0000-0000-0000010D0000}"/>
    <cellStyle name="Migliaia [0] 3 3 7" xfId="34390" xr:uid="{00000000-0005-0000-0000-0000020D0000}"/>
    <cellStyle name="Migliaia [0] 3 3 8" xfId="37350" xr:uid="{00000000-0005-0000-0000-0000030D0000}"/>
    <cellStyle name="Migliaia [0] 3 4" xfId="1938" xr:uid="{00000000-0005-0000-0000-0000040D0000}"/>
    <cellStyle name="Migliaia [0] 3 4 2" xfId="1939" xr:uid="{00000000-0005-0000-0000-0000050D0000}"/>
    <cellStyle name="Migliaia [0] 3 4 3" xfId="1940" xr:uid="{00000000-0005-0000-0000-0000060D0000}"/>
    <cellStyle name="Migliaia [0] 3 4 4" xfId="1941" xr:uid="{00000000-0005-0000-0000-0000070D0000}"/>
    <cellStyle name="Migliaia [0] 3 4 5" xfId="23911" xr:uid="{00000000-0005-0000-0000-0000080D0000}"/>
    <cellStyle name="Migliaia [0] 3 4 6" xfId="30467" xr:uid="{00000000-0005-0000-0000-0000090D0000}"/>
    <cellStyle name="Migliaia [0] 3 4 7" xfId="33128" xr:uid="{00000000-0005-0000-0000-00000A0D0000}"/>
    <cellStyle name="Migliaia [0] 3 4 8" xfId="36419" xr:uid="{00000000-0005-0000-0000-00000B0D0000}"/>
    <cellStyle name="Migliaia [0] 3 5" xfId="1942" xr:uid="{00000000-0005-0000-0000-00000C0D0000}"/>
    <cellStyle name="Migliaia [0] 3 5 2" xfId="1943" xr:uid="{00000000-0005-0000-0000-00000D0D0000}"/>
    <cellStyle name="Migliaia [0] 3 5 3" xfId="1944" xr:uid="{00000000-0005-0000-0000-00000E0D0000}"/>
    <cellStyle name="Migliaia [0] 3 5 4" xfId="1945" xr:uid="{00000000-0005-0000-0000-00000F0D0000}"/>
    <cellStyle name="Migliaia [0] 3 5 5" xfId="27208" xr:uid="{00000000-0005-0000-0000-0000100D0000}"/>
    <cellStyle name="Migliaia [0] 3 5 6" xfId="32279" xr:uid="{00000000-0005-0000-0000-0000110D0000}"/>
    <cellStyle name="Migliaia [0] 3 5 7" xfId="35267" xr:uid="{00000000-0005-0000-0000-0000120D0000}"/>
    <cellStyle name="Migliaia [0] 3 5 8" xfId="38227" xr:uid="{00000000-0005-0000-0000-0000130D0000}"/>
    <cellStyle name="Migliaia [0] 3 6" xfId="1946" xr:uid="{00000000-0005-0000-0000-0000140D0000}"/>
    <cellStyle name="Migliaia [0] 3 6 2" xfId="1947" xr:uid="{00000000-0005-0000-0000-0000150D0000}"/>
    <cellStyle name="Migliaia [0] 3 6 3" xfId="1948" xr:uid="{00000000-0005-0000-0000-0000160D0000}"/>
    <cellStyle name="Migliaia [0] 3 6 4" xfId="1949" xr:uid="{00000000-0005-0000-0000-0000170D0000}"/>
    <cellStyle name="Migliaia [0] 3 6 5" xfId="27328" xr:uid="{00000000-0005-0000-0000-0000180D0000}"/>
    <cellStyle name="Migliaia [0] 3 6 6" xfId="30343" xr:uid="{00000000-0005-0000-0000-0000190D0000}"/>
    <cellStyle name="Migliaia [0] 3 6 7" xfId="35387" xr:uid="{00000000-0005-0000-0000-00001A0D0000}"/>
    <cellStyle name="Migliaia [0] 3 6 8" xfId="38347" xr:uid="{00000000-0005-0000-0000-00001B0D0000}"/>
    <cellStyle name="Migliaia [0] 3 7" xfId="1950" xr:uid="{00000000-0005-0000-0000-00001C0D0000}"/>
    <cellStyle name="Migliaia [0] 3 7 2" xfId="1951" xr:uid="{00000000-0005-0000-0000-00001D0D0000}"/>
    <cellStyle name="Migliaia [0] 3 7 3" xfId="1952" xr:uid="{00000000-0005-0000-0000-00001E0D0000}"/>
    <cellStyle name="Migliaia [0] 3 7 4" xfId="28244" xr:uid="{00000000-0005-0000-0000-00001F0D0000}"/>
    <cellStyle name="Migliaia [0] 3 7 5" xfId="33002" xr:uid="{00000000-0005-0000-0000-0000200D0000}"/>
    <cellStyle name="Migliaia [0] 3 7 6" xfId="39251" xr:uid="{00000000-0005-0000-0000-0000210D0000}"/>
    <cellStyle name="Migliaia [0] 3 8" xfId="1953" xr:uid="{00000000-0005-0000-0000-0000220D0000}"/>
    <cellStyle name="Migliaia [0] 3 8 2" xfId="1954" xr:uid="{00000000-0005-0000-0000-0000230D0000}"/>
    <cellStyle name="Migliaia [0] 3 8 3" xfId="1955" xr:uid="{00000000-0005-0000-0000-0000240D0000}"/>
    <cellStyle name="Migliaia [0] 3 8 4" xfId="29164" xr:uid="{00000000-0005-0000-0000-0000250D0000}"/>
    <cellStyle name="Migliaia [0] 3 8 5" xfId="32652" xr:uid="{00000000-0005-0000-0000-0000260D0000}"/>
    <cellStyle name="Migliaia [0] 3 8 6" xfId="40156" xr:uid="{00000000-0005-0000-0000-0000270D0000}"/>
    <cellStyle name="Migliaia [0] 3 9" xfId="1956" xr:uid="{00000000-0005-0000-0000-0000280D0000}"/>
    <cellStyle name="Migliaia [0] 30" xfId="1957" xr:uid="{00000000-0005-0000-0000-0000290D0000}"/>
    <cellStyle name="Migliaia [0] 30 10" xfId="1958" xr:uid="{00000000-0005-0000-0000-00002A0D0000}"/>
    <cellStyle name="Migliaia [0] 30 11" xfId="1959" xr:uid="{00000000-0005-0000-0000-00002B0D0000}"/>
    <cellStyle name="Migliaia [0] 30 12" xfId="23558" xr:uid="{00000000-0005-0000-0000-00002C0D0000}"/>
    <cellStyle name="Migliaia [0] 30 13" xfId="30109" xr:uid="{00000000-0005-0000-0000-00002D0D0000}"/>
    <cellStyle name="Migliaia [0] 30 14" xfId="36300" xr:uid="{00000000-0005-0000-0000-00002E0D0000}"/>
    <cellStyle name="Migliaia [0] 30 15" xfId="41062" xr:uid="{00000000-0005-0000-0000-00002F0D0000}"/>
    <cellStyle name="Migliaia [0] 30 16" xfId="41183" xr:uid="{00000000-0005-0000-0000-0000300D0000}"/>
    <cellStyle name="Migliaia [0] 30 2" xfId="1960" xr:uid="{00000000-0005-0000-0000-0000310D0000}"/>
    <cellStyle name="Migliaia [0] 30 2 10" xfId="30110" xr:uid="{00000000-0005-0000-0000-0000320D0000}"/>
    <cellStyle name="Migliaia [0] 30 2 11" xfId="33359" xr:uid="{00000000-0005-0000-0000-0000330D0000}"/>
    <cellStyle name="Migliaia [0] 30 2 12" xfId="36546" xr:uid="{00000000-0005-0000-0000-0000340D0000}"/>
    <cellStyle name="Migliaia [0] 30 2 2" xfId="1961" xr:uid="{00000000-0005-0000-0000-0000350D0000}"/>
    <cellStyle name="Migliaia [0] 30 2 2 2" xfId="1962" xr:uid="{00000000-0005-0000-0000-0000360D0000}"/>
    <cellStyle name="Migliaia [0] 30 2 2 3" xfId="1963" xr:uid="{00000000-0005-0000-0000-0000370D0000}"/>
    <cellStyle name="Migliaia [0] 30 2 2 4" xfId="1964" xr:uid="{00000000-0005-0000-0000-0000380D0000}"/>
    <cellStyle name="Migliaia [0] 30 2 2 5" xfId="26327" xr:uid="{00000000-0005-0000-0000-0000390D0000}"/>
    <cellStyle name="Migliaia [0] 30 2 2 6" xfId="31405" xr:uid="{00000000-0005-0000-0000-00003A0D0000}"/>
    <cellStyle name="Migliaia [0] 30 2 2 7" xfId="34393" xr:uid="{00000000-0005-0000-0000-00003B0D0000}"/>
    <cellStyle name="Migliaia [0] 30 2 2 8" xfId="37353" xr:uid="{00000000-0005-0000-0000-00003C0D0000}"/>
    <cellStyle name="Migliaia [0] 30 2 3" xfId="1965" xr:uid="{00000000-0005-0000-0000-00003D0D0000}"/>
    <cellStyle name="Migliaia [0] 30 2 3 2" xfId="1966" xr:uid="{00000000-0005-0000-0000-00003E0D0000}"/>
    <cellStyle name="Migliaia [0] 30 2 3 3" xfId="1967" xr:uid="{00000000-0005-0000-0000-00003F0D0000}"/>
    <cellStyle name="Migliaia [0] 30 2 3 4" xfId="1968" xr:uid="{00000000-0005-0000-0000-0000400D0000}"/>
    <cellStyle name="Migliaia [0] 30 2 3 5" xfId="27881" xr:uid="{00000000-0005-0000-0000-0000410D0000}"/>
    <cellStyle name="Migliaia [0] 30 2 3 6" xfId="30595" xr:uid="{00000000-0005-0000-0000-0000420D0000}"/>
    <cellStyle name="Migliaia [0] 30 2 3 7" xfId="35933" xr:uid="{00000000-0005-0000-0000-0000430D0000}"/>
    <cellStyle name="Migliaia [0] 30 2 3 8" xfId="38893" xr:uid="{00000000-0005-0000-0000-0000440D0000}"/>
    <cellStyle name="Migliaia [0] 30 2 4" xfId="1969" xr:uid="{00000000-0005-0000-0000-0000450D0000}"/>
    <cellStyle name="Migliaia [0] 30 2 4 2" xfId="1970" xr:uid="{00000000-0005-0000-0000-0000460D0000}"/>
    <cellStyle name="Migliaia [0] 30 2 4 3" xfId="1971" xr:uid="{00000000-0005-0000-0000-0000470D0000}"/>
    <cellStyle name="Migliaia [0] 30 2 4 4" xfId="28797" xr:uid="{00000000-0005-0000-0000-0000480D0000}"/>
    <cellStyle name="Migliaia [0] 30 2 4 5" xfId="39797" xr:uid="{00000000-0005-0000-0000-0000490D0000}"/>
    <cellStyle name="Migliaia [0] 30 2 5" xfId="1972" xr:uid="{00000000-0005-0000-0000-00004A0D0000}"/>
    <cellStyle name="Migliaia [0] 30 2 5 2" xfId="1973" xr:uid="{00000000-0005-0000-0000-00004B0D0000}"/>
    <cellStyle name="Migliaia [0] 30 2 5 3" xfId="1974" xr:uid="{00000000-0005-0000-0000-00004C0D0000}"/>
    <cellStyle name="Migliaia [0] 30 2 5 4" xfId="29717" xr:uid="{00000000-0005-0000-0000-00004D0D0000}"/>
    <cellStyle name="Migliaia [0] 30 2 5 5" xfId="40702" xr:uid="{00000000-0005-0000-0000-00004E0D0000}"/>
    <cellStyle name="Migliaia [0] 30 2 6" xfId="1975" xr:uid="{00000000-0005-0000-0000-00004F0D0000}"/>
    <cellStyle name="Migliaia [0] 30 2 7" xfId="1976" xr:uid="{00000000-0005-0000-0000-0000500D0000}"/>
    <cellStyle name="Migliaia [0] 30 2 8" xfId="1977" xr:uid="{00000000-0005-0000-0000-0000510D0000}"/>
    <cellStyle name="Migliaia [0] 30 2 9" xfId="24078" xr:uid="{00000000-0005-0000-0000-0000520D0000}"/>
    <cellStyle name="Migliaia [0] 30 3" xfId="1978" xr:uid="{00000000-0005-0000-0000-0000530D0000}"/>
    <cellStyle name="Migliaia [0] 30 3 2" xfId="1979" xr:uid="{00000000-0005-0000-0000-0000540D0000}"/>
    <cellStyle name="Migliaia [0] 30 3 3" xfId="1980" xr:uid="{00000000-0005-0000-0000-0000550D0000}"/>
    <cellStyle name="Migliaia [0] 30 3 4" xfId="1981" xr:uid="{00000000-0005-0000-0000-0000560D0000}"/>
    <cellStyle name="Migliaia [0] 30 3 5" xfId="26326" xr:uid="{00000000-0005-0000-0000-0000570D0000}"/>
    <cellStyle name="Migliaia [0] 30 3 6" xfId="31404" xr:uid="{00000000-0005-0000-0000-0000580D0000}"/>
    <cellStyle name="Migliaia [0] 30 3 7" xfId="34392" xr:uid="{00000000-0005-0000-0000-0000590D0000}"/>
    <cellStyle name="Migliaia [0] 30 3 8" xfId="37352" xr:uid="{00000000-0005-0000-0000-00005A0D0000}"/>
    <cellStyle name="Migliaia [0] 30 4" xfId="1982" xr:uid="{00000000-0005-0000-0000-00005B0D0000}"/>
    <cellStyle name="Migliaia [0] 30 4 2" xfId="1983" xr:uid="{00000000-0005-0000-0000-00005C0D0000}"/>
    <cellStyle name="Migliaia [0] 30 4 3" xfId="1984" xr:uid="{00000000-0005-0000-0000-00005D0D0000}"/>
    <cellStyle name="Migliaia [0] 30 4 4" xfId="1985" xr:uid="{00000000-0005-0000-0000-00005E0D0000}"/>
    <cellStyle name="Migliaia [0] 30 4 5" xfId="23912" xr:uid="{00000000-0005-0000-0000-00005F0D0000}"/>
    <cellStyle name="Migliaia [0] 30 4 6" xfId="30468" xr:uid="{00000000-0005-0000-0000-0000600D0000}"/>
    <cellStyle name="Migliaia [0] 30 4 7" xfId="33129" xr:uid="{00000000-0005-0000-0000-0000610D0000}"/>
    <cellStyle name="Migliaia [0] 30 4 8" xfId="36420" xr:uid="{00000000-0005-0000-0000-0000620D0000}"/>
    <cellStyle name="Migliaia [0] 30 5" xfId="1986" xr:uid="{00000000-0005-0000-0000-0000630D0000}"/>
    <cellStyle name="Migliaia [0] 30 5 2" xfId="1987" xr:uid="{00000000-0005-0000-0000-0000640D0000}"/>
    <cellStyle name="Migliaia [0] 30 5 3" xfId="1988" xr:uid="{00000000-0005-0000-0000-0000650D0000}"/>
    <cellStyle name="Migliaia [0] 30 5 4" xfId="1989" xr:uid="{00000000-0005-0000-0000-0000660D0000}"/>
    <cellStyle name="Migliaia [0] 30 5 5" xfId="27209" xr:uid="{00000000-0005-0000-0000-0000670D0000}"/>
    <cellStyle name="Migliaia [0] 30 5 6" xfId="32280" xr:uid="{00000000-0005-0000-0000-0000680D0000}"/>
    <cellStyle name="Migliaia [0] 30 5 7" xfId="35268" xr:uid="{00000000-0005-0000-0000-0000690D0000}"/>
    <cellStyle name="Migliaia [0] 30 5 8" xfId="38228" xr:uid="{00000000-0005-0000-0000-00006A0D0000}"/>
    <cellStyle name="Migliaia [0] 30 6" xfId="1990" xr:uid="{00000000-0005-0000-0000-00006B0D0000}"/>
    <cellStyle name="Migliaia [0] 30 6 2" xfId="1991" xr:uid="{00000000-0005-0000-0000-00006C0D0000}"/>
    <cellStyle name="Migliaia [0] 30 6 3" xfId="1992" xr:uid="{00000000-0005-0000-0000-00006D0D0000}"/>
    <cellStyle name="Migliaia [0] 30 6 4" xfId="1993" xr:uid="{00000000-0005-0000-0000-00006E0D0000}"/>
    <cellStyle name="Migliaia [0] 30 6 5" xfId="27329" xr:uid="{00000000-0005-0000-0000-00006F0D0000}"/>
    <cellStyle name="Migliaia [0] 30 6 6" xfId="30344" xr:uid="{00000000-0005-0000-0000-0000700D0000}"/>
    <cellStyle name="Migliaia [0] 30 6 7" xfId="35388" xr:uid="{00000000-0005-0000-0000-0000710D0000}"/>
    <cellStyle name="Migliaia [0] 30 6 8" xfId="38348" xr:uid="{00000000-0005-0000-0000-0000720D0000}"/>
    <cellStyle name="Migliaia [0] 30 7" xfId="1994" xr:uid="{00000000-0005-0000-0000-0000730D0000}"/>
    <cellStyle name="Migliaia [0] 30 7 2" xfId="1995" xr:uid="{00000000-0005-0000-0000-0000740D0000}"/>
    <cellStyle name="Migliaia [0] 30 7 3" xfId="1996" xr:uid="{00000000-0005-0000-0000-0000750D0000}"/>
    <cellStyle name="Migliaia [0] 30 7 4" xfId="28245" xr:uid="{00000000-0005-0000-0000-0000760D0000}"/>
    <cellStyle name="Migliaia [0] 30 7 5" xfId="33003" xr:uid="{00000000-0005-0000-0000-0000770D0000}"/>
    <cellStyle name="Migliaia [0] 30 7 6" xfId="39252" xr:uid="{00000000-0005-0000-0000-0000780D0000}"/>
    <cellStyle name="Migliaia [0] 30 8" xfId="1997" xr:uid="{00000000-0005-0000-0000-0000790D0000}"/>
    <cellStyle name="Migliaia [0] 30 8 2" xfId="1998" xr:uid="{00000000-0005-0000-0000-00007A0D0000}"/>
    <cellStyle name="Migliaia [0] 30 8 3" xfId="1999" xr:uid="{00000000-0005-0000-0000-00007B0D0000}"/>
    <cellStyle name="Migliaia [0] 30 8 4" xfId="29165" xr:uid="{00000000-0005-0000-0000-00007C0D0000}"/>
    <cellStyle name="Migliaia [0] 30 8 5" xfId="32653" xr:uid="{00000000-0005-0000-0000-00007D0D0000}"/>
    <cellStyle name="Migliaia [0] 30 8 6" xfId="40157" xr:uid="{00000000-0005-0000-0000-00007E0D0000}"/>
    <cellStyle name="Migliaia [0] 30 9" xfId="2000" xr:uid="{00000000-0005-0000-0000-00007F0D0000}"/>
    <cellStyle name="Migliaia [0] 31" xfId="2001" xr:uid="{00000000-0005-0000-0000-0000800D0000}"/>
    <cellStyle name="Migliaia [0] 31 10" xfId="2002" xr:uid="{00000000-0005-0000-0000-0000810D0000}"/>
    <cellStyle name="Migliaia [0] 31 11" xfId="2003" xr:uid="{00000000-0005-0000-0000-0000820D0000}"/>
    <cellStyle name="Migliaia [0] 31 12" xfId="23559" xr:uid="{00000000-0005-0000-0000-0000830D0000}"/>
    <cellStyle name="Migliaia [0] 31 13" xfId="30111" xr:uid="{00000000-0005-0000-0000-0000840D0000}"/>
    <cellStyle name="Migliaia [0] 31 14" xfId="36301" xr:uid="{00000000-0005-0000-0000-0000850D0000}"/>
    <cellStyle name="Migliaia [0] 31 15" xfId="41063" xr:uid="{00000000-0005-0000-0000-0000860D0000}"/>
    <cellStyle name="Migliaia [0] 31 16" xfId="41184" xr:uid="{00000000-0005-0000-0000-0000870D0000}"/>
    <cellStyle name="Migliaia [0] 31 2" xfId="2004" xr:uid="{00000000-0005-0000-0000-0000880D0000}"/>
    <cellStyle name="Migliaia [0] 31 2 10" xfId="30112" xr:uid="{00000000-0005-0000-0000-0000890D0000}"/>
    <cellStyle name="Migliaia [0] 31 2 11" xfId="33360" xr:uid="{00000000-0005-0000-0000-00008A0D0000}"/>
    <cellStyle name="Migliaia [0] 31 2 12" xfId="36547" xr:uid="{00000000-0005-0000-0000-00008B0D0000}"/>
    <cellStyle name="Migliaia [0] 31 2 2" xfId="2005" xr:uid="{00000000-0005-0000-0000-00008C0D0000}"/>
    <cellStyle name="Migliaia [0] 31 2 2 2" xfId="2006" xr:uid="{00000000-0005-0000-0000-00008D0D0000}"/>
    <cellStyle name="Migliaia [0] 31 2 2 3" xfId="2007" xr:uid="{00000000-0005-0000-0000-00008E0D0000}"/>
    <cellStyle name="Migliaia [0] 31 2 2 4" xfId="2008" xr:uid="{00000000-0005-0000-0000-00008F0D0000}"/>
    <cellStyle name="Migliaia [0] 31 2 2 5" xfId="26329" xr:uid="{00000000-0005-0000-0000-0000900D0000}"/>
    <cellStyle name="Migliaia [0] 31 2 2 6" xfId="31407" xr:uid="{00000000-0005-0000-0000-0000910D0000}"/>
    <cellStyle name="Migliaia [0] 31 2 2 7" xfId="34395" xr:uid="{00000000-0005-0000-0000-0000920D0000}"/>
    <cellStyle name="Migliaia [0] 31 2 2 8" xfId="37355" xr:uid="{00000000-0005-0000-0000-0000930D0000}"/>
    <cellStyle name="Migliaia [0] 31 2 3" xfId="2009" xr:uid="{00000000-0005-0000-0000-0000940D0000}"/>
    <cellStyle name="Migliaia [0] 31 2 3 2" xfId="2010" xr:uid="{00000000-0005-0000-0000-0000950D0000}"/>
    <cellStyle name="Migliaia [0] 31 2 3 3" xfId="2011" xr:uid="{00000000-0005-0000-0000-0000960D0000}"/>
    <cellStyle name="Migliaia [0] 31 2 3 4" xfId="2012" xr:uid="{00000000-0005-0000-0000-0000970D0000}"/>
    <cellStyle name="Migliaia [0] 31 2 3 5" xfId="27882" xr:uid="{00000000-0005-0000-0000-0000980D0000}"/>
    <cellStyle name="Migliaia [0] 31 2 3 6" xfId="30596" xr:uid="{00000000-0005-0000-0000-0000990D0000}"/>
    <cellStyle name="Migliaia [0] 31 2 3 7" xfId="35934" xr:uid="{00000000-0005-0000-0000-00009A0D0000}"/>
    <cellStyle name="Migliaia [0] 31 2 3 8" xfId="38894" xr:uid="{00000000-0005-0000-0000-00009B0D0000}"/>
    <cellStyle name="Migliaia [0] 31 2 4" xfId="2013" xr:uid="{00000000-0005-0000-0000-00009C0D0000}"/>
    <cellStyle name="Migliaia [0] 31 2 4 2" xfId="2014" xr:uid="{00000000-0005-0000-0000-00009D0D0000}"/>
    <cellStyle name="Migliaia [0] 31 2 4 3" xfId="2015" xr:uid="{00000000-0005-0000-0000-00009E0D0000}"/>
    <cellStyle name="Migliaia [0] 31 2 4 4" xfId="28798" xr:uid="{00000000-0005-0000-0000-00009F0D0000}"/>
    <cellStyle name="Migliaia [0] 31 2 4 5" xfId="39798" xr:uid="{00000000-0005-0000-0000-0000A00D0000}"/>
    <cellStyle name="Migliaia [0] 31 2 5" xfId="2016" xr:uid="{00000000-0005-0000-0000-0000A10D0000}"/>
    <cellStyle name="Migliaia [0] 31 2 5 2" xfId="2017" xr:uid="{00000000-0005-0000-0000-0000A20D0000}"/>
    <cellStyle name="Migliaia [0] 31 2 5 3" xfId="2018" xr:uid="{00000000-0005-0000-0000-0000A30D0000}"/>
    <cellStyle name="Migliaia [0] 31 2 5 4" xfId="29718" xr:uid="{00000000-0005-0000-0000-0000A40D0000}"/>
    <cellStyle name="Migliaia [0] 31 2 5 5" xfId="40703" xr:uid="{00000000-0005-0000-0000-0000A50D0000}"/>
    <cellStyle name="Migliaia [0] 31 2 6" xfId="2019" xr:uid="{00000000-0005-0000-0000-0000A60D0000}"/>
    <cellStyle name="Migliaia [0] 31 2 7" xfId="2020" xr:uid="{00000000-0005-0000-0000-0000A70D0000}"/>
    <cellStyle name="Migliaia [0] 31 2 8" xfId="2021" xr:uid="{00000000-0005-0000-0000-0000A80D0000}"/>
    <cellStyle name="Migliaia [0] 31 2 9" xfId="24079" xr:uid="{00000000-0005-0000-0000-0000A90D0000}"/>
    <cellStyle name="Migliaia [0] 31 3" xfId="2022" xr:uid="{00000000-0005-0000-0000-0000AA0D0000}"/>
    <cellStyle name="Migliaia [0] 31 3 2" xfId="2023" xr:uid="{00000000-0005-0000-0000-0000AB0D0000}"/>
    <cellStyle name="Migliaia [0] 31 3 3" xfId="2024" xr:uid="{00000000-0005-0000-0000-0000AC0D0000}"/>
    <cellStyle name="Migliaia [0] 31 3 4" xfId="2025" xr:uid="{00000000-0005-0000-0000-0000AD0D0000}"/>
    <cellStyle name="Migliaia [0] 31 3 5" xfId="26328" xr:uid="{00000000-0005-0000-0000-0000AE0D0000}"/>
    <cellStyle name="Migliaia [0] 31 3 6" xfId="31406" xr:uid="{00000000-0005-0000-0000-0000AF0D0000}"/>
    <cellStyle name="Migliaia [0] 31 3 7" xfId="34394" xr:uid="{00000000-0005-0000-0000-0000B00D0000}"/>
    <cellStyle name="Migliaia [0] 31 3 8" xfId="37354" xr:uid="{00000000-0005-0000-0000-0000B10D0000}"/>
    <cellStyle name="Migliaia [0] 31 4" xfId="2026" xr:uid="{00000000-0005-0000-0000-0000B20D0000}"/>
    <cellStyle name="Migliaia [0] 31 4 2" xfId="2027" xr:uid="{00000000-0005-0000-0000-0000B30D0000}"/>
    <cellStyle name="Migliaia [0] 31 4 3" xfId="2028" xr:uid="{00000000-0005-0000-0000-0000B40D0000}"/>
    <cellStyle name="Migliaia [0] 31 4 4" xfId="2029" xr:uid="{00000000-0005-0000-0000-0000B50D0000}"/>
    <cellStyle name="Migliaia [0] 31 4 5" xfId="23913" xr:uid="{00000000-0005-0000-0000-0000B60D0000}"/>
    <cellStyle name="Migliaia [0] 31 4 6" xfId="30469" xr:uid="{00000000-0005-0000-0000-0000B70D0000}"/>
    <cellStyle name="Migliaia [0] 31 4 7" xfId="33130" xr:uid="{00000000-0005-0000-0000-0000B80D0000}"/>
    <cellStyle name="Migliaia [0] 31 4 8" xfId="36421" xr:uid="{00000000-0005-0000-0000-0000B90D0000}"/>
    <cellStyle name="Migliaia [0] 31 5" xfId="2030" xr:uid="{00000000-0005-0000-0000-0000BA0D0000}"/>
    <cellStyle name="Migliaia [0] 31 5 2" xfId="2031" xr:uid="{00000000-0005-0000-0000-0000BB0D0000}"/>
    <cellStyle name="Migliaia [0] 31 5 3" xfId="2032" xr:uid="{00000000-0005-0000-0000-0000BC0D0000}"/>
    <cellStyle name="Migliaia [0] 31 5 4" xfId="2033" xr:uid="{00000000-0005-0000-0000-0000BD0D0000}"/>
    <cellStyle name="Migliaia [0] 31 5 5" xfId="27210" xr:uid="{00000000-0005-0000-0000-0000BE0D0000}"/>
    <cellStyle name="Migliaia [0] 31 5 6" xfId="32281" xr:uid="{00000000-0005-0000-0000-0000BF0D0000}"/>
    <cellStyle name="Migliaia [0] 31 5 7" xfId="35269" xr:uid="{00000000-0005-0000-0000-0000C00D0000}"/>
    <cellStyle name="Migliaia [0] 31 5 8" xfId="38229" xr:uid="{00000000-0005-0000-0000-0000C10D0000}"/>
    <cellStyle name="Migliaia [0] 31 6" xfId="2034" xr:uid="{00000000-0005-0000-0000-0000C20D0000}"/>
    <cellStyle name="Migliaia [0] 31 6 2" xfId="2035" xr:uid="{00000000-0005-0000-0000-0000C30D0000}"/>
    <cellStyle name="Migliaia [0] 31 6 3" xfId="2036" xr:uid="{00000000-0005-0000-0000-0000C40D0000}"/>
    <cellStyle name="Migliaia [0] 31 6 4" xfId="2037" xr:uid="{00000000-0005-0000-0000-0000C50D0000}"/>
    <cellStyle name="Migliaia [0] 31 6 5" xfId="27330" xr:uid="{00000000-0005-0000-0000-0000C60D0000}"/>
    <cellStyle name="Migliaia [0] 31 6 6" xfId="30345" xr:uid="{00000000-0005-0000-0000-0000C70D0000}"/>
    <cellStyle name="Migliaia [0] 31 6 7" xfId="35389" xr:uid="{00000000-0005-0000-0000-0000C80D0000}"/>
    <cellStyle name="Migliaia [0] 31 6 8" xfId="38349" xr:uid="{00000000-0005-0000-0000-0000C90D0000}"/>
    <cellStyle name="Migliaia [0] 31 7" xfId="2038" xr:uid="{00000000-0005-0000-0000-0000CA0D0000}"/>
    <cellStyle name="Migliaia [0] 31 7 2" xfId="2039" xr:uid="{00000000-0005-0000-0000-0000CB0D0000}"/>
    <cellStyle name="Migliaia [0] 31 7 3" xfId="2040" xr:uid="{00000000-0005-0000-0000-0000CC0D0000}"/>
    <cellStyle name="Migliaia [0] 31 7 4" xfId="28246" xr:uid="{00000000-0005-0000-0000-0000CD0D0000}"/>
    <cellStyle name="Migliaia [0] 31 7 5" xfId="33004" xr:uid="{00000000-0005-0000-0000-0000CE0D0000}"/>
    <cellStyle name="Migliaia [0] 31 7 6" xfId="39253" xr:uid="{00000000-0005-0000-0000-0000CF0D0000}"/>
    <cellStyle name="Migliaia [0] 31 8" xfId="2041" xr:uid="{00000000-0005-0000-0000-0000D00D0000}"/>
    <cellStyle name="Migliaia [0] 31 8 2" xfId="2042" xr:uid="{00000000-0005-0000-0000-0000D10D0000}"/>
    <cellStyle name="Migliaia [0] 31 8 3" xfId="2043" xr:uid="{00000000-0005-0000-0000-0000D20D0000}"/>
    <cellStyle name="Migliaia [0] 31 8 4" xfId="29166" xr:uid="{00000000-0005-0000-0000-0000D30D0000}"/>
    <cellStyle name="Migliaia [0] 31 8 5" xfId="32654" xr:uid="{00000000-0005-0000-0000-0000D40D0000}"/>
    <cellStyle name="Migliaia [0] 31 8 6" xfId="40158" xr:uid="{00000000-0005-0000-0000-0000D50D0000}"/>
    <cellStyle name="Migliaia [0] 31 9" xfId="2044" xr:uid="{00000000-0005-0000-0000-0000D60D0000}"/>
    <cellStyle name="Migliaia [0] 32" xfId="2045" xr:uid="{00000000-0005-0000-0000-0000D70D0000}"/>
    <cellStyle name="Migliaia [0] 32 10" xfId="2046" xr:uid="{00000000-0005-0000-0000-0000D80D0000}"/>
    <cellStyle name="Migliaia [0] 32 11" xfId="2047" xr:uid="{00000000-0005-0000-0000-0000D90D0000}"/>
    <cellStyle name="Migliaia [0] 32 12" xfId="23560" xr:uid="{00000000-0005-0000-0000-0000DA0D0000}"/>
    <cellStyle name="Migliaia [0] 32 13" xfId="30113" xr:uid="{00000000-0005-0000-0000-0000DB0D0000}"/>
    <cellStyle name="Migliaia [0] 32 14" xfId="36302" xr:uid="{00000000-0005-0000-0000-0000DC0D0000}"/>
    <cellStyle name="Migliaia [0] 32 15" xfId="41064" xr:uid="{00000000-0005-0000-0000-0000DD0D0000}"/>
    <cellStyle name="Migliaia [0] 32 16" xfId="41185" xr:uid="{00000000-0005-0000-0000-0000DE0D0000}"/>
    <cellStyle name="Migliaia [0] 32 2" xfId="2048" xr:uid="{00000000-0005-0000-0000-0000DF0D0000}"/>
    <cellStyle name="Migliaia [0] 32 2 10" xfId="30114" xr:uid="{00000000-0005-0000-0000-0000E00D0000}"/>
    <cellStyle name="Migliaia [0] 32 2 11" xfId="33361" xr:uid="{00000000-0005-0000-0000-0000E10D0000}"/>
    <cellStyle name="Migliaia [0] 32 2 12" xfId="36548" xr:uid="{00000000-0005-0000-0000-0000E20D0000}"/>
    <cellStyle name="Migliaia [0] 32 2 2" xfId="2049" xr:uid="{00000000-0005-0000-0000-0000E30D0000}"/>
    <cellStyle name="Migliaia [0] 32 2 2 2" xfId="2050" xr:uid="{00000000-0005-0000-0000-0000E40D0000}"/>
    <cellStyle name="Migliaia [0] 32 2 2 3" xfId="2051" xr:uid="{00000000-0005-0000-0000-0000E50D0000}"/>
    <cellStyle name="Migliaia [0] 32 2 2 4" xfId="2052" xr:uid="{00000000-0005-0000-0000-0000E60D0000}"/>
    <cellStyle name="Migliaia [0] 32 2 2 5" xfId="26331" xr:uid="{00000000-0005-0000-0000-0000E70D0000}"/>
    <cellStyle name="Migliaia [0] 32 2 2 6" xfId="31409" xr:uid="{00000000-0005-0000-0000-0000E80D0000}"/>
    <cellStyle name="Migliaia [0] 32 2 2 7" xfId="34397" xr:uid="{00000000-0005-0000-0000-0000E90D0000}"/>
    <cellStyle name="Migliaia [0] 32 2 2 8" xfId="37357" xr:uid="{00000000-0005-0000-0000-0000EA0D0000}"/>
    <cellStyle name="Migliaia [0] 32 2 3" xfId="2053" xr:uid="{00000000-0005-0000-0000-0000EB0D0000}"/>
    <cellStyle name="Migliaia [0] 32 2 3 2" xfId="2054" xr:uid="{00000000-0005-0000-0000-0000EC0D0000}"/>
    <cellStyle name="Migliaia [0] 32 2 3 3" xfId="2055" xr:uid="{00000000-0005-0000-0000-0000ED0D0000}"/>
    <cellStyle name="Migliaia [0] 32 2 3 4" xfId="2056" xr:uid="{00000000-0005-0000-0000-0000EE0D0000}"/>
    <cellStyle name="Migliaia [0] 32 2 3 5" xfId="27883" xr:uid="{00000000-0005-0000-0000-0000EF0D0000}"/>
    <cellStyle name="Migliaia [0] 32 2 3 6" xfId="30597" xr:uid="{00000000-0005-0000-0000-0000F00D0000}"/>
    <cellStyle name="Migliaia [0] 32 2 3 7" xfId="35935" xr:uid="{00000000-0005-0000-0000-0000F10D0000}"/>
    <cellStyle name="Migliaia [0] 32 2 3 8" xfId="38895" xr:uid="{00000000-0005-0000-0000-0000F20D0000}"/>
    <cellStyle name="Migliaia [0] 32 2 4" xfId="2057" xr:uid="{00000000-0005-0000-0000-0000F30D0000}"/>
    <cellStyle name="Migliaia [0] 32 2 4 2" xfId="2058" xr:uid="{00000000-0005-0000-0000-0000F40D0000}"/>
    <cellStyle name="Migliaia [0] 32 2 4 3" xfId="2059" xr:uid="{00000000-0005-0000-0000-0000F50D0000}"/>
    <cellStyle name="Migliaia [0] 32 2 4 4" xfId="28799" xr:uid="{00000000-0005-0000-0000-0000F60D0000}"/>
    <cellStyle name="Migliaia [0] 32 2 4 5" xfId="39799" xr:uid="{00000000-0005-0000-0000-0000F70D0000}"/>
    <cellStyle name="Migliaia [0] 32 2 5" xfId="2060" xr:uid="{00000000-0005-0000-0000-0000F80D0000}"/>
    <cellStyle name="Migliaia [0] 32 2 5 2" xfId="2061" xr:uid="{00000000-0005-0000-0000-0000F90D0000}"/>
    <cellStyle name="Migliaia [0] 32 2 5 3" xfId="2062" xr:uid="{00000000-0005-0000-0000-0000FA0D0000}"/>
    <cellStyle name="Migliaia [0] 32 2 5 4" xfId="29719" xr:uid="{00000000-0005-0000-0000-0000FB0D0000}"/>
    <cellStyle name="Migliaia [0] 32 2 5 5" xfId="40704" xr:uid="{00000000-0005-0000-0000-0000FC0D0000}"/>
    <cellStyle name="Migliaia [0] 32 2 6" xfId="2063" xr:uid="{00000000-0005-0000-0000-0000FD0D0000}"/>
    <cellStyle name="Migliaia [0] 32 2 7" xfId="2064" xr:uid="{00000000-0005-0000-0000-0000FE0D0000}"/>
    <cellStyle name="Migliaia [0] 32 2 8" xfId="2065" xr:uid="{00000000-0005-0000-0000-0000FF0D0000}"/>
    <cellStyle name="Migliaia [0] 32 2 9" xfId="24080" xr:uid="{00000000-0005-0000-0000-0000000E0000}"/>
    <cellStyle name="Migliaia [0] 32 3" xfId="2066" xr:uid="{00000000-0005-0000-0000-0000010E0000}"/>
    <cellStyle name="Migliaia [0] 32 3 2" xfId="2067" xr:uid="{00000000-0005-0000-0000-0000020E0000}"/>
    <cellStyle name="Migliaia [0] 32 3 3" xfId="2068" xr:uid="{00000000-0005-0000-0000-0000030E0000}"/>
    <cellStyle name="Migliaia [0] 32 3 4" xfId="2069" xr:uid="{00000000-0005-0000-0000-0000040E0000}"/>
    <cellStyle name="Migliaia [0] 32 3 5" xfId="26330" xr:uid="{00000000-0005-0000-0000-0000050E0000}"/>
    <cellStyle name="Migliaia [0] 32 3 6" xfId="31408" xr:uid="{00000000-0005-0000-0000-0000060E0000}"/>
    <cellStyle name="Migliaia [0] 32 3 7" xfId="34396" xr:uid="{00000000-0005-0000-0000-0000070E0000}"/>
    <cellStyle name="Migliaia [0] 32 3 8" xfId="37356" xr:uid="{00000000-0005-0000-0000-0000080E0000}"/>
    <cellStyle name="Migliaia [0] 32 4" xfId="2070" xr:uid="{00000000-0005-0000-0000-0000090E0000}"/>
    <cellStyle name="Migliaia [0] 32 4 2" xfId="2071" xr:uid="{00000000-0005-0000-0000-00000A0E0000}"/>
    <cellStyle name="Migliaia [0] 32 4 3" xfId="2072" xr:uid="{00000000-0005-0000-0000-00000B0E0000}"/>
    <cellStyle name="Migliaia [0] 32 4 4" xfId="2073" xr:uid="{00000000-0005-0000-0000-00000C0E0000}"/>
    <cellStyle name="Migliaia [0] 32 4 5" xfId="23914" xr:uid="{00000000-0005-0000-0000-00000D0E0000}"/>
    <cellStyle name="Migliaia [0] 32 4 6" xfId="30470" xr:uid="{00000000-0005-0000-0000-00000E0E0000}"/>
    <cellStyle name="Migliaia [0] 32 4 7" xfId="33131" xr:uid="{00000000-0005-0000-0000-00000F0E0000}"/>
    <cellStyle name="Migliaia [0] 32 4 8" xfId="36422" xr:uid="{00000000-0005-0000-0000-0000100E0000}"/>
    <cellStyle name="Migliaia [0] 32 5" xfId="2074" xr:uid="{00000000-0005-0000-0000-0000110E0000}"/>
    <cellStyle name="Migliaia [0] 32 5 2" xfId="2075" xr:uid="{00000000-0005-0000-0000-0000120E0000}"/>
    <cellStyle name="Migliaia [0] 32 5 3" xfId="2076" xr:uid="{00000000-0005-0000-0000-0000130E0000}"/>
    <cellStyle name="Migliaia [0] 32 5 4" xfId="2077" xr:uid="{00000000-0005-0000-0000-0000140E0000}"/>
    <cellStyle name="Migliaia [0] 32 5 5" xfId="27211" xr:uid="{00000000-0005-0000-0000-0000150E0000}"/>
    <cellStyle name="Migliaia [0] 32 5 6" xfId="32282" xr:uid="{00000000-0005-0000-0000-0000160E0000}"/>
    <cellStyle name="Migliaia [0] 32 5 7" xfId="35270" xr:uid="{00000000-0005-0000-0000-0000170E0000}"/>
    <cellStyle name="Migliaia [0] 32 5 8" xfId="38230" xr:uid="{00000000-0005-0000-0000-0000180E0000}"/>
    <cellStyle name="Migliaia [0] 32 6" xfId="2078" xr:uid="{00000000-0005-0000-0000-0000190E0000}"/>
    <cellStyle name="Migliaia [0] 32 6 2" xfId="2079" xr:uid="{00000000-0005-0000-0000-00001A0E0000}"/>
    <cellStyle name="Migliaia [0] 32 6 3" xfId="2080" xr:uid="{00000000-0005-0000-0000-00001B0E0000}"/>
    <cellStyle name="Migliaia [0] 32 6 4" xfId="2081" xr:uid="{00000000-0005-0000-0000-00001C0E0000}"/>
    <cellStyle name="Migliaia [0] 32 6 5" xfId="27331" xr:uid="{00000000-0005-0000-0000-00001D0E0000}"/>
    <cellStyle name="Migliaia [0] 32 6 6" xfId="30346" xr:uid="{00000000-0005-0000-0000-00001E0E0000}"/>
    <cellStyle name="Migliaia [0] 32 6 7" xfId="35390" xr:uid="{00000000-0005-0000-0000-00001F0E0000}"/>
    <cellStyle name="Migliaia [0] 32 6 8" xfId="38350" xr:uid="{00000000-0005-0000-0000-0000200E0000}"/>
    <cellStyle name="Migliaia [0] 32 7" xfId="2082" xr:uid="{00000000-0005-0000-0000-0000210E0000}"/>
    <cellStyle name="Migliaia [0] 32 7 2" xfId="2083" xr:uid="{00000000-0005-0000-0000-0000220E0000}"/>
    <cellStyle name="Migliaia [0] 32 7 3" xfId="2084" xr:uid="{00000000-0005-0000-0000-0000230E0000}"/>
    <cellStyle name="Migliaia [0] 32 7 4" xfId="28247" xr:uid="{00000000-0005-0000-0000-0000240E0000}"/>
    <cellStyle name="Migliaia [0] 32 7 5" xfId="33005" xr:uid="{00000000-0005-0000-0000-0000250E0000}"/>
    <cellStyle name="Migliaia [0] 32 7 6" xfId="39254" xr:uid="{00000000-0005-0000-0000-0000260E0000}"/>
    <cellStyle name="Migliaia [0] 32 8" xfId="2085" xr:uid="{00000000-0005-0000-0000-0000270E0000}"/>
    <cellStyle name="Migliaia [0] 32 8 2" xfId="2086" xr:uid="{00000000-0005-0000-0000-0000280E0000}"/>
    <cellStyle name="Migliaia [0] 32 8 3" xfId="2087" xr:uid="{00000000-0005-0000-0000-0000290E0000}"/>
    <cellStyle name="Migliaia [0] 32 8 4" xfId="29167" xr:uid="{00000000-0005-0000-0000-00002A0E0000}"/>
    <cellStyle name="Migliaia [0] 32 8 5" xfId="32655" xr:uid="{00000000-0005-0000-0000-00002B0E0000}"/>
    <cellStyle name="Migliaia [0] 32 8 6" xfId="40159" xr:uid="{00000000-0005-0000-0000-00002C0E0000}"/>
    <cellStyle name="Migliaia [0] 32 9" xfId="2088" xr:uid="{00000000-0005-0000-0000-00002D0E0000}"/>
    <cellStyle name="Migliaia [0] 33" xfId="2089" xr:uid="{00000000-0005-0000-0000-00002E0E0000}"/>
    <cellStyle name="Migliaia [0] 33 10" xfId="2090" xr:uid="{00000000-0005-0000-0000-00002F0E0000}"/>
    <cellStyle name="Migliaia [0] 33 11" xfId="2091" xr:uid="{00000000-0005-0000-0000-0000300E0000}"/>
    <cellStyle name="Migliaia [0] 33 12" xfId="23561" xr:uid="{00000000-0005-0000-0000-0000310E0000}"/>
    <cellStyle name="Migliaia [0] 33 13" xfId="30115" xr:uid="{00000000-0005-0000-0000-0000320E0000}"/>
    <cellStyle name="Migliaia [0] 33 14" xfId="36303" xr:uid="{00000000-0005-0000-0000-0000330E0000}"/>
    <cellStyle name="Migliaia [0] 33 15" xfId="41065" xr:uid="{00000000-0005-0000-0000-0000340E0000}"/>
    <cellStyle name="Migliaia [0] 33 16" xfId="41186" xr:uid="{00000000-0005-0000-0000-0000350E0000}"/>
    <cellStyle name="Migliaia [0] 33 2" xfId="2092" xr:uid="{00000000-0005-0000-0000-0000360E0000}"/>
    <cellStyle name="Migliaia [0] 33 2 10" xfId="30116" xr:uid="{00000000-0005-0000-0000-0000370E0000}"/>
    <cellStyle name="Migliaia [0] 33 2 11" xfId="33362" xr:uid="{00000000-0005-0000-0000-0000380E0000}"/>
    <cellStyle name="Migliaia [0] 33 2 12" xfId="36549" xr:uid="{00000000-0005-0000-0000-0000390E0000}"/>
    <cellStyle name="Migliaia [0] 33 2 2" xfId="2093" xr:uid="{00000000-0005-0000-0000-00003A0E0000}"/>
    <cellStyle name="Migliaia [0] 33 2 2 2" xfId="2094" xr:uid="{00000000-0005-0000-0000-00003B0E0000}"/>
    <cellStyle name="Migliaia [0] 33 2 2 3" xfId="2095" xr:uid="{00000000-0005-0000-0000-00003C0E0000}"/>
    <cellStyle name="Migliaia [0] 33 2 2 4" xfId="2096" xr:uid="{00000000-0005-0000-0000-00003D0E0000}"/>
    <cellStyle name="Migliaia [0] 33 2 2 5" xfId="26333" xr:uid="{00000000-0005-0000-0000-00003E0E0000}"/>
    <cellStyle name="Migliaia [0] 33 2 2 6" xfId="31411" xr:uid="{00000000-0005-0000-0000-00003F0E0000}"/>
    <cellStyle name="Migliaia [0] 33 2 2 7" xfId="34399" xr:uid="{00000000-0005-0000-0000-0000400E0000}"/>
    <cellStyle name="Migliaia [0] 33 2 2 8" xfId="37359" xr:uid="{00000000-0005-0000-0000-0000410E0000}"/>
    <cellStyle name="Migliaia [0] 33 2 3" xfId="2097" xr:uid="{00000000-0005-0000-0000-0000420E0000}"/>
    <cellStyle name="Migliaia [0] 33 2 3 2" xfId="2098" xr:uid="{00000000-0005-0000-0000-0000430E0000}"/>
    <cellStyle name="Migliaia [0] 33 2 3 3" xfId="2099" xr:uid="{00000000-0005-0000-0000-0000440E0000}"/>
    <cellStyle name="Migliaia [0] 33 2 3 4" xfId="2100" xr:uid="{00000000-0005-0000-0000-0000450E0000}"/>
    <cellStyle name="Migliaia [0] 33 2 3 5" xfId="27884" xr:uid="{00000000-0005-0000-0000-0000460E0000}"/>
    <cellStyle name="Migliaia [0] 33 2 3 6" xfId="30598" xr:uid="{00000000-0005-0000-0000-0000470E0000}"/>
    <cellStyle name="Migliaia [0] 33 2 3 7" xfId="35936" xr:uid="{00000000-0005-0000-0000-0000480E0000}"/>
    <cellStyle name="Migliaia [0] 33 2 3 8" xfId="38896" xr:uid="{00000000-0005-0000-0000-0000490E0000}"/>
    <cellStyle name="Migliaia [0] 33 2 4" xfId="2101" xr:uid="{00000000-0005-0000-0000-00004A0E0000}"/>
    <cellStyle name="Migliaia [0] 33 2 4 2" xfId="2102" xr:uid="{00000000-0005-0000-0000-00004B0E0000}"/>
    <cellStyle name="Migliaia [0] 33 2 4 3" xfId="2103" xr:uid="{00000000-0005-0000-0000-00004C0E0000}"/>
    <cellStyle name="Migliaia [0] 33 2 4 4" xfId="28800" xr:uid="{00000000-0005-0000-0000-00004D0E0000}"/>
    <cellStyle name="Migliaia [0] 33 2 4 5" xfId="39800" xr:uid="{00000000-0005-0000-0000-00004E0E0000}"/>
    <cellStyle name="Migliaia [0] 33 2 5" xfId="2104" xr:uid="{00000000-0005-0000-0000-00004F0E0000}"/>
    <cellStyle name="Migliaia [0] 33 2 5 2" xfId="2105" xr:uid="{00000000-0005-0000-0000-0000500E0000}"/>
    <cellStyle name="Migliaia [0] 33 2 5 3" xfId="2106" xr:uid="{00000000-0005-0000-0000-0000510E0000}"/>
    <cellStyle name="Migliaia [0] 33 2 5 4" xfId="29720" xr:uid="{00000000-0005-0000-0000-0000520E0000}"/>
    <cellStyle name="Migliaia [0] 33 2 5 5" xfId="40705" xr:uid="{00000000-0005-0000-0000-0000530E0000}"/>
    <cellStyle name="Migliaia [0] 33 2 6" xfId="2107" xr:uid="{00000000-0005-0000-0000-0000540E0000}"/>
    <cellStyle name="Migliaia [0] 33 2 7" xfId="2108" xr:uid="{00000000-0005-0000-0000-0000550E0000}"/>
    <cellStyle name="Migliaia [0] 33 2 8" xfId="2109" xr:uid="{00000000-0005-0000-0000-0000560E0000}"/>
    <cellStyle name="Migliaia [0] 33 2 9" xfId="24081" xr:uid="{00000000-0005-0000-0000-0000570E0000}"/>
    <cellStyle name="Migliaia [0] 33 3" xfId="2110" xr:uid="{00000000-0005-0000-0000-0000580E0000}"/>
    <cellStyle name="Migliaia [0] 33 3 2" xfId="2111" xr:uid="{00000000-0005-0000-0000-0000590E0000}"/>
    <cellStyle name="Migliaia [0] 33 3 3" xfId="2112" xr:uid="{00000000-0005-0000-0000-00005A0E0000}"/>
    <cellStyle name="Migliaia [0] 33 3 4" xfId="2113" xr:uid="{00000000-0005-0000-0000-00005B0E0000}"/>
    <cellStyle name="Migliaia [0] 33 3 5" xfId="26332" xr:uid="{00000000-0005-0000-0000-00005C0E0000}"/>
    <cellStyle name="Migliaia [0] 33 3 6" xfId="31410" xr:uid="{00000000-0005-0000-0000-00005D0E0000}"/>
    <cellStyle name="Migliaia [0] 33 3 7" xfId="34398" xr:uid="{00000000-0005-0000-0000-00005E0E0000}"/>
    <cellStyle name="Migliaia [0] 33 3 8" xfId="37358" xr:uid="{00000000-0005-0000-0000-00005F0E0000}"/>
    <cellStyle name="Migliaia [0] 33 4" xfId="2114" xr:uid="{00000000-0005-0000-0000-0000600E0000}"/>
    <cellStyle name="Migliaia [0] 33 4 2" xfId="2115" xr:uid="{00000000-0005-0000-0000-0000610E0000}"/>
    <cellStyle name="Migliaia [0] 33 4 3" xfId="2116" xr:uid="{00000000-0005-0000-0000-0000620E0000}"/>
    <cellStyle name="Migliaia [0] 33 4 4" xfId="2117" xr:uid="{00000000-0005-0000-0000-0000630E0000}"/>
    <cellStyle name="Migliaia [0] 33 4 5" xfId="23915" xr:uid="{00000000-0005-0000-0000-0000640E0000}"/>
    <cellStyle name="Migliaia [0] 33 4 6" xfId="30471" xr:uid="{00000000-0005-0000-0000-0000650E0000}"/>
    <cellStyle name="Migliaia [0] 33 4 7" xfId="33132" xr:uid="{00000000-0005-0000-0000-0000660E0000}"/>
    <cellStyle name="Migliaia [0] 33 4 8" xfId="36423" xr:uid="{00000000-0005-0000-0000-0000670E0000}"/>
    <cellStyle name="Migliaia [0] 33 5" xfId="2118" xr:uid="{00000000-0005-0000-0000-0000680E0000}"/>
    <cellStyle name="Migliaia [0] 33 5 2" xfId="2119" xr:uid="{00000000-0005-0000-0000-0000690E0000}"/>
    <cellStyle name="Migliaia [0] 33 5 3" xfId="2120" xr:uid="{00000000-0005-0000-0000-00006A0E0000}"/>
    <cellStyle name="Migliaia [0] 33 5 4" xfId="2121" xr:uid="{00000000-0005-0000-0000-00006B0E0000}"/>
    <cellStyle name="Migliaia [0] 33 5 5" xfId="27212" xr:uid="{00000000-0005-0000-0000-00006C0E0000}"/>
    <cellStyle name="Migliaia [0] 33 5 6" xfId="32283" xr:uid="{00000000-0005-0000-0000-00006D0E0000}"/>
    <cellStyle name="Migliaia [0] 33 5 7" xfId="35271" xr:uid="{00000000-0005-0000-0000-00006E0E0000}"/>
    <cellStyle name="Migliaia [0] 33 5 8" xfId="38231" xr:uid="{00000000-0005-0000-0000-00006F0E0000}"/>
    <cellStyle name="Migliaia [0] 33 6" xfId="2122" xr:uid="{00000000-0005-0000-0000-0000700E0000}"/>
    <cellStyle name="Migliaia [0] 33 6 2" xfId="2123" xr:uid="{00000000-0005-0000-0000-0000710E0000}"/>
    <cellStyle name="Migliaia [0] 33 6 3" xfId="2124" xr:uid="{00000000-0005-0000-0000-0000720E0000}"/>
    <cellStyle name="Migliaia [0] 33 6 4" xfId="2125" xr:uid="{00000000-0005-0000-0000-0000730E0000}"/>
    <cellStyle name="Migliaia [0] 33 6 5" xfId="27332" xr:uid="{00000000-0005-0000-0000-0000740E0000}"/>
    <cellStyle name="Migliaia [0] 33 6 6" xfId="30347" xr:uid="{00000000-0005-0000-0000-0000750E0000}"/>
    <cellStyle name="Migliaia [0] 33 6 7" xfId="35391" xr:uid="{00000000-0005-0000-0000-0000760E0000}"/>
    <cellStyle name="Migliaia [0] 33 6 8" xfId="38351" xr:uid="{00000000-0005-0000-0000-0000770E0000}"/>
    <cellStyle name="Migliaia [0] 33 7" xfId="2126" xr:uid="{00000000-0005-0000-0000-0000780E0000}"/>
    <cellStyle name="Migliaia [0] 33 7 2" xfId="2127" xr:uid="{00000000-0005-0000-0000-0000790E0000}"/>
    <cellStyle name="Migliaia [0] 33 7 3" xfId="2128" xr:uid="{00000000-0005-0000-0000-00007A0E0000}"/>
    <cellStyle name="Migliaia [0] 33 7 4" xfId="28248" xr:uid="{00000000-0005-0000-0000-00007B0E0000}"/>
    <cellStyle name="Migliaia [0] 33 7 5" xfId="33006" xr:uid="{00000000-0005-0000-0000-00007C0E0000}"/>
    <cellStyle name="Migliaia [0] 33 7 6" xfId="39255" xr:uid="{00000000-0005-0000-0000-00007D0E0000}"/>
    <cellStyle name="Migliaia [0] 33 8" xfId="2129" xr:uid="{00000000-0005-0000-0000-00007E0E0000}"/>
    <cellStyle name="Migliaia [0] 33 8 2" xfId="2130" xr:uid="{00000000-0005-0000-0000-00007F0E0000}"/>
    <cellStyle name="Migliaia [0] 33 8 3" xfId="2131" xr:uid="{00000000-0005-0000-0000-0000800E0000}"/>
    <cellStyle name="Migliaia [0] 33 8 4" xfId="29168" xr:uid="{00000000-0005-0000-0000-0000810E0000}"/>
    <cellStyle name="Migliaia [0] 33 8 5" xfId="32656" xr:uid="{00000000-0005-0000-0000-0000820E0000}"/>
    <cellStyle name="Migliaia [0] 33 8 6" xfId="40160" xr:uid="{00000000-0005-0000-0000-0000830E0000}"/>
    <cellStyle name="Migliaia [0] 33 9" xfId="2132" xr:uid="{00000000-0005-0000-0000-0000840E0000}"/>
    <cellStyle name="Migliaia [0] 34" xfId="2133" xr:uid="{00000000-0005-0000-0000-0000850E0000}"/>
    <cellStyle name="Migliaia [0] 34 10" xfId="2134" xr:uid="{00000000-0005-0000-0000-0000860E0000}"/>
    <cellStyle name="Migliaia [0] 34 11" xfId="2135" xr:uid="{00000000-0005-0000-0000-0000870E0000}"/>
    <cellStyle name="Migliaia [0] 34 12" xfId="23562" xr:uid="{00000000-0005-0000-0000-0000880E0000}"/>
    <cellStyle name="Migliaia [0] 34 13" xfId="30117" xr:uid="{00000000-0005-0000-0000-0000890E0000}"/>
    <cellStyle name="Migliaia [0] 34 14" xfId="36304" xr:uid="{00000000-0005-0000-0000-00008A0E0000}"/>
    <cellStyle name="Migliaia [0] 34 15" xfId="41066" xr:uid="{00000000-0005-0000-0000-00008B0E0000}"/>
    <cellStyle name="Migliaia [0] 34 16" xfId="41187" xr:uid="{00000000-0005-0000-0000-00008C0E0000}"/>
    <cellStyle name="Migliaia [0] 34 2" xfId="2136" xr:uid="{00000000-0005-0000-0000-00008D0E0000}"/>
    <cellStyle name="Migliaia [0] 34 2 10" xfId="30118" xr:uid="{00000000-0005-0000-0000-00008E0E0000}"/>
    <cellStyle name="Migliaia [0] 34 2 11" xfId="33363" xr:uid="{00000000-0005-0000-0000-00008F0E0000}"/>
    <cellStyle name="Migliaia [0] 34 2 12" xfId="36550" xr:uid="{00000000-0005-0000-0000-0000900E0000}"/>
    <cellStyle name="Migliaia [0] 34 2 2" xfId="2137" xr:uid="{00000000-0005-0000-0000-0000910E0000}"/>
    <cellStyle name="Migliaia [0] 34 2 2 2" xfId="2138" xr:uid="{00000000-0005-0000-0000-0000920E0000}"/>
    <cellStyle name="Migliaia [0] 34 2 2 3" xfId="2139" xr:uid="{00000000-0005-0000-0000-0000930E0000}"/>
    <cellStyle name="Migliaia [0] 34 2 2 4" xfId="2140" xr:uid="{00000000-0005-0000-0000-0000940E0000}"/>
    <cellStyle name="Migliaia [0] 34 2 2 5" xfId="26335" xr:uid="{00000000-0005-0000-0000-0000950E0000}"/>
    <cellStyle name="Migliaia [0] 34 2 2 6" xfId="31413" xr:uid="{00000000-0005-0000-0000-0000960E0000}"/>
    <cellStyle name="Migliaia [0] 34 2 2 7" xfId="34401" xr:uid="{00000000-0005-0000-0000-0000970E0000}"/>
    <cellStyle name="Migliaia [0] 34 2 2 8" xfId="37361" xr:uid="{00000000-0005-0000-0000-0000980E0000}"/>
    <cellStyle name="Migliaia [0] 34 2 3" xfId="2141" xr:uid="{00000000-0005-0000-0000-0000990E0000}"/>
    <cellStyle name="Migliaia [0] 34 2 3 2" xfId="2142" xr:uid="{00000000-0005-0000-0000-00009A0E0000}"/>
    <cellStyle name="Migliaia [0] 34 2 3 3" xfId="2143" xr:uid="{00000000-0005-0000-0000-00009B0E0000}"/>
    <cellStyle name="Migliaia [0] 34 2 3 4" xfId="2144" xr:uid="{00000000-0005-0000-0000-00009C0E0000}"/>
    <cellStyle name="Migliaia [0] 34 2 3 5" xfId="27885" xr:uid="{00000000-0005-0000-0000-00009D0E0000}"/>
    <cellStyle name="Migliaia [0] 34 2 3 6" xfId="30599" xr:uid="{00000000-0005-0000-0000-00009E0E0000}"/>
    <cellStyle name="Migliaia [0] 34 2 3 7" xfId="35937" xr:uid="{00000000-0005-0000-0000-00009F0E0000}"/>
    <cellStyle name="Migliaia [0] 34 2 3 8" xfId="38897" xr:uid="{00000000-0005-0000-0000-0000A00E0000}"/>
    <cellStyle name="Migliaia [0] 34 2 4" xfId="2145" xr:uid="{00000000-0005-0000-0000-0000A10E0000}"/>
    <cellStyle name="Migliaia [0] 34 2 4 2" xfId="2146" xr:uid="{00000000-0005-0000-0000-0000A20E0000}"/>
    <cellStyle name="Migliaia [0] 34 2 4 3" xfId="2147" xr:uid="{00000000-0005-0000-0000-0000A30E0000}"/>
    <cellStyle name="Migliaia [0] 34 2 4 4" xfId="28801" xr:uid="{00000000-0005-0000-0000-0000A40E0000}"/>
    <cellStyle name="Migliaia [0] 34 2 4 5" xfId="39801" xr:uid="{00000000-0005-0000-0000-0000A50E0000}"/>
    <cellStyle name="Migliaia [0] 34 2 5" xfId="2148" xr:uid="{00000000-0005-0000-0000-0000A60E0000}"/>
    <cellStyle name="Migliaia [0] 34 2 5 2" xfId="2149" xr:uid="{00000000-0005-0000-0000-0000A70E0000}"/>
    <cellStyle name="Migliaia [0] 34 2 5 3" xfId="2150" xr:uid="{00000000-0005-0000-0000-0000A80E0000}"/>
    <cellStyle name="Migliaia [0] 34 2 5 4" xfId="29721" xr:uid="{00000000-0005-0000-0000-0000A90E0000}"/>
    <cellStyle name="Migliaia [0] 34 2 5 5" xfId="40706" xr:uid="{00000000-0005-0000-0000-0000AA0E0000}"/>
    <cellStyle name="Migliaia [0] 34 2 6" xfId="2151" xr:uid="{00000000-0005-0000-0000-0000AB0E0000}"/>
    <cellStyle name="Migliaia [0] 34 2 7" xfId="2152" xr:uid="{00000000-0005-0000-0000-0000AC0E0000}"/>
    <cellStyle name="Migliaia [0] 34 2 8" xfId="2153" xr:uid="{00000000-0005-0000-0000-0000AD0E0000}"/>
    <cellStyle name="Migliaia [0] 34 2 9" xfId="24082" xr:uid="{00000000-0005-0000-0000-0000AE0E0000}"/>
    <cellStyle name="Migliaia [0] 34 3" xfId="2154" xr:uid="{00000000-0005-0000-0000-0000AF0E0000}"/>
    <cellStyle name="Migliaia [0] 34 3 2" xfId="2155" xr:uid="{00000000-0005-0000-0000-0000B00E0000}"/>
    <cellStyle name="Migliaia [0] 34 3 3" xfId="2156" xr:uid="{00000000-0005-0000-0000-0000B10E0000}"/>
    <cellStyle name="Migliaia [0] 34 3 4" xfId="2157" xr:uid="{00000000-0005-0000-0000-0000B20E0000}"/>
    <cellStyle name="Migliaia [0] 34 3 5" xfId="26334" xr:uid="{00000000-0005-0000-0000-0000B30E0000}"/>
    <cellStyle name="Migliaia [0] 34 3 6" xfId="31412" xr:uid="{00000000-0005-0000-0000-0000B40E0000}"/>
    <cellStyle name="Migliaia [0] 34 3 7" xfId="34400" xr:uid="{00000000-0005-0000-0000-0000B50E0000}"/>
    <cellStyle name="Migliaia [0] 34 3 8" xfId="37360" xr:uid="{00000000-0005-0000-0000-0000B60E0000}"/>
    <cellStyle name="Migliaia [0] 34 4" xfId="2158" xr:uid="{00000000-0005-0000-0000-0000B70E0000}"/>
    <cellStyle name="Migliaia [0] 34 4 2" xfId="2159" xr:uid="{00000000-0005-0000-0000-0000B80E0000}"/>
    <cellStyle name="Migliaia [0] 34 4 3" xfId="2160" xr:uid="{00000000-0005-0000-0000-0000B90E0000}"/>
    <cellStyle name="Migliaia [0] 34 4 4" xfId="2161" xr:uid="{00000000-0005-0000-0000-0000BA0E0000}"/>
    <cellStyle name="Migliaia [0] 34 4 5" xfId="23916" xr:uid="{00000000-0005-0000-0000-0000BB0E0000}"/>
    <cellStyle name="Migliaia [0] 34 4 6" xfId="30472" xr:uid="{00000000-0005-0000-0000-0000BC0E0000}"/>
    <cellStyle name="Migliaia [0] 34 4 7" xfId="33133" xr:uid="{00000000-0005-0000-0000-0000BD0E0000}"/>
    <cellStyle name="Migliaia [0] 34 4 8" xfId="36424" xr:uid="{00000000-0005-0000-0000-0000BE0E0000}"/>
    <cellStyle name="Migliaia [0] 34 5" xfId="2162" xr:uid="{00000000-0005-0000-0000-0000BF0E0000}"/>
    <cellStyle name="Migliaia [0] 34 5 2" xfId="2163" xr:uid="{00000000-0005-0000-0000-0000C00E0000}"/>
    <cellStyle name="Migliaia [0] 34 5 3" xfId="2164" xr:uid="{00000000-0005-0000-0000-0000C10E0000}"/>
    <cellStyle name="Migliaia [0] 34 5 4" xfId="2165" xr:uid="{00000000-0005-0000-0000-0000C20E0000}"/>
    <cellStyle name="Migliaia [0] 34 5 5" xfId="27213" xr:uid="{00000000-0005-0000-0000-0000C30E0000}"/>
    <cellStyle name="Migliaia [0] 34 5 6" xfId="32284" xr:uid="{00000000-0005-0000-0000-0000C40E0000}"/>
    <cellStyle name="Migliaia [0] 34 5 7" xfId="35272" xr:uid="{00000000-0005-0000-0000-0000C50E0000}"/>
    <cellStyle name="Migliaia [0] 34 5 8" xfId="38232" xr:uid="{00000000-0005-0000-0000-0000C60E0000}"/>
    <cellStyle name="Migliaia [0] 34 6" xfId="2166" xr:uid="{00000000-0005-0000-0000-0000C70E0000}"/>
    <cellStyle name="Migliaia [0] 34 6 2" xfId="2167" xr:uid="{00000000-0005-0000-0000-0000C80E0000}"/>
    <cellStyle name="Migliaia [0] 34 6 3" xfId="2168" xr:uid="{00000000-0005-0000-0000-0000C90E0000}"/>
    <cellStyle name="Migliaia [0] 34 6 4" xfId="2169" xr:uid="{00000000-0005-0000-0000-0000CA0E0000}"/>
    <cellStyle name="Migliaia [0] 34 6 5" xfId="27333" xr:uid="{00000000-0005-0000-0000-0000CB0E0000}"/>
    <cellStyle name="Migliaia [0] 34 6 6" xfId="30348" xr:uid="{00000000-0005-0000-0000-0000CC0E0000}"/>
    <cellStyle name="Migliaia [0] 34 6 7" xfId="35392" xr:uid="{00000000-0005-0000-0000-0000CD0E0000}"/>
    <cellStyle name="Migliaia [0] 34 6 8" xfId="38352" xr:uid="{00000000-0005-0000-0000-0000CE0E0000}"/>
    <cellStyle name="Migliaia [0] 34 7" xfId="2170" xr:uid="{00000000-0005-0000-0000-0000CF0E0000}"/>
    <cellStyle name="Migliaia [0] 34 7 2" xfId="2171" xr:uid="{00000000-0005-0000-0000-0000D00E0000}"/>
    <cellStyle name="Migliaia [0] 34 7 3" xfId="2172" xr:uid="{00000000-0005-0000-0000-0000D10E0000}"/>
    <cellStyle name="Migliaia [0] 34 7 4" xfId="28249" xr:uid="{00000000-0005-0000-0000-0000D20E0000}"/>
    <cellStyle name="Migliaia [0] 34 7 5" xfId="33007" xr:uid="{00000000-0005-0000-0000-0000D30E0000}"/>
    <cellStyle name="Migliaia [0] 34 7 6" xfId="39256" xr:uid="{00000000-0005-0000-0000-0000D40E0000}"/>
    <cellStyle name="Migliaia [0] 34 8" xfId="2173" xr:uid="{00000000-0005-0000-0000-0000D50E0000}"/>
    <cellStyle name="Migliaia [0] 34 8 2" xfId="2174" xr:uid="{00000000-0005-0000-0000-0000D60E0000}"/>
    <cellStyle name="Migliaia [0] 34 8 3" xfId="2175" xr:uid="{00000000-0005-0000-0000-0000D70E0000}"/>
    <cellStyle name="Migliaia [0] 34 8 4" xfId="29169" xr:uid="{00000000-0005-0000-0000-0000D80E0000}"/>
    <cellStyle name="Migliaia [0] 34 8 5" xfId="32657" xr:uid="{00000000-0005-0000-0000-0000D90E0000}"/>
    <cellStyle name="Migliaia [0] 34 8 6" xfId="40161" xr:uid="{00000000-0005-0000-0000-0000DA0E0000}"/>
    <cellStyle name="Migliaia [0] 34 9" xfId="2176" xr:uid="{00000000-0005-0000-0000-0000DB0E0000}"/>
    <cellStyle name="Migliaia [0] 35" xfId="2177" xr:uid="{00000000-0005-0000-0000-0000DC0E0000}"/>
    <cellStyle name="Migliaia [0] 35 10" xfId="2178" xr:uid="{00000000-0005-0000-0000-0000DD0E0000}"/>
    <cellStyle name="Migliaia [0] 35 11" xfId="2179" xr:uid="{00000000-0005-0000-0000-0000DE0E0000}"/>
    <cellStyle name="Migliaia [0] 35 12" xfId="23563" xr:uid="{00000000-0005-0000-0000-0000DF0E0000}"/>
    <cellStyle name="Migliaia [0] 35 13" xfId="30119" xr:uid="{00000000-0005-0000-0000-0000E00E0000}"/>
    <cellStyle name="Migliaia [0] 35 14" xfId="36305" xr:uid="{00000000-0005-0000-0000-0000E10E0000}"/>
    <cellStyle name="Migliaia [0] 35 15" xfId="41067" xr:uid="{00000000-0005-0000-0000-0000E20E0000}"/>
    <cellStyle name="Migliaia [0] 35 16" xfId="41188" xr:uid="{00000000-0005-0000-0000-0000E30E0000}"/>
    <cellStyle name="Migliaia [0] 35 2" xfId="2180" xr:uid="{00000000-0005-0000-0000-0000E40E0000}"/>
    <cellStyle name="Migliaia [0] 35 2 10" xfId="30120" xr:uid="{00000000-0005-0000-0000-0000E50E0000}"/>
    <cellStyle name="Migliaia [0] 35 2 11" xfId="33364" xr:uid="{00000000-0005-0000-0000-0000E60E0000}"/>
    <cellStyle name="Migliaia [0] 35 2 12" xfId="36551" xr:uid="{00000000-0005-0000-0000-0000E70E0000}"/>
    <cellStyle name="Migliaia [0] 35 2 2" xfId="2181" xr:uid="{00000000-0005-0000-0000-0000E80E0000}"/>
    <cellStyle name="Migliaia [0] 35 2 2 2" xfId="2182" xr:uid="{00000000-0005-0000-0000-0000E90E0000}"/>
    <cellStyle name="Migliaia [0] 35 2 2 3" xfId="2183" xr:uid="{00000000-0005-0000-0000-0000EA0E0000}"/>
    <cellStyle name="Migliaia [0] 35 2 2 4" xfId="2184" xr:uid="{00000000-0005-0000-0000-0000EB0E0000}"/>
    <cellStyle name="Migliaia [0] 35 2 2 5" xfId="26337" xr:uid="{00000000-0005-0000-0000-0000EC0E0000}"/>
    <cellStyle name="Migliaia [0] 35 2 2 6" xfId="31415" xr:uid="{00000000-0005-0000-0000-0000ED0E0000}"/>
    <cellStyle name="Migliaia [0] 35 2 2 7" xfId="34403" xr:uid="{00000000-0005-0000-0000-0000EE0E0000}"/>
    <cellStyle name="Migliaia [0] 35 2 2 8" xfId="37363" xr:uid="{00000000-0005-0000-0000-0000EF0E0000}"/>
    <cellStyle name="Migliaia [0] 35 2 3" xfId="2185" xr:uid="{00000000-0005-0000-0000-0000F00E0000}"/>
    <cellStyle name="Migliaia [0] 35 2 3 2" xfId="2186" xr:uid="{00000000-0005-0000-0000-0000F10E0000}"/>
    <cellStyle name="Migliaia [0] 35 2 3 3" xfId="2187" xr:uid="{00000000-0005-0000-0000-0000F20E0000}"/>
    <cellStyle name="Migliaia [0] 35 2 3 4" xfId="2188" xr:uid="{00000000-0005-0000-0000-0000F30E0000}"/>
    <cellStyle name="Migliaia [0] 35 2 3 5" xfId="27886" xr:uid="{00000000-0005-0000-0000-0000F40E0000}"/>
    <cellStyle name="Migliaia [0] 35 2 3 6" xfId="30600" xr:uid="{00000000-0005-0000-0000-0000F50E0000}"/>
    <cellStyle name="Migliaia [0] 35 2 3 7" xfId="35938" xr:uid="{00000000-0005-0000-0000-0000F60E0000}"/>
    <cellStyle name="Migliaia [0] 35 2 3 8" xfId="38898" xr:uid="{00000000-0005-0000-0000-0000F70E0000}"/>
    <cellStyle name="Migliaia [0] 35 2 4" xfId="2189" xr:uid="{00000000-0005-0000-0000-0000F80E0000}"/>
    <cellStyle name="Migliaia [0] 35 2 4 2" xfId="2190" xr:uid="{00000000-0005-0000-0000-0000F90E0000}"/>
    <cellStyle name="Migliaia [0] 35 2 4 3" xfId="2191" xr:uid="{00000000-0005-0000-0000-0000FA0E0000}"/>
    <cellStyle name="Migliaia [0] 35 2 4 4" xfId="28802" xr:uid="{00000000-0005-0000-0000-0000FB0E0000}"/>
    <cellStyle name="Migliaia [0] 35 2 4 5" xfId="39802" xr:uid="{00000000-0005-0000-0000-0000FC0E0000}"/>
    <cellStyle name="Migliaia [0] 35 2 5" xfId="2192" xr:uid="{00000000-0005-0000-0000-0000FD0E0000}"/>
    <cellStyle name="Migliaia [0] 35 2 5 2" xfId="2193" xr:uid="{00000000-0005-0000-0000-0000FE0E0000}"/>
    <cellStyle name="Migliaia [0] 35 2 5 3" xfId="2194" xr:uid="{00000000-0005-0000-0000-0000FF0E0000}"/>
    <cellStyle name="Migliaia [0] 35 2 5 4" xfId="29722" xr:uid="{00000000-0005-0000-0000-0000000F0000}"/>
    <cellStyle name="Migliaia [0] 35 2 5 5" xfId="40707" xr:uid="{00000000-0005-0000-0000-0000010F0000}"/>
    <cellStyle name="Migliaia [0] 35 2 6" xfId="2195" xr:uid="{00000000-0005-0000-0000-0000020F0000}"/>
    <cellStyle name="Migliaia [0] 35 2 7" xfId="2196" xr:uid="{00000000-0005-0000-0000-0000030F0000}"/>
    <cellStyle name="Migliaia [0] 35 2 8" xfId="2197" xr:uid="{00000000-0005-0000-0000-0000040F0000}"/>
    <cellStyle name="Migliaia [0] 35 2 9" xfId="24083" xr:uid="{00000000-0005-0000-0000-0000050F0000}"/>
    <cellStyle name="Migliaia [0] 35 3" xfId="2198" xr:uid="{00000000-0005-0000-0000-0000060F0000}"/>
    <cellStyle name="Migliaia [0] 35 3 2" xfId="2199" xr:uid="{00000000-0005-0000-0000-0000070F0000}"/>
    <cellStyle name="Migliaia [0] 35 3 3" xfId="2200" xr:uid="{00000000-0005-0000-0000-0000080F0000}"/>
    <cellStyle name="Migliaia [0] 35 3 4" xfId="2201" xr:uid="{00000000-0005-0000-0000-0000090F0000}"/>
    <cellStyle name="Migliaia [0] 35 3 5" xfId="26336" xr:uid="{00000000-0005-0000-0000-00000A0F0000}"/>
    <cellStyle name="Migliaia [0] 35 3 6" xfId="31414" xr:uid="{00000000-0005-0000-0000-00000B0F0000}"/>
    <cellStyle name="Migliaia [0] 35 3 7" xfId="34402" xr:uid="{00000000-0005-0000-0000-00000C0F0000}"/>
    <cellStyle name="Migliaia [0] 35 3 8" xfId="37362" xr:uid="{00000000-0005-0000-0000-00000D0F0000}"/>
    <cellStyle name="Migliaia [0] 35 4" xfId="2202" xr:uid="{00000000-0005-0000-0000-00000E0F0000}"/>
    <cellStyle name="Migliaia [0] 35 4 2" xfId="2203" xr:uid="{00000000-0005-0000-0000-00000F0F0000}"/>
    <cellStyle name="Migliaia [0] 35 4 3" xfId="2204" xr:uid="{00000000-0005-0000-0000-0000100F0000}"/>
    <cellStyle name="Migliaia [0] 35 4 4" xfId="2205" xr:uid="{00000000-0005-0000-0000-0000110F0000}"/>
    <cellStyle name="Migliaia [0] 35 4 5" xfId="23917" xr:uid="{00000000-0005-0000-0000-0000120F0000}"/>
    <cellStyle name="Migliaia [0] 35 4 6" xfId="30473" xr:uid="{00000000-0005-0000-0000-0000130F0000}"/>
    <cellStyle name="Migliaia [0] 35 4 7" xfId="33134" xr:uid="{00000000-0005-0000-0000-0000140F0000}"/>
    <cellStyle name="Migliaia [0] 35 4 8" xfId="36425" xr:uid="{00000000-0005-0000-0000-0000150F0000}"/>
    <cellStyle name="Migliaia [0] 35 5" xfId="2206" xr:uid="{00000000-0005-0000-0000-0000160F0000}"/>
    <cellStyle name="Migliaia [0] 35 5 2" xfId="2207" xr:uid="{00000000-0005-0000-0000-0000170F0000}"/>
    <cellStyle name="Migliaia [0] 35 5 3" xfId="2208" xr:uid="{00000000-0005-0000-0000-0000180F0000}"/>
    <cellStyle name="Migliaia [0] 35 5 4" xfId="2209" xr:uid="{00000000-0005-0000-0000-0000190F0000}"/>
    <cellStyle name="Migliaia [0] 35 5 5" xfId="27214" xr:uid="{00000000-0005-0000-0000-00001A0F0000}"/>
    <cellStyle name="Migliaia [0] 35 5 6" xfId="32285" xr:uid="{00000000-0005-0000-0000-00001B0F0000}"/>
    <cellStyle name="Migliaia [0] 35 5 7" xfId="35273" xr:uid="{00000000-0005-0000-0000-00001C0F0000}"/>
    <cellStyle name="Migliaia [0] 35 5 8" xfId="38233" xr:uid="{00000000-0005-0000-0000-00001D0F0000}"/>
    <cellStyle name="Migliaia [0] 35 6" xfId="2210" xr:uid="{00000000-0005-0000-0000-00001E0F0000}"/>
    <cellStyle name="Migliaia [0] 35 6 2" xfId="2211" xr:uid="{00000000-0005-0000-0000-00001F0F0000}"/>
    <cellStyle name="Migliaia [0] 35 6 3" xfId="2212" xr:uid="{00000000-0005-0000-0000-0000200F0000}"/>
    <cellStyle name="Migliaia [0] 35 6 4" xfId="2213" xr:uid="{00000000-0005-0000-0000-0000210F0000}"/>
    <cellStyle name="Migliaia [0] 35 6 5" xfId="27334" xr:uid="{00000000-0005-0000-0000-0000220F0000}"/>
    <cellStyle name="Migliaia [0] 35 6 6" xfId="30349" xr:uid="{00000000-0005-0000-0000-0000230F0000}"/>
    <cellStyle name="Migliaia [0] 35 6 7" xfId="35393" xr:uid="{00000000-0005-0000-0000-0000240F0000}"/>
    <cellStyle name="Migliaia [0] 35 6 8" xfId="38353" xr:uid="{00000000-0005-0000-0000-0000250F0000}"/>
    <cellStyle name="Migliaia [0] 35 7" xfId="2214" xr:uid="{00000000-0005-0000-0000-0000260F0000}"/>
    <cellStyle name="Migliaia [0] 35 7 2" xfId="2215" xr:uid="{00000000-0005-0000-0000-0000270F0000}"/>
    <cellStyle name="Migliaia [0] 35 7 3" xfId="2216" xr:uid="{00000000-0005-0000-0000-0000280F0000}"/>
    <cellStyle name="Migliaia [0] 35 7 4" xfId="28250" xr:uid="{00000000-0005-0000-0000-0000290F0000}"/>
    <cellStyle name="Migliaia [0] 35 7 5" xfId="33008" xr:uid="{00000000-0005-0000-0000-00002A0F0000}"/>
    <cellStyle name="Migliaia [0] 35 7 6" xfId="39257" xr:uid="{00000000-0005-0000-0000-00002B0F0000}"/>
    <cellStyle name="Migliaia [0] 35 8" xfId="2217" xr:uid="{00000000-0005-0000-0000-00002C0F0000}"/>
    <cellStyle name="Migliaia [0] 35 8 2" xfId="2218" xr:uid="{00000000-0005-0000-0000-00002D0F0000}"/>
    <cellStyle name="Migliaia [0] 35 8 3" xfId="2219" xr:uid="{00000000-0005-0000-0000-00002E0F0000}"/>
    <cellStyle name="Migliaia [0] 35 8 4" xfId="29170" xr:uid="{00000000-0005-0000-0000-00002F0F0000}"/>
    <cellStyle name="Migliaia [0] 35 8 5" xfId="32658" xr:uid="{00000000-0005-0000-0000-0000300F0000}"/>
    <cellStyle name="Migliaia [0] 35 8 6" xfId="40162" xr:uid="{00000000-0005-0000-0000-0000310F0000}"/>
    <cellStyle name="Migliaia [0] 35 9" xfId="2220" xr:uid="{00000000-0005-0000-0000-0000320F0000}"/>
    <cellStyle name="Migliaia [0] 36" xfId="2221" xr:uid="{00000000-0005-0000-0000-0000330F0000}"/>
    <cellStyle name="Migliaia [0] 36 10" xfId="2222" xr:uid="{00000000-0005-0000-0000-0000340F0000}"/>
    <cellStyle name="Migliaia [0] 36 11" xfId="2223" xr:uid="{00000000-0005-0000-0000-0000350F0000}"/>
    <cellStyle name="Migliaia [0] 36 12" xfId="23564" xr:uid="{00000000-0005-0000-0000-0000360F0000}"/>
    <cellStyle name="Migliaia [0] 36 13" xfId="30121" xr:uid="{00000000-0005-0000-0000-0000370F0000}"/>
    <cellStyle name="Migliaia [0] 36 14" xfId="36306" xr:uid="{00000000-0005-0000-0000-0000380F0000}"/>
    <cellStyle name="Migliaia [0] 36 15" xfId="41068" xr:uid="{00000000-0005-0000-0000-0000390F0000}"/>
    <cellStyle name="Migliaia [0] 36 16" xfId="41189" xr:uid="{00000000-0005-0000-0000-00003A0F0000}"/>
    <cellStyle name="Migliaia [0] 36 2" xfId="2224" xr:uid="{00000000-0005-0000-0000-00003B0F0000}"/>
    <cellStyle name="Migliaia [0] 36 2 10" xfId="30122" xr:uid="{00000000-0005-0000-0000-00003C0F0000}"/>
    <cellStyle name="Migliaia [0] 36 2 11" xfId="33365" xr:uid="{00000000-0005-0000-0000-00003D0F0000}"/>
    <cellStyle name="Migliaia [0] 36 2 12" xfId="36552" xr:uid="{00000000-0005-0000-0000-00003E0F0000}"/>
    <cellStyle name="Migliaia [0] 36 2 2" xfId="2225" xr:uid="{00000000-0005-0000-0000-00003F0F0000}"/>
    <cellStyle name="Migliaia [0] 36 2 2 2" xfId="2226" xr:uid="{00000000-0005-0000-0000-0000400F0000}"/>
    <cellStyle name="Migliaia [0] 36 2 2 3" xfId="2227" xr:uid="{00000000-0005-0000-0000-0000410F0000}"/>
    <cellStyle name="Migliaia [0] 36 2 2 4" xfId="2228" xr:uid="{00000000-0005-0000-0000-0000420F0000}"/>
    <cellStyle name="Migliaia [0] 36 2 2 5" xfId="26339" xr:uid="{00000000-0005-0000-0000-0000430F0000}"/>
    <cellStyle name="Migliaia [0] 36 2 2 6" xfId="31417" xr:uid="{00000000-0005-0000-0000-0000440F0000}"/>
    <cellStyle name="Migliaia [0] 36 2 2 7" xfId="34405" xr:uid="{00000000-0005-0000-0000-0000450F0000}"/>
    <cellStyle name="Migliaia [0] 36 2 2 8" xfId="37365" xr:uid="{00000000-0005-0000-0000-0000460F0000}"/>
    <cellStyle name="Migliaia [0] 36 2 3" xfId="2229" xr:uid="{00000000-0005-0000-0000-0000470F0000}"/>
    <cellStyle name="Migliaia [0] 36 2 3 2" xfId="2230" xr:uid="{00000000-0005-0000-0000-0000480F0000}"/>
    <cellStyle name="Migliaia [0] 36 2 3 3" xfId="2231" xr:uid="{00000000-0005-0000-0000-0000490F0000}"/>
    <cellStyle name="Migliaia [0] 36 2 3 4" xfId="2232" xr:uid="{00000000-0005-0000-0000-00004A0F0000}"/>
    <cellStyle name="Migliaia [0] 36 2 3 5" xfId="27887" xr:uid="{00000000-0005-0000-0000-00004B0F0000}"/>
    <cellStyle name="Migliaia [0] 36 2 3 6" xfId="30601" xr:uid="{00000000-0005-0000-0000-00004C0F0000}"/>
    <cellStyle name="Migliaia [0] 36 2 3 7" xfId="35939" xr:uid="{00000000-0005-0000-0000-00004D0F0000}"/>
    <cellStyle name="Migliaia [0] 36 2 3 8" xfId="38899" xr:uid="{00000000-0005-0000-0000-00004E0F0000}"/>
    <cellStyle name="Migliaia [0] 36 2 4" xfId="2233" xr:uid="{00000000-0005-0000-0000-00004F0F0000}"/>
    <cellStyle name="Migliaia [0] 36 2 4 2" xfId="2234" xr:uid="{00000000-0005-0000-0000-0000500F0000}"/>
    <cellStyle name="Migliaia [0] 36 2 4 3" xfId="2235" xr:uid="{00000000-0005-0000-0000-0000510F0000}"/>
    <cellStyle name="Migliaia [0] 36 2 4 4" xfId="28803" xr:uid="{00000000-0005-0000-0000-0000520F0000}"/>
    <cellStyle name="Migliaia [0] 36 2 4 5" xfId="39803" xr:uid="{00000000-0005-0000-0000-0000530F0000}"/>
    <cellStyle name="Migliaia [0] 36 2 5" xfId="2236" xr:uid="{00000000-0005-0000-0000-0000540F0000}"/>
    <cellStyle name="Migliaia [0] 36 2 5 2" xfId="2237" xr:uid="{00000000-0005-0000-0000-0000550F0000}"/>
    <cellStyle name="Migliaia [0] 36 2 5 3" xfId="2238" xr:uid="{00000000-0005-0000-0000-0000560F0000}"/>
    <cellStyle name="Migliaia [0] 36 2 5 4" xfId="29723" xr:uid="{00000000-0005-0000-0000-0000570F0000}"/>
    <cellStyle name="Migliaia [0] 36 2 5 5" xfId="40708" xr:uid="{00000000-0005-0000-0000-0000580F0000}"/>
    <cellStyle name="Migliaia [0] 36 2 6" xfId="2239" xr:uid="{00000000-0005-0000-0000-0000590F0000}"/>
    <cellStyle name="Migliaia [0] 36 2 7" xfId="2240" xr:uid="{00000000-0005-0000-0000-00005A0F0000}"/>
    <cellStyle name="Migliaia [0] 36 2 8" xfId="2241" xr:uid="{00000000-0005-0000-0000-00005B0F0000}"/>
    <cellStyle name="Migliaia [0] 36 2 9" xfId="24084" xr:uid="{00000000-0005-0000-0000-00005C0F0000}"/>
    <cellStyle name="Migliaia [0] 36 3" xfId="2242" xr:uid="{00000000-0005-0000-0000-00005D0F0000}"/>
    <cellStyle name="Migliaia [0] 36 3 2" xfId="2243" xr:uid="{00000000-0005-0000-0000-00005E0F0000}"/>
    <cellStyle name="Migliaia [0] 36 3 3" xfId="2244" xr:uid="{00000000-0005-0000-0000-00005F0F0000}"/>
    <cellStyle name="Migliaia [0] 36 3 4" xfId="2245" xr:uid="{00000000-0005-0000-0000-0000600F0000}"/>
    <cellStyle name="Migliaia [0] 36 3 5" xfId="26338" xr:uid="{00000000-0005-0000-0000-0000610F0000}"/>
    <cellStyle name="Migliaia [0] 36 3 6" xfId="31416" xr:uid="{00000000-0005-0000-0000-0000620F0000}"/>
    <cellStyle name="Migliaia [0] 36 3 7" xfId="34404" xr:uid="{00000000-0005-0000-0000-0000630F0000}"/>
    <cellStyle name="Migliaia [0] 36 3 8" xfId="37364" xr:uid="{00000000-0005-0000-0000-0000640F0000}"/>
    <cellStyle name="Migliaia [0] 36 4" xfId="2246" xr:uid="{00000000-0005-0000-0000-0000650F0000}"/>
    <cellStyle name="Migliaia [0] 36 4 2" xfId="2247" xr:uid="{00000000-0005-0000-0000-0000660F0000}"/>
    <cellStyle name="Migliaia [0] 36 4 3" xfId="2248" xr:uid="{00000000-0005-0000-0000-0000670F0000}"/>
    <cellStyle name="Migliaia [0] 36 4 4" xfId="2249" xr:uid="{00000000-0005-0000-0000-0000680F0000}"/>
    <cellStyle name="Migliaia [0] 36 4 5" xfId="23918" xr:uid="{00000000-0005-0000-0000-0000690F0000}"/>
    <cellStyle name="Migliaia [0] 36 4 6" xfId="30474" xr:uid="{00000000-0005-0000-0000-00006A0F0000}"/>
    <cellStyle name="Migliaia [0] 36 4 7" xfId="33135" xr:uid="{00000000-0005-0000-0000-00006B0F0000}"/>
    <cellStyle name="Migliaia [0] 36 4 8" xfId="36426" xr:uid="{00000000-0005-0000-0000-00006C0F0000}"/>
    <cellStyle name="Migliaia [0] 36 5" xfId="2250" xr:uid="{00000000-0005-0000-0000-00006D0F0000}"/>
    <cellStyle name="Migliaia [0] 36 5 2" xfId="2251" xr:uid="{00000000-0005-0000-0000-00006E0F0000}"/>
    <cellStyle name="Migliaia [0] 36 5 3" xfId="2252" xr:uid="{00000000-0005-0000-0000-00006F0F0000}"/>
    <cellStyle name="Migliaia [0] 36 5 4" xfId="2253" xr:uid="{00000000-0005-0000-0000-0000700F0000}"/>
    <cellStyle name="Migliaia [0] 36 5 5" xfId="27215" xr:uid="{00000000-0005-0000-0000-0000710F0000}"/>
    <cellStyle name="Migliaia [0] 36 5 6" xfId="32286" xr:uid="{00000000-0005-0000-0000-0000720F0000}"/>
    <cellStyle name="Migliaia [0] 36 5 7" xfId="35274" xr:uid="{00000000-0005-0000-0000-0000730F0000}"/>
    <cellStyle name="Migliaia [0] 36 5 8" xfId="38234" xr:uid="{00000000-0005-0000-0000-0000740F0000}"/>
    <cellStyle name="Migliaia [0] 36 6" xfId="2254" xr:uid="{00000000-0005-0000-0000-0000750F0000}"/>
    <cellStyle name="Migliaia [0] 36 6 2" xfId="2255" xr:uid="{00000000-0005-0000-0000-0000760F0000}"/>
    <cellStyle name="Migliaia [0] 36 6 3" xfId="2256" xr:uid="{00000000-0005-0000-0000-0000770F0000}"/>
    <cellStyle name="Migliaia [0] 36 6 4" xfId="2257" xr:uid="{00000000-0005-0000-0000-0000780F0000}"/>
    <cellStyle name="Migliaia [0] 36 6 5" xfId="27335" xr:uid="{00000000-0005-0000-0000-0000790F0000}"/>
    <cellStyle name="Migliaia [0] 36 6 6" xfId="30350" xr:uid="{00000000-0005-0000-0000-00007A0F0000}"/>
    <cellStyle name="Migliaia [0] 36 6 7" xfId="35394" xr:uid="{00000000-0005-0000-0000-00007B0F0000}"/>
    <cellStyle name="Migliaia [0] 36 6 8" xfId="38354" xr:uid="{00000000-0005-0000-0000-00007C0F0000}"/>
    <cellStyle name="Migliaia [0] 36 7" xfId="2258" xr:uid="{00000000-0005-0000-0000-00007D0F0000}"/>
    <cellStyle name="Migliaia [0] 36 7 2" xfId="2259" xr:uid="{00000000-0005-0000-0000-00007E0F0000}"/>
    <cellStyle name="Migliaia [0] 36 7 3" xfId="2260" xr:uid="{00000000-0005-0000-0000-00007F0F0000}"/>
    <cellStyle name="Migliaia [0] 36 7 4" xfId="28251" xr:uid="{00000000-0005-0000-0000-0000800F0000}"/>
    <cellStyle name="Migliaia [0] 36 7 5" xfId="33009" xr:uid="{00000000-0005-0000-0000-0000810F0000}"/>
    <cellStyle name="Migliaia [0] 36 7 6" xfId="39258" xr:uid="{00000000-0005-0000-0000-0000820F0000}"/>
    <cellStyle name="Migliaia [0] 36 8" xfId="2261" xr:uid="{00000000-0005-0000-0000-0000830F0000}"/>
    <cellStyle name="Migliaia [0] 36 8 2" xfId="2262" xr:uid="{00000000-0005-0000-0000-0000840F0000}"/>
    <cellStyle name="Migliaia [0] 36 8 3" xfId="2263" xr:uid="{00000000-0005-0000-0000-0000850F0000}"/>
    <cellStyle name="Migliaia [0] 36 8 4" xfId="29171" xr:uid="{00000000-0005-0000-0000-0000860F0000}"/>
    <cellStyle name="Migliaia [0] 36 8 5" xfId="32659" xr:uid="{00000000-0005-0000-0000-0000870F0000}"/>
    <cellStyle name="Migliaia [0] 36 8 6" xfId="40163" xr:uid="{00000000-0005-0000-0000-0000880F0000}"/>
    <cellStyle name="Migliaia [0] 36 9" xfId="2264" xr:uid="{00000000-0005-0000-0000-0000890F0000}"/>
    <cellStyle name="Migliaia [0] 37" xfId="2265" xr:uid="{00000000-0005-0000-0000-00008A0F0000}"/>
    <cellStyle name="Migliaia [0] 37 10" xfId="2266" xr:uid="{00000000-0005-0000-0000-00008B0F0000}"/>
    <cellStyle name="Migliaia [0] 37 11" xfId="2267" xr:uid="{00000000-0005-0000-0000-00008C0F0000}"/>
    <cellStyle name="Migliaia [0] 37 12" xfId="23565" xr:uid="{00000000-0005-0000-0000-00008D0F0000}"/>
    <cellStyle name="Migliaia [0] 37 13" xfId="30123" xr:uid="{00000000-0005-0000-0000-00008E0F0000}"/>
    <cellStyle name="Migliaia [0] 37 14" xfId="36307" xr:uid="{00000000-0005-0000-0000-00008F0F0000}"/>
    <cellStyle name="Migliaia [0] 37 15" xfId="41069" xr:uid="{00000000-0005-0000-0000-0000900F0000}"/>
    <cellStyle name="Migliaia [0] 37 16" xfId="41190" xr:uid="{00000000-0005-0000-0000-0000910F0000}"/>
    <cellStyle name="Migliaia [0] 37 2" xfId="2268" xr:uid="{00000000-0005-0000-0000-0000920F0000}"/>
    <cellStyle name="Migliaia [0] 37 2 10" xfId="30124" xr:uid="{00000000-0005-0000-0000-0000930F0000}"/>
    <cellStyle name="Migliaia [0] 37 2 11" xfId="33366" xr:uid="{00000000-0005-0000-0000-0000940F0000}"/>
    <cellStyle name="Migliaia [0] 37 2 12" xfId="36553" xr:uid="{00000000-0005-0000-0000-0000950F0000}"/>
    <cellStyle name="Migliaia [0] 37 2 2" xfId="2269" xr:uid="{00000000-0005-0000-0000-0000960F0000}"/>
    <cellStyle name="Migliaia [0] 37 2 2 2" xfId="2270" xr:uid="{00000000-0005-0000-0000-0000970F0000}"/>
    <cellStyle name="Migliaia [0] 37 2 2 3" xfId="2271" xr:uid="{00000000-0005-0000-0000-0000980F0000}"/>
    <cellStyle name="Migliaia [0] 37 2 2 4" xfId="2272" xr:uid="{00000000-0005-0000-0000-0000990F0000}"/>
    <cellStyle name="Migliaia [0] 37 2 2 5" xfId="26341" xr:uid="{00000000-0005-0000-0000-00009A0F0000}"/>
    <cellStyle name="Migliaia [0] 37 2 2 6" xfId="31419" xr:uid="{00000000-0005-0000-0000-00009B0F0000}"/>
    <cellStyle name="Migliaia [0] 37 2 2 7" xfId="34407" xr:uid="{00000000-0005-0000-0000-00009C0F0000}"/>
    <cellStyle name="Migliaia [0] 37 2 2 8" xfId="37367" xr:uid="{00000000-0005-0000-0000-00009D0F0000}"/>
    <cellStyle name="Migliaia [0] 37 2 3" xfId="2273" xr:uid="{00000000-0005-0000-0000-00009E0F0000}"/>
    <cellStyle name="Migliaia [0] 37 2 3 2" xfId="2274" xr:uid="{00000000-0005-0000-0000-00009F0F0000}"/>
    <cellStyle name="Migliaia [0] 37 2 3 3" xfId="2275" xr:uid="{00000000-0005-0000-0000-0000A00F0000}"/>
    <cellStyle name="Migliaia [0] 37 2 3 4" xfId="2276" xr:uid="{00000000-0005-0000-0000-0000A10F0000}"/>
    <cellStyle name="Migliaia [0] 37 2 3 5" xfId="27888" xr:uid="{00000000-0005-0000-0000-0000A20F0000}"/>
    <cellStyle name="Migliaia [0] 37 2 3 6" xfId="30602" xr:uid="{00000000-0005-0000-0000-0000A30F0000}"/>
    <cellStyle name="Migliaia [0] 37 2 3 7" xfId="35940" xr:uid="{00000000-0005-0000-0000-0000A40F0000}"/>
    <cellStyle name="Migliaia [0] 37 2 3 8" xfId="38900" xr:uid="{00000000-0005-0000-0000-0000A50F0000}"/>
    <cellStyle name="Migliaia [0] 37 2 4" xfId="2277" xr:uid="{00000000-0005-0000-0000-0000A60F0000}"/>
    <cellStyle name="Migliaia [0] 37 2 4 2" xfId="2278" xr:uid="{00000000-0005-0000-0000-0000A70F0000}"/>
    <cellStyle name="Migliaia [0] 37 2 4 3" xfId="2279" xr:uid="{00000000-0005-0000-0000-0000A80F0000}"/>
    <cellStyle name="Migliaia [0] 37 2 4 4" xfId="28804" xr:uid="{00000000-0005-0000-0000-0000A90F0000}"/>
    <cellStyle name="Migliaia [0] 37 2 4 5" xfId="39804" xr:uid="{00000000-0005-0000-0000-0000AA0F0000}"/>
    <cellStyle name="Migliaia [0] 37 2 5" xfId="2280" xr:uid="{00000000-0005-0000-0000-0000AB0F0000}"/>
    <cellStyle name="Migliaia [0] 37 2 5 2" xfId="2281" xr:uid="{00000000-0005-0000-0000-0000AC0F0000}"/>
    <cellStyle name="Migliaia [0] 37 2 5 3" xfId="2282" xr:uid="{00000000-0005-0000-0000-0000AD0F0000}"/>
    <cellStyle name="Migliaia [0] 37 2 5 4" xfId="29724" xr:uid="{00000000-0005-0000-0000-0000AE0F0000}"/>
    <cellStyle name="Migliaia [0] 37 2 5 5" xfId="40709" xr:uid="{00000000-0005-0000-0000-0000AF0F0000}"/>
    <cellStyle name="Migliaia [0] 37 2 6" xfId="2283" xr:uid="{00000000-0005-0000-0000-0000B00F0000}"/>
    <cellStyle name="Migliaia [0] 37 2 7" xfId="2284" xr:uid="{00000000-0005-0000-0000-0000B10F0000}"/>
    <cellStyle name="Migliaia [0] 37 2 8" xfId="2285" xr:uid="{00000000-0005-0000-0000-0000B20F0000}"/>
    <cellStyle name="Migliaia [0] 37 2 9" xfId="24085" xr:uid="{00000000-0005-0000-0000-0000B30F0000}"/>
    <cellStyle name="Migliaia [0] 37 3" xfId="2286" xr:uid="{00000000-0005-0000-0000-0000B40F0000}"/>
    <cellStyle name="Migliaia [0] 37 3 2" xfId="2287" xr:uid="{00000000-0005-0000-0000-0000B50F0000}"/>
    <cellStyle name="Migliaia [0] 37 3 3" xfId="2288" xr:uid="{00000000-0005-0000-0000-0000B60F0000}"/>
    <cellStyle name="Migliaia [0] 37 3 4" xfId="2289" xr:uid="{00000000-0005-0000-0000-0000B70F0000}"/>
    <cellStyle name="Migliaia [0] 37 3 5" xfId="26340" xr:uid="{00000000-0005-0000-0000-0000B80F0000}"/>
    <cellStyle name="Migliaia [0] 37 3 6" xfId="31418" xr:uid="{00000000-0005-0000-0000-0000B90F0000}"/>
    <cellStyle name="Migliaia [0] 37 3 7" xfId="34406" xr:uid="{00000000-0005-0000-0000-0000BA0F0000}"/>
    <cellStyle name="Migliaia [0] 37 3 8" xfId="37366" xr:uid="{00000000-0005-0000-0000-0000BB0F0000}"/>
    <cellStyle name="Migliaia [0] 37 4" xfId="2290" xr:uid="{00000000-0005-0000-0000-0000BC0F0000}"/>
    <cellStyle name="Migliaia [0] 37 4 2" xfId="2291" xr:uid="{00000000-0005-0000-0000-0000BD0F0000}"/>
    <cellStyle name="Migliaia [0] 37 4 3" xfId="2292" xr:uid="{00000000-0005-0000-0000-0000BE0F0000}"/>
    <cellStyle name="Migliaia [0] 37 4 4" xfId="2293" xr:uid="{00000000-0005-0000-0000-0000BF0F0000}"/>
    <cellStyle name="Migliaia [0] 37 4 5" xfId="23919" xr:uid="{00000000-0005-0000-0000-0000C00F0000}"/>
    <cellStyle name="Migliaia [0] 37 4 6" xfId="30475" xr:uid="{00000000-0005-0000-0000-0000C10F0000}"/>
    <cellStyle name="Migliaia [0] 37 4 7" xfId="33136" xr:uid="{00000000-0005-0000-0000-0000C20F0000}"/>
    <cellStyle name="Migliaia [0] 37 4 8" xfId="36427" xr:uid="{00000000-0005-0000-0000-0000C30F0000}"/>
    <cellStyle name="Migliaia [0] 37 5" xfId="2294" xr:uid="{00000000-0005-0000-0000-0000C40F0000}"/>
    <cellStyle name="Migliaia [0] 37 5 2" xfId="2295" xr:uid="{00000000-0005-0000-0000-0000C50F0000}"/>
    <cellStyle name="Migliaia [0] 37 5 3" xfId="2296" xr:uid="{00000000-0005-0000-0000-0000C60F0000}"/>
    <cellStyle name="Migliaia [0] 37 5 4" xfId="2297" xr:uid="{00000000-0005-0000-0000-0000C70F0000}"/>
    <cellStyle name="Migliaia [0] 37 5 5" xfId="27216" xr:uid="{00000000-0005-0000-0000-0000C80F0000}"/>
    <cellStyle name="Migliaia [0] 37 5 6" xfId="32287" xr:uid="{00000000-0005-0000-0000-0000C90F0000}"/>
    <cellStyle name="Migliaia [0] 37 5 7" xfId="35275" xr:uid="{00000000-0005-0000-0000-0000CA0F0000}"/>
    <cellStyle name="Migliaia [0] 37 5 8" xfId="38235" xr:uid="{00000000-0005-0000-0000-0000CB0F0000}"/>
    <cellStyle name="Migliaia [0] 37 6" xfId="2298" xr:uid="{00000000-0005-0000-0000-0000CC0F0000}"/>
    <cellStyle name="Migliaia [0] 37 6 2" xfId="2299" xr:uid="{00000000-0005-0000-0000-0000CD0F0000}"/>
    <cellStyle name="Migliaia [0] 37 6 3" xfId="2300" xr:uid="{00000000-0005-0000-0000-0000CE0F0000}"/>
    <cellStyle name="Migliaia [0] 37 6 4" xfId="2301" xr:uid="{00000000-0005-0000-0000-0000CF0F0000}"/>
    <cellStyle name="Migliaia [0] 37 6 5" xfId="27336" xr:uid="{00000000-0005-0000-0000-0000D00F0000}"/>
    <cellStyle name="Migliaia [0] 37 6 6" xfId="30351" xr:uid="{00000000-0005-0000-0000-0000D10F0000}"/>
    <cellStyle name="Migliaia [0] 37 6 7" xfId="35395" xr:uid="{00000000-0005-0000-0000-0000D20F0000}"/>
    <cellStyle name="Migliaia [0] 37 6 8" xfId="38355" xr:uid="{00000000-0005-0000-0000-0000D30F0000}"/>
    <cellStyle name="Migliaia [0] 37 7" xfId="2302" xr:uid="{00000000-0005-0000-0000-0000D40F0000}"/>
    <cellStyle name="Migliaia [0] 37 7 2" xfId="2303" xr:uid="{00000000-0005-0000-0000-0000D50F0000}"/>
    <cellStyle name="Migliaia [0] 37 7 3" xfId="2304" xr:uid="{00000000-0005-0000-0000-0000D60F0000}"/>
    <cellStyle name="Migliaia [0] 37 7 4" xfId="28252" xr:uid="{00000000-0005-0000-0000-0000D70F0000}"/>
    <cellStyle name="Migliaia [0] 37 7 5" xfId="33010" xr:uid="{00000000-0005-0000-0000-0000D80F0000}"/>
    <cellStyle name="Migliaia [0] 37 7 6" xfId="39259" xr:uid="{00000000-0005-0000-0000-0000D90F0000}"/>
    <cellStyle name="Migliaia [0] 37 8" xfId="2305" xr:uid="{00000000-0005-0000-0000-0000DA0F0000}"/>
    <cellStyle name="Migliaia [0] 37 8 2" xfId="2306" xr:uid="{00000000-0005-0000-0000-0000DB0F0000}"/>
    <cellStyle name="Migliaia [0] 37 8 3" xfId="2307" xr:uid="{00000000-0005-0000-0000-0000DC0F0000}"/>
    <cellStyle name="Migliaia [0] 37 8 4" xfId="29172" xr:uid="{00000000-0005-0000-0000-0000DD0F0000}"/>
    <cellStyle name="Migliaia [0] 37 8 5" xfId="32660" xr:uid="{00000000-0005-0000-0000-0000DE0F0000}"/>
    <cellStyle name="Migliaia [0] 37 8 6" xfId="40164" xr:uid="{00000000-0005-0000-0000-0000DF0F0000}"/>
    <cellStyle name="Migliaia [0] 37 9" xfId="2308" xr:uid="{00000000-0005-0000-0000-0000E00F0000}"/>
    <cellStyle name="Migliaia [0] 38" xfId="2309" xr:uid="{00000000-0005-0000-0000-0000E10F0000}"/>
    <cellStyle name="Migliaia [0] 38 10" xfId="2310" xr:uid="{00000000-0005-0000-0000-0000E20F0000}"/>
    <cellStyle name="Migliaia [0] 38 11" xfId="2311" xr:uid="{00000000-0005-0000-0000-0000E30F0000}"/>
    <cellStyle name="Migliaia [0] 38 12" xfId="23566" xr:uid="{00000000-0005-0000-0000-0000E40F0000}"/>
    <cellStyle name="Migliaia [0] 38 13" xfId="30125" xr:uid="{00000000-0005-0000-0000-0000E50F0000}"/>
    <cellStyle name="Migliaia [0] 38 14" xfId="36308" xr:uid="{00000000-0005-0000-0000-0000E60F0000}"/>
    <cellStyle name="Migliaia [0] 38 15" xfId="41070" xr:uid="{00000000-0005-0000-0000-0000E70F0000}"/>
    <cellStyle name="Migliaia [0] 38 16" xfId="41191" xr:uid="{00000000-0005-0000-0000-0000E80F0000}"/>
    <cellStyle name="Migliaia [0] 38 2" xfId="2312" xr:uid="{00000000-0005-0000-0000-0000E90F0000}"/>
    <cellStyle name="Migliaia [0] 38 2 10" xfId="30126" xr:uid="{00000000-0005-0000-0000-0000EA0F0000}"/>
    <cellStyle name="Migliaia [0] 38 2 11" xfId="33367" xr:uid="{00000000-0005-0000-0000-0000EB0F0000}"/>
    <cellStyle name="Migliaia [0] 38 2 12" xfId="36554" xr:uid="{00000000-0005-0000-0000-0000EC0F0000}"/>
    <cellStyle name="Migliaia [0] 38 2 2" xfId="2313" xr:uid="{00000000-0005-0000-0000-0000ED0F0000}"/>
    <cellStyle name="Migliaia [0] 38 2 2 2" xfId="2314" xr:uid="{00000000-0005-0000-0000-0000EE0F0000}"/>
    <cellStyle name="Migliaia [0] 38 2 2 3" xfId="2315" xr:uid="{00000000-0005-0000-0000-0000EF0F0000}"/>
    <cellStyle name="Migliaia [0] 38 2 2 4" xfId="2316" xr:uid="{00000000-0005-0000-0000-0000F00F0000}"/>
    <cellStyle name="Migliaia [0] 38 2 2 5" xfId="26343" xr:uid="{00000000-0005-0000-0000-0000F10F0000}"/>
    <cellStyle name="Migliaia [0] 38 2 2 6" xfId="31421" xr:uid="{00000000-0005-0000-0000-0000F20F0000}"/>
    <cellStyle name="Migliaia [0] 38 2 2 7" xfId="34409" xr:uid="{00000000-0005-0000-0000-0000F30F0000}"/>
    <cellStyle name="Migliaia [0] 38 2 2 8" xfId="37369" xr:uid="{00000000-0005-0000-0000-0000F40F0000}"/>
    <cellStyle name="Migliaia [0] 38 2 3" xfId="2317" xr:uid="{00000000-0005-0000-0000-0000F50F0000}"/>
    <cellStyle name="Migliaia [0] 38 2 3 2" xfId="2318" xr:uid="{00000000-0005-0000-0000-0000F60F0000}"/>
    <cellStyle name="Migliaia [0] 38 2 3 3" xfId="2319" xr:uid="{00000000-0005-0000-0000-0000F70F0000}"/>
    <cellStyle name="Migliaia [0] 38 2 3 4" xfId="2320" xr:uid="{00000000-0005-0000-0000-0000F80F0000}"/>
    <cellStyle name="Migliaia [0] 38 2 3 5" xfId="27889" xr:uid="{00000000-0005-0000-0000-0000F90F0000}"/>
    <cellStyle name="Migliaia [0] 38 2 3 6" xfId="30603" xr:uid="{00000000-0005-0000-0000-0000FA0F0000}"/>
    <cellStyle name="Migliaia [0] 38 2 3 7" xfId="35941" xr:uid="{00000000-0005-0000-0000-0000FB0F0000}"/>
    <cellStyle name="Migliaia [0] 38 2 3 8" xfId="38901" xr:uid="{00000000-0005-0000-0000-0000FC0F0000}"/>
    <cellStyle name="Migliaia [0] 38 2 4" xfId="2321" xr:uid="{00000000-0005-0000-0000-0000FD0F0000}"/>
    <cellStyle name="Migliaia [0] 38 2 4 2" xfId="2322" xr:uid="{00000000-0005-0000-0000-0000FE0F0000}"/>
    <cellStyle name="Migliaia [0] 38 2 4 3" xfId="2323" xr:uid="{00000000-0005-0000-0000-0000FF0F0000}"/>
    <cellStyle name="Migliaia [0] 38 2 4 4" xfId="28805" xr:uid="{00000000-0005-0000-0000-000000100000}"/>
    <cellStyle name="Migliaia [0] 38 2 4 5" xfId="39805" xr:uid="{00000000-0005-0000-0000-000001100000}"/>
    <cellStyle name="Migliaia [0] 38 2 5" xfId="2324" xr:uid="{00000000-0005-0000-0000-000002100000}"/>
    <cellStyle name="Migliaia [0] 38 2 5 2" xfId="2325" xr:uid="{00000000-0005-0000-0000-000003100000}"/>
    <cellStyle name="Migliaia [0] 38 2 5 3" xfId="2326" xr:uid="{00000000-0005-0000-0000-000004100000}"/>
    <cellStyle name="Migliaia [0] 38 2 5 4" xfId="29725" xr:uid="{00000000-0005-0000-0000-000005100000}"/>
    <cellStyle name="Migliaia [0] 38 2 5 5" xfId="40710" xr:uid="{00000000-0005-0000-0000-000006100000}"/>
    <cellStyle name="Migliaia [0] 38 2 6" xfId="2327" xr:uid="{00000000-0005-0000-0000-000007100000}"/>
    <cellStyle name="Migliaia [0] 38 2 7" xfId="2328" xr:uid="{00000000-0005-0000-0000-000008100000}"/>
    <cellStyle name="Migliaia [0] 38 2 8" xfId="2329" xr:uid="{00000000-0005-0000-0000-000009100000}"/>
    <cellStyle name="Migliaia [0] 38 2 9" xfId="24086" xr:uid="{00000000-0005-0000-0000-00000A100000}"/>
    <cellStyle name="Migliaia [0] 38 3" xfId="2330" xr:uid="{00000000-0005-0000-0000-00000B100000}"/>
    <cellStyle name="Migliaia [0] 38 3 2" xfId="2331" xr:uid="{00000000-0005-0000-0000-00000C100000}"/>
    <cellStyle name="Migliaia [0] 38 3 3" xfId="2332" xr:uid="{00000000-0005-0000-0000-00000D100000}"/>
    <cellStyle name="Migliaia [0] 38 3 4" xfId="2333" xr:uid="{00000000-0005-0000-0000-00000E100000}"/>
    <cellStyle name="Migliaia [0] 38 3 5" xfId="26342" xr:uid="{00000000-0005-0000-0000-00000F100000}"/>
    <cellStyle name="Migliaia [0] 38 3 6" xfId="31420" xr:uid="{00000000-0005-0000-0000-000010100000}"/>
    <cellStyle name="Migliaia [0] 38 3 7" xfId="34408" xr:uid="{00000000-0005-0000-0000-000011100000}"/>
    <cellStyle name="Migliaia [0] 38 3 8" xfId="37368" xr:uid="{00000000-0005-0000-0000-000012100000}"/>
    <cellStyle name="Migliaia [0] 38 4" xfId="2334" xr:uid="{00000000-0005-0000-0000-000013100000}"/>
    <cellStyle name="Migliaia [0] 38 4 2" xfId="2335" xr:uid="{00000000-0005-0000-0000-000014100000}"/>
    <cellStyle name="Migliaia [0] 38 4 3" xfId="2336" xr:uid="{00000000-0005-0000-0000-000015100000}"/>
    <cellStyle name="Migliaia [0] 38 4 4" xfId="2337" xr:uid="{00000000-0005-0000-0000-000016100000}"/>
    <cellStyle name="Migliaia [0] 38 4 5" xfId="23920" xr:uid="{00000000-0005-0000-0000-000017100000}"/>
    <cellStyle name="Migliaia [0] 38 4 6" xfId="30476" xr:uid="{00000000-0005-0000-0000-000018100000}"/>
    <cellStyle name="Migliaia [0] 38 4 7" xfId="33137" xr:uid="{00000000-0005-0000-0000-000019100000}"/>
    <cellStyle name="Migliaia [0] 38 4 8" xfId="36428" xr:uid="{00000000-0005-0000-0000-00001A100000}"/>
    <cellStyle name="Migliaia [0] 38 5" xfId="2338" xr:uid="{00000000-0005-0000-0000-00001B100000}"/>
    <cellStyle name="Migliaia [0] 38 5 2" xfId="2339" xr:uid="{00000000-0005-0000-0000-00001C100000}"/>
    <cellStyle name="Migliaia [0] 38 5 3" xfId="2340" xr:uid="{00000000-0005-0000-0000-00001D100000}"/>
    <cellStyle name="Migliaia [0] 38 5 4" xfId="2341" xr:uid="{00000000-0005-0000-0000-00001E100000}"/>
    <cellStyle name="Migliaia [0] 38 5 5" xfId="27217" xr:uid="{00000000-0005-0000-0000-00001F100000}"/>
    <cellStyle name="Migliaia [0] 38 5 6" xfId="32288" xr:uid="{00000000-0005-0000-0000-000020100000}"/>
    <cellStyle name="Migliaia [0] 38 5 7" xfId="35276" xr:uid="{00000000-0005-0000-0000-000021100000}"/>
    <cellStyle name="Migliaia [0] 38 5 8" xfId="38236" xr:uid="{00000000-0005-0000-0000-000022100000}"/>
    <cellStyle name="Migliaia [0] 38 6" xfId="2342" xr:uid="{00000000-0005-0000-0000-000023100000}"/>
    <cellStyle name="Migliaia [0] 38 6 2" xfId="2343" xr:uid="{00000000-0005-0000-0000-000024100000}"/>
    <cellStyle name="Migliaia [0] 38 6 3" xfId="2344" xr:uid="{00000000-0005-0000-0000-000025100000}"/>
    <cellStyle name="Migliaia [0] 38 6 4" xfId="2345" xr:uid="{00000000-0005-0000-0000-000026100000}"/>
    <cellStyle name="Migliaia [0] 38 6 5" xfId="27337" xr:uid="{00000000-0005-0000-0000-000027100000}"/>
    <cellStyle name="Migliaia [0] 38 6 6" xfId="30352" xr:uid="{00000000-0005-0000-0000-000028100000}"/>
    <cellStyle name="Migliaia [0] 38 6 7" xfId="35396" xr:uid="{00000000-0005-0000-0000-000029100000}"/>
    <cellStyle name="Migliaia [0] 38 6 8" xfId="38356" xr:uid="{00000000-0005-0000-0000-00002A100000}"/>
    <cellStyle name="Migliaia [0] 38 7" xfId="2346" xr:uid="{00000000-0005-0000-0000-00002B100000}"/>
    <cellStyle name="Migliaia [0] 38 7 2" xfId="2347" xr:uid="{00000000-0005-0000-0000-00002C100000}"/>
    <cellStyle name="Migliaia [0] 38 7 3" xfId="2348" xr:uid="{00000000-0005-0000-0000-00002D100000}"/>
    <cellStyle name="Migliaia [0] 38 7 4" xfId="28253" xr:uid="{00000000-0005-0000-0000-00002E100000}"/>
    <cellStyle name="Migliaia [0] 38 7 5" xfId="33011" xr:uid="{00000000-0005-0000-0000-00002F100000}"/>
    <cellStyle name="Migliaia [0] 38 7 6" xfId="39260" xr:uid="{00000000-0005-0000-0000-000030100000}"/>
    <cellStyle name="Migliaia [0] 38 8" xfId="2349" xr:uid="{00000000-0005-0000-0000-000031100000}"/>
    <cellStyle name="Migliaia [0] 38 8 2" xfId="2350" xr:uid="{00000000-0005-0000-0000-000032100000}"/>
    <cellStyle name="Migliaia [0] 38 8 3" xfId="2351" xr:uid="{00000000-0005-0000-0000-000033100000}"/>
    <cellStyle name="Migliaia [0] 38 8 4" xfId="29173" xr:uid="{00000000-0005-0000-0000-000034100000}"/>
    <cellStyle name="Migliaia [0] 38 8 5" xfId="32661" xr:uid="{00000000-0005-0000-0000-000035100000}"/>
    <cellStyle name="Migliaia [0] 38 8 6" xfId="40165" xr:uid="{00000000-0005-0000-0000-000036100000}"/>
    <cellStyle name="Migliaia [0] 38 9" xfId="2352" xr:uid="{00000000-0005-0000-0000-000037100000}"/>
    <cellStyle name="Migliaia [0] 39" xfId="2353" xr:uid="{00000000-0005-0000-0000-000038100000}"/>
    <cellStyle name="Migliaia [0] 39 10" xfId="2354" xr:uid="{00000000-0005-0000-0000-000039100000}"/>
    <cellStyle name="Migliaia [0] 39 11" xfId="2355" xr:uid="{00000000-0005-0000-0000-00003A100000}"/>
    <cellStyle name="Migliaia [0] 39 12" xfId="23567" xr:uid="{00000000-0005-0000-0000-00003B100000}"/>
    <cellStyle name="Migliaia [0] 39 13" xfId="30127" xr:uid="{00000000-0005-0000-0000-00003C100000}"/>
    <cellStyle name="Migliaia [0] 39 14" xfId="36309" xr:uid="{00000000-0005-0000-0000-00003D100000}"/>
    <cellStyle name="Migliaia [0] 39 15" xfId="41071" xr:uid="{00000000-0005-0000-0000-00003E100000}"/>
    <cellStyle name="Migliaia [0] 39 16" xfId="41192" xr:uid="{00000000-0005-0000-0000-00003F100000}"/>
    <cellStyle name="Migliaia [0] 39 2" xfId="2356" xr:uid="{00000000-0005-0000-0000-000040100000}"/>
    <cellStyle name="Migliaia [0] 39 2 10" xfId="30128" xr:uid="{00000000-0005-0000-0000-000041100000}"/>
    <cellStyle name="Migliaia [0] 39 2 11" xfId="33368" xr:uid="{00000000-0005-0000-0000-000042100000}"/>
    <cellStyle name="Migliaia [0] 39 2 12" xfId="36555" xr:uid="{00000000-0005-0000-0000-000043100000}"/>
    <cellStyle name="Migliaia [0] 39 2 2" xfId="2357" xr:uid="{00000000-0005-0000-0000-000044100000}"/>
    <cellStyle name="Migliaia [0] 39 2 2 2" xfId="2358" xr:uid="{00000000-0005-0000-0000-000045100000}"/>
    <cellStyle name="Migliaia [0] 39 2 2 3" xfId="2359" xr:uid="{00000000-0005-0000-0000-000046100000}"/>
    <cellStyle name="Migliaia [0] 39 2 2 4" xfId="2360" xr:uid="{00000000-0005-0000-0000-000047100000}"/>
    <cellStyle name="Migliaia [0] 39 2 2 5" xfId="26345" xr:uid="{00000000-0005-0000-0000-000048100000}"/>
    <cellStyle name="Migliaia [0] 39 2 2 6" xfId="31423" xr:uid="{00000000-0005-0000-0000-000049100000}"/>
    <cellStyle name="Migliaia [0] 39 2 2 7" xfId="34411" xr:uid="{00000000-0005-0000-0000-00004A100000}"/>
    <cellStyle name="Migliaia [0] 39 2 2 8" xfId="37371" xr:uid="{00000000-0005-0000-0000-00004B100000}"/>
    <cellStyle name="Migliaia [0] 39 2 3" xfId="2361" xr:uid="{00000000-0005-0000-0000-00004C100000}"/>
    <cellStyle name="Migliaia [0] 39 2 3 2" xfId="2362" xr:uid="{00000000-0005-0000-0000-00004D100000}"/>
    <cellStyle name="Migliaia [0] 39 2 3 3" xfId="2363" xr:uid="{00000000-0005-0000-0000-00004E100000}"/>
    <cellStyle name="Migliaia [0] 39 2 3 4" xfId="2364" xr:uid="{00000000-0005-0000-0000-00004F100000}"/>
    <cellStyle name="Migliaia [0] 39 2 3 5" xfId="27890" xr:uid="{00000000-0005-0000-0000-000050100000}"/>
    <cellStyle name="Migliaia [0] 39 2 3 6" xfId="30604" xr:uid="{00000000-0005-0000-0000-000051100000}"/>
    <cellStyle name="Migliaia [0] 39 2 3 7" xfId="35942" xr:uid="{00000000-0005-0000-0000-000052100000}"/>
    <cellStyle name="Migliaia [0] 39 2 3 8" xfId="38902" xr:uid="{00000000-0005-0000-0000-000053100000}"/>
    <cellStyle name="Migliaia [0] 39 2 4" xfId="2365" xr:uid="{00000000-0005-0000-0000-000054100000}"/>
    <cellStyle name="Migliaia [0] 39 2 4 2" xfId="2366" xr:uid="{00000000-0005-0000-0000-000055100000}"/>
    <cellStyle name="Migliaia [0] 39 2 4 3" xfId="2367" xr:uid="{00000000-0005-0000-0000-000056100000}"/>
    <cellStyle name="Migliaia [0] 39 2 4 4" xfId="28806" xr:uid="{00000000-0005-0000-0000-000057100000}"/>
    <cellStyle name="Migliaia [0] 39 2 4 5" xfId="39806" xr:uid="{00000000-0005-0000-0000-000058100000}"/>
    <cellStyle name="Migliaia [0] 39 2 5" xfId="2368" xr:uid="{00000000-0005-0000-0000-000059100000}"/>
    <cellStyle name="Migliaia [0] 39 2 5 2" xfId="2369" xr:uid="{00000000-0005-0000-0000-00005A100000}"/>
    <cellStyle name="Migliaia [0] 39 2 5 3" xfId="2370" xr:uid="{00000000-0005-0000-0000-00005B100000}"/>
    <cellStyle name="Migliaia [0] 39 2 5 4" xfId="29726" xr:uid="{00000000-0005-0000-0000-00005C100000}"/>
    <cellStyle name="Migliaia [0] 39 2 5 5" xfId="40711" xr:uid="{00000000-0005-0000-0000-00005D100000}"/>
    <cellStyle name="Migliaia [0] 39 2 6" xfId="2371" xr:uid="{00000000-0005-0000-0000-00005E100000}"/>
    <cellStyle name="Migliaia [0] 39 2 7" xfId="2372" xr:uid="{00000000-0005-0000-0000-00005F100000}"/>
    <cellStyle name="Migliaia [0] 39 2 8" xfId="2373" xr:uid="{00000000-0005-0000-0000-000060100000}"/>
    <cellStyle name="Migliaia [0] 39 2 9" xfId="24087" xr:uid="{00000000-0005-0000-0000-000061100000}"/>
    <cellStyle name="Migliaia [0] 39 3" xfId="2374" xr:uid="{00000000-0005-0000-0000-000062100000}"/>
    <cellStyle name="Migliaia [0] 39 3 2" xfId="2375" xr:uid="{00000000-0005-0000-0000-000063100000}"/>
    <cellStyle name="Migliaia [0] 39 3 3" xfId="2376" xr:uid="{00000000-0005-0000-0000-000064100000}"/>
    <cellStyle name="Migliaia [0] 39 3 4" xfId="2377" xr:uid="{00000000-0005-0000-0000-000065100000}"/>
    <cellStyle name="Migliaia [0] 39 3 5" xfId="26344" xr:uid="{00000000-0005-0000-0000-000066100000}"/>
    <cellStyle name="Migliaia [0] 39 3 6" xfId="31422" xr:uid="{00000000-0005-0000-0000-000067100000}"/>
    <cellStyle name="Migliaia [0] 39 3 7" xfId="34410" xr:uid="{00000000-0005-0000-0000-000068100000}"/>
    <cellStyle name="Migliaia [0] 39 3 8" xfId="37370" xr:uid="{00000000-0005-0000-0000-000069100000}"/>
    <cellStyle name="Migliaia [0] 39 4" xfId="2378" xr:uid="{00000000-0005-0000-0000-00006A100000}"/>
    <cellStyle name="Migliaia [0] 39 4 2" xfId="2379" xr:uid="{00000000-0005-0000-0000-00006B100000}"/>
    <cellStyle name="Migliaia [0] 39 4 3" xfId="2380" xr:uid="{00000000-0005-0000-0000-00006C100000}"/>
    <cellStyle name="Migliaia [0] 39 4 4" xfId="2381" xr:uid="{00000000-0005-0000-0000-00006D100000}"/>
    <cellStyle name="Migliaia [0] 39 4 5" xfId="23921" xr:uid="{00000000-0005-0000-0000-00006E100000}"/>
    <cellStyle name="Migliaia [0] 39 4 6" xfId="30477" xr:uid="{00000000-0005-0000-0000-00006F100000}"/>
    <cellStyle name="Migliaia [0] 39 4 7" xfId="33138" xr:uid="{00000000-0005-0000-0000-000070100000}"/>
    <cellStyle name="Migliaia [0] 39 4 8" xfId="36429" xr:uid="{00000000-0005-0000-0000-000071100000}"/>
    <cellStyle name="Migliaia [0] 39 5" xfId="2382" xr:uid="{00000000-0005-0000-0000-000072100000}"/>
    <cellStyle name="Migliaia [0] 39 5 2" xfId="2383" xr:uid="{00000000-0005-0000-0000-000073100000}"/>
    <cellStyle name="Migliaia [0] 39 5 3" xfId="2384" xr:uid="{00000000-0005-0000-0000-000074100000}"/>
    <cellStyle name="Migliaia [0] 39 5 4" xfId="2385" xr:uid="{00000000-0005-0000-0000-000075100000}"/>
    <cellStyle name="Migliaia [0] 39 5 5" xfId="27218" xr:uid="{00000000-0005-0000-0000-000076100000}"/>
    <cellStyle name="Migliaia [0] 39 5 6" xfId="32289" xr:uid="{00000000-0005-0000-0000-000077100000}"/>
    <cellStyle name="Migliaia [0] 39 5 7" xfId="35277" xr:uid="{00000000-0005-0000-0000-000078100000}"/>
    <cellStyle name="Migliaia [0] 39 5 8" xfId="38237" xr:uid="{00000000-0005-0000-0000-000079100000}"/>
    <cellStyle name="Migliaia [0] 39 6" xfId="2386" xr:uid="{00000000-0005-0000-0000-00007A100000}"/>
    <cellStyle name="Migliaia [0] 39 6 2" xfId="2387" xr:uid="{00000000-0005-0000-0000-00007B100000}"/>
    <cellStyle name="Migliaia [0] 39 6 3" xfId="2388" xr:uid="{00000000-0005-0000-0000-00007C100000}"/>
    <cellStyle name="Migliaia [0] 39 6 4" xfId="2389" xr:uid="{00000000-0005-0000-0000-00007D100000}"/>
    <cellStyle name="Migliaia [0] 39 6 5" xfId="27338" xr:uid="{00000000-0005-0000-0000-00007E100000}"/>
    <cellStyle name="Migliaia [0] 39 6 6" xfId="30353" xr:uid="{00000000-0005-0000-0000-00007F100000}"/>
    <cellStyle name="Migliaia [0] 39 6 7" xfId="35397" xr:uid="{00000000-0005-0000-0000-000080100000}"/>
    <cellStyle name="Migliaia [0] 39 6 8" xfId="38357" xr:uid="{00000000-0005-0000-0000-000081100000}"/>
    <cellStyle name="Migliaia [0] 39 7" xfId="2390" xr:uid="{00000000-0005-0000-0000-000082100000}"/>
    <cellStyle name="Migliaia [0] 39 7 2" xfId="2391" xr:uid="{00000000-0005-0000-0000-000083100000}"/>
    <cellStyle name="Migliaia [0] 39 7 3" xfId="2392" xr:uid="{00000000-0005-0000-0000-000084100000}"/>
    <cellStyle name="Migliaia [0] 39 7 4" xfId="28254" xr:uid="{00000000-0005-0000-0000-000085100000}"/>
    <cellStyle name="Migliaia [0] 39 7 5" xfId="33012" xr:uid="{00000000-0005-0000-0000-000086100000}"/>
    <cellStyle name="Migliaia [0] 39 7 6" xfId="39261" xr:uid="{00000000-0005-0000-0000-000087100000}"/>
    <cellStyle name="Migliaia [0] 39 8" xfId="2393" xr:uid="{00000000-0005-0000-0000-000088100000}"/>
    <cellStyle name="Migliaia [0] 39 8 2" xfId="2394" xr:uid="{00000000-0005-0000-0000-000089100000}"/>
    <cellStyle name="Migliaia [0] 39 8 3" xfId="2395" xr:uid="{00000000-0005-0000-0000-00008A100000}"/>
    <cellStyle name="Migliaia [0] 39 8 4" xfId="29174" xr:uid="{00000000-0005-0000-0000-00008B100000}"/>
    <cellStyle name="Migliaia [0] 39 8 5" xfId="32662" xr:uid="{00000000-0005-0000-0000-00008C100000}"/>
    <cellStyle name="Migliaia [0] 39 8 6" xfId="40166" xr:uid="{00000000-0005-0000-0000-00008D100000}"/>
    <cellStyle name="Migliaia [0] 39 9" xfId="2396" xr:uid="{00000000-0005-0000-0000-00008E100000}"/>
    <cellStyle name="Migliaia [0] 4" xfId="2397" xr:uid="{00000000-0005-0000-0000-00008F100000}"/>
    <cellStyle name="Migliaia [0] 4 10" xfId="2398" xr:uid="{00000000-0005-0000-0000-000090100000}"/>
    <cellStyle name="Migliaia [0] 4 11" xfId="2399" xr:uid="{00000000-0005-0000-0000-000091100000}"/>
    <cellStyle name="Migliaia [0] 4 12" xfId="23568" xr:uid="{00000000-0005-0000-0000-000092100000}"/>
    <cellStyle name="Migliaia [0] 4 13" xfId="30129" xr:uid="{00000000-0005-0000-0000-000093100000}"/>
    <cellStyle name="Migliaia [0] 4 14" xfId="36310" xr:uid="{00000000-0005-0000-0000-000094100000}"/>
    <cellStyle name="Migliaia [0] 4 15" xfId="41072" xr:uid="{00000000-0005-0000-0000-000095100000}"/>
    <cellStyle name="Migliaia [0] 4 16" xfId="41193" xr:uid="{00000000-0005-0000-0000-000096100000}"/>
    <cellStyle name="Migliaia [0] 4 2" xfId="2400" xr:uid="{00000000-0005-0000-0000-000097100000}"/>
    <cellStyle name="Migliaia [0] 4 2 10" xfId="30130" xr:uid="{00000000-0005-0000-0000-000098100000}"/>
    <cellStyle name="Migliaia [0] 4 2 11" xfId="33369" xr:uid="{00000000-0005-0000-0000-000099100000}"/>
    <cellStyle name="Migliaia [0] 4 2 12" xfId="36556" xr:uid="{00000000-0005-0000-0000-00009A100000}"/>
    <cellStyle name="Migliaia [0] 4 2 2" xfId="2401" xr:uid="{00000000-0005-0000-0000-00009B100000}"/>
    <cellStyle name="Migliaia [0] 4 2 2 2" xfId="2402" xr:uid="{00000000-0005-0000-0000-00009C100000}"/>
    <cellStyle name="Migliaia [0] 4 2 2 3" xfId="2403" xr:uid="{00000000-0005-0000-0000-00009D100000}"/>
    <cellStyle name="Migliaia [0] 4 2 2 4" xfId="2404" xr:uid="{00000000-0005-0000-0000-00009E100000}"/>
    <cellStyle name="Migliaia [0] 4 2 2 5" xfId="26347" xr:uid="{00000000-0005-0000-0000-00009F100000}"/>
    <cellStyle name="Migliaia [0] 4 2 2 6" xfId="31425" xr:uid="{00000000-0005-0000-0000-0000A0100000}"/>
    <cellStyle name="Migliaia [0] 4 2 2 7" xfId="34413" xr:uid="{00000000-0005-0000-0000-0000A1100000}"/>
    <cellStyle name="Migliaia [0] 4 2 2 8" xfId="37373" xr:uid="{00000000-0005-0000-0000-0000A2100000}"/>
    <cellStyle name="Migliaia [0] 4 2 3" xfId="2405" xr:uid="{00000000-0005-0000-0000-0000A3100000}"/>
    <cellStyle name="Migliaia [0] 4 2 3 2" xfId="2406" xr:uid="{00000000-0005-0000-0000-0000A4100000}"/>
    <cellStyle name="Migliaia [0] 4 2 3 3" xfId="2407" xr:uid="{00000000-0005-0000-0000-0000A5100000}"/>
    <cellStyle name="Migliaia [0] 4 2 3 4" xfId="2408" xr:uid="{00000000-0005-0000-0000-0000A6100000}"/>
    <cellStyle name="Migliaia [0] 4 2 3 5" xfId="27891" xr:uid="{00000000-0005-0000-0000-0000A7100000}"/>
    <cellStyle name="Migliaia [0] 4 2 3 6" xfId="30605" xr:uid="{00000000-0005-0000-0000-0000A8100000}"/>
    <cellStyle name="Migliaia [0] 4 2 3 7" xfId="35943" xr:uid="{00000000-0005-0000-0000-0000A9100000}"/>
    <cellStyle name="Migliaia [0] 4 2 3 8" xfId="38903" xr:uid="{00000000-0005-0000-0000-0000AA100000}"/>
    <cellStyle name="Migliaia [0] 4 2 4" xfId="2409" xr:uid="{00000000-0005-0000-0000-0000AB100000}"/>
    <cellStyle name="Migliaia [0] 4 2 4 2" xfId="2410" xr:uid="{00000000-0005-0000-0000-0000AC100000}"/>
    <cellStyle name="Migliaia [0] 4 2 4 3" xfId="2411" xr:uid="{00000000-0005-0000-0000-0000AD100000}"/>
    <cellStyle name="Migliaia [0] 4 2 4 4" xfId="28807" xr:uid="{00000000-0005-0000-0000-0000AE100000}"/>
    <cellStyle name="Migliaia [0] 4 2 4 5" xfId="39807" xr:uid="{00000000-0005-0000-0000-0000AF100000}"/>
    <cellStyle name="Migliaia [0] 4 2 5" xfId="2412" xr:uid="{00000000-0005-0000-0000-0000B0100000}"/>
    <cellStyle name="Migliaia [0] 4 2 5 2" xfId="2413" xr:uid="{00000000-0005-0000-0000-0000B1100000}"/>
    <cellStyle name="Migliaia [0] 4 2 5 3" xfId="2414" xr:uid="{00000000-0005-0000-0000-0000B2100000}"/>
    <cellStyle name="Migliaia [0] 4 2 5 4" xfId="29727" xr:uid="{00000000-0005-0000-0000-0000B3100000}"/>
    <cellStyle name="Migliaia [0] 4 2 5 5" xfId="40712" xr:uid="{00000000-0005-0000-0000-0000B4100000}"/>
    <cellStyle name="Migliaia [0] 4 2 6" xfId="2415" xr:uid="{00000000-0005-0000-0000-0000B5100000}"/>
    <cellStyle name="Migliaia [0] 4 2 7" xfId="2416" xr:uid="{00000000-0005-0000-0000-0000B6100000}"/>
    <cellStyle name="Migliaia [0] 4 2 8" xfId="2417" xr:uid="{00000000-0005-0000-0000-0000B7100000}"/>
    <cellStyle name="Migliaia [0] 4 2 9" xfId="24088" xr:uid="{00000000-0005-0000-0000-0000B8100000}"/>
    <cellStyle name="Migliaia [0] 4 3" xfId="2418" xr:uid="{00000000-0005-0000-0000-0000B9100000}"/>
    <cellStyle name="Migliaia [0] 4 3 2" xfId="2419" xr:uid="{00000000-0005-0000-0000-0000BA100000}"/>
    <cellStyle name="Migliaia [0] 4 3 3" xfId="2420" xr:uid="{00000000-0005-0000-0000-0000BB100000}"/>
    <cellStyle name="Migliaia [0] 4 3 4" xfId="2421" xr:uid="{00000000-0005-0000-0000-0000BC100000}"/>
    <cellStyle name="Migliaia [0] 4 3 5" xfId="26346" xr:uid="{00000000-0005-0000-0000-0000BD100000}"/>
    <cellStyle name="Migliaia [0] 4 3 6" xfId="31424" xr:uid="{00000000-0005-0000-0000-0000BE100000}"/>
    <cellStyle name="Migliaia [0] 4 3 7" xfId="34412" xr:uid="{00000000-0005-0000-0000-0000BF100000}"/>
    <cellStyle name="Migliaia [0] 4 3 8" xfId="37372" xr:uid="{00000000-0005-0000-0000-0000C0100000}"/>
    <cellStyle name="Migliaia [0] 4 4" xfId="2422" xr:uid="{00000000-0005-0000-0000-0000C1100000}"/>
    <cellStyle name="Migliaia [0] 4 4 2" xfId="2423" xr:uid="{00000000-0005-0000-0000-0000C2100000}"/>
    <cellStyle name="Migliaia [0] 4 4 3" xfId="2424" xr:uid="{00000000-0005-0000-0000-0000C3100000}"/>
    <cellStyle name="Migliaia [0] 4 4 4" xfId="2425" xr:uid="{00000000-0005-0000-0000-0000C4100000}"/>
    <cellStyle name="Migliaia [0] 4 4 5" xfId="23922" xr:uid="{00000000-0005-0000-0000-0000C5100000}"/>
    <cellStyle name="Migliaia [0] 4 4 6" xfId="30478" xr:uid="{00000000-0005-0000-0000-0000C6100000}"/>
    <cellStyle name="Migliaia [0] 4 4 7" xfId="33139" xr:uid="{00000000-0005-0000-0000-0000C7100000}"/>
    <cellStyle name="Migliaia [0] 4 4 8" xfId="36430" xr:uid="{00000000-0005-0000-0000-0000C8100000}"/>
    <cellStyle name="Migliaia [0] 4 5" xfId="2426" xr:uid="{00000000-0005-0000-0000-0000C9100000}"/>
    <cellStyle name="Migliaia [0] 4 5 2" xfId="2427" xr:uid="{00000000-0005-0000-0000-0000CA100000}"/>
    <cellStyle name="Migliaia [0] 4 5 3" xfId="2428" xr:uid="{00000000-0005-0000-0000-0000CB100000}"/>
    <cellStyle name="Migliaia [0] 4 5 4" xfId="2429" xr:uid="{00000000-0005-0000-0000-0000CC100000}"/>
    <cellStyle name="Migliaia [0] 4 5 5" xfId="27219" xr:uid="{00000000-0005-0000-0000-0000CD100000}"/>
    <cellStyle name="Migliaia [0] 4 5 6" xfId="32290" xr:uid="{00000000-0005-0000-0000-0000CE100000}"/>
    <cellStyle name="Migliaia [0] 4 5 7" xfId="35278" xr:uid="{00000000-0005-0000-0000-0000CF100000}"/>
    <cellStyle name="Migliaia [0] 4 5 8" xfId="38238" xr:uid="{00000000-0005-0000-0000-0000D0100000}"/>
    <cellStyle name="Migliaia [0] 4 6" xfId="2430" xr:uid="{00000000-0005-0000-0000-0000D1100000}"/>
    <cellStyle name="Migliaia [0] 4 6 2" xfId="2431" xr:uid="{00000000-0005-0000-0000-0000D2100000}"/>
    <cellStyle name="Migliaia [0] 4 6 3" xfId="2432" xr:uid="{00000000-0005-0000-0000-0000D3100000}"/>
    <cellStyle name="Migliaia [0] 4 6 4" xfId="2433" xr:uid="{00000000-0005-0000-0000-0000D4100000}"/>
    <cellStyle name="Migliaia [0] 4 6 5" xfId="27339" xr:uid="{00000000-0005-0000-0000-0000D5100000}"/>
    <cellStyle name="Migliaia [0] 4 6 6" xfId="30354" xr:uid="{00000000-0005-0000-0000-0000D6100000}"/>
    <cellStyle name="Migliaia [0] 4 6 7" xfId="35398" xr:uid="{00000000-0005-0000-0000-0000D7100000}"/>
    <cellStyle name="Migliaia [0] 4 6 8" xfId="38358" xr:uid="{00000000-0005-0000-0000-0000D8100000}"/>
    <cellStyle name="Migliaia [0] 4 7" xfId="2434" xr:uid="{00000000-0005-0000-0000-0000D9100000}"/>
    <cellStyle name="Migliaia [0] 4 7 2" xfId="2435" xr:uid="{00000000-0005-0000-0000-0000DA100000}"/>
    <cellStyle name="Migliaia [0] 4 7 3" xfId="2436" xr:uid="{00000000-0005-0000-0000-0000DB100000}"/>
    <cellStyle name="Migliaia [0] 4 7 4" xfId="28255" xr:uid="{00000000-0005-0000-0000-0000DC100000}"/>
    <cellStyle name="Migliaia [0] 4 7 5" xfId="33013" xr:uid="{00000000-0005-0000-0000-0000DD100000}"/>
    <cellStyle name="Migliaia [0] 4 7 6" xfId="39262" xr:uid="{00000000-0005-0000-0000-0000DE100000}"/>
    <cellStyle name="Migliaia [0] 4 8" xfId="2437" xr:uid="{00000000-0005-0000-0000-0000DF100000}"/>
    <cellStyle name="Migliaia [0] 4 8 2" xfId="2438" xr:uid="{00000000-0005-0000-0000-0000E0100000}"/>
    <cellStyle name="Migliaia [0] 4 8 3" xfId="2439" xr:uid="{00000000-0005-0000-0000-0000E1100000}"/>
    <cellStyle name="Migliaia [0] 4 8 4" xfId="29175" xr:uid="{00000000-0005-0000-0000-0000E2100000}"/>
    <cellStyle name="Migliaia [0] 4 8 5" xfId="32663" xr:uid="{00000000-0005-0000-0000-0000E3100000}"/>
    <cellStyle name="Migliaia [0] 4 8 6" xfId="40167" xr:uid="{00000000-0005-0000-0000-0000E4100000}"/>
    <cellStyle name="Migliaia [0] 4 9" xfId="2440" xr:uid="{00000000-0005-0000-0000-0000E5100000}"/>
    <cellStyle name="Migliaia [0] 40" xfId="2441" xr:uid="{00000000-0005-0000-0000-0000E6100000}"/>
    <cellStyle name="Migliaia [0] 40 10" xfId="2442" xr:uid="{00000000-0005-0000-0000-0000E7100000}"/>
    <cellStyle name="Migliaia [0] 40 11" xfId="2443" xr:uid="{00000000-0005-0000-0000-0000E8100000}"/>
    <cellStyle name="Migliaia [0] 40 12" xfId="23569" xr:uid="{00000000-0005-0000-0000-0000E9100000}"/>
    <cellStyle name="Migliaia [0] 40 13" xfId="30131" xr:uid="{00000000-0005-0000-0000-0000EA100000}"/>
    <cellStyle name="Migliaia [0] 40 14" xfId="36311" xr:uid="{00000000-0005-0000-0000-0000EB100000}"/>
    <cellStyle name="Migliaia [0] 40 15" xfId="41073" xr:uid="{00000000-0005-0000-0000-0000EC100000}"/>
    <cellStyle name="Migliaia [0] 40 16" xfId="41194" xr:uid="{00000000-0005-0000-0000-0000ED100000}"/>
    <cellStyle name="Migliaia [0] 40 2" xfId="2444" xr:uid="{00000000-0005-0000-0000-0000EE100000}"/>
    <cellStyle name="Migliaia [0] 40 2 10" xfId="30132" xr:uid="{00000000-0005-0000-0000-0000EF100000}"/>
    <cellStyle name="Migliaia [0] 40 2 11" xfId="33370" xr:uid="{00000000-0005-0000-0000-0000F0100000}"/>
    <cellStyle name="Migliaia [0] 40 2 12" xfId="36557" xr:uid="{00000000-0005-0000-0000-0000F1100000}"/>
    <cellStyle name="Migliaia [0] 40 2 2" xfId="2445" xr:uid="{00000000-0005-0000-0000-0000F2100000}"/>
    <cellStyle name="Migliaia [0] 40 2 2 2" xfId="2446" xr:uid="{00000000-0005-0000-0000-0000F3100000}"/>
    <cellStyle name="Migliaia [0] 40 2 2 3" xfId="2447" xr:uid="{00000000-0005-0000-0000-0000F4100000}"/>
    <cellStyle name="Migliaia [0] 40 2 2 4" xfId="2448" xr:uid="{00000000-0005-0000-0000-0000F5100000}"/>
    <cellStyle name="Migliaia [0] 40 2 2 5" xfId="26349" xr:uid="{00000000-0005-0000-0000-0000F6100000}"/>
    <cellStyle name="Migliaia [0] 40 2 2 6" xfId="31427" xr:uid="{00000000-0005-0000-0000-0000F7100000}"/>
    <cellStyle name="Migliaia [0] 40 2 2 7" xfId="34415" xr:uid="{00000000-0005-0000-0000-0000F8100000}"/>
    <cellStyle name="Migliaia [0] 40 2 2 8" xfId="37375" xr:uid="{00000000-0005-0000-0000-0000F9100000}"/>
    <cellStyle name="Migliaia [0] 40 2 3" xfId="2449" xr:uid="{00000000-0005-0000-0000-0000FA100000}"/>
    <cellStyle name="Migliaia [0] 40 2 3 2" xfId="2450" xr:uid="{00000000-0005-0000-0000-0000FB100000}"/>
    <cellStyle name="Migliaia [0] 40 2 3 3" xfId="2451" xr:uid="{00000000-0005-0000-0000-0000FC100000}"/>
    <cellStyle name="Migliaia [0] 40 2 3 4" xfId="2452" xr:uid="{00000000-0005-0000-0000-0000FD100000}"/>
    <cellStyle name="Migliaia [0] 40 2 3 5" xfId="27892" xr:uid="{00000000-0005-0000-0000-0000FE100000}"/>
    <cellStyle name="Migliaia [0] 40 2 3 6" xfId="30606" xr:uid="{00000000-0005-0000-0000-0000FF100000}"/>
    <cellStyle name="Migliaia [0] 40 2 3 7" xfId="35944" xr:uid="{00000000-0005-0000-0000-000000110000}"/>
    <cellStyle name="Migliaia [0] 40 2 3 8" xfId="38904" xr:uid="{00000000-0005-0000-0000-000001110000}"/>
    <cellStyle name="Migliaia [0] 40 2 4" xfId="2453" xr:uid="{00000000-0005-0000-0000-000002110000}"/>
    <cellStyle name="Migliaia [0] 40 2 4 2" xfId="2454" xr:uid="{00000000-0005-0000-0000-000003110000}"/>
    <cellStyle name="Migliaia [0] 40 2 4 3" xfId="2455" xr:uid="{00000000-0005-0000-0000-000004110000}"/>
    <cellStyle name="Migliaia [0] 40 2 4 4" xfId="28808" xr:uid="{00000000-0005-0000-0000-000005110000}"/>
    <cellStyle name="Migliaia [0] 40 2 4 5" xfId="39808" xr:uid="{00000000-0005-0000-0000-000006110000}"/>
    <cellStyle name="Migliaia [0] 40 2 5" xfId="2456" xr:uid="{00000000-0005-0000-0000-000007110000}"/>
    <cellStyle name="Migliaia [0] 40 2 5 2" xfId="2457" xr:uid="{00000000-0005-0000-0000-000008110000}"/>
    <cellStyle name="Migliaia [0] 40 2 5 3" xfId="2458" xr:uid="{00000000-0005-0000-0000-000009110000}"/>
    <cellStyle name="Migliaia [0] 40 2 5 4" xfId="29728" xr:uid="{00000000-0005-0000-0000-00000A110000}"/>
    <cellStyle name="Migliaia [0] 40 2 5 5" xfId="40713" xr:uid="{00000000-0005-0000-0000-00000B110000}"/>
    <cellStyle name="Migliaia [0] 40 2 6" xfId="2459" xr:uid="{00000000-0005-0000-0000-00000C110000}"/>
    <cellStyle name="Migliaia [0] 40 2 7" xfId="2460" xr:uid="{00000000-0005-0000-0000-00000D110000}"/>
    <cellStyle name="Migliaia [0] 40 2 8" xfId="2461" xr:uid="{00000000-0005-0000-0000-00000E110000}"/>
    <cellStyle name="Migliaia [0] 40 2 9" xfId="24089" xr:uid="{00000000-0005-0000-0000-00000F110000}"/>
    <cellStyle name="Migliaia [0] 40 3" xfId="2462" xr:uid="{00000000-0005-0000-0000-000010110000}"/>
    <cellStyle name="Migliaia [0] 40 3 2" xfId="2463" xr:uid="{00000000-0005-0000-0000-000011110000}"/>
    <cellStyle name="Migliaia [0] 40 3 3" xfId="2464" xr:uid="{00000000-0005-0000-0000-000012110000}"/>
    <cellStyle name="Migliaia [0] 40 3 4" xfId="2465" xr:uid="{00000000-0005-0000-0000-000013110000}"/>
    <cellStyle name="Migliaia [0] 40 3 5" xfId="26348" xr:uid="{00000000-0005-0000-0000-000014110000}"/>
    <cellStyle name="Migliaia [0] 40 3 6" xfId="31426" xr:uid="{00000000-0005-0000-0000-000015110000}"/>
    <cellStyle name="Migliaia [0] 40 3 7" xfId="34414" xr:uid="{00000000-0005-0000-0000-000016110000}"/>
    <cellStyle name="Migliaia [0] 40 3 8" xfId="37374" xr:uid="{00000000-0005-0000-0000-000017110000}"/>
    <cellStyle name="Migliaia [0] 40 4" xfId="2466" xr:uid="{00000000-0005-0000-0000-000018110000}"/>
    <cellStyle name="Migliaia [0] 40 4 2" xfId="2467" xr:uid="{00000000-0005-0000-0000-000019110000}"/>
    <cellStyle name="Migliaia [0] 40 4 3" xfId="2468" xr:uid="{00000000-0005-0000-0000-00001A110000}"/>
    <cellStyle name="Migliaia [0] 40 4 4" xfId="2469" xr:uid="{00000000-0005-0000-0000-00001B110000}"/>
    <cellStyle name="Migliaia [0] 40 4 5" xfId="23923" xr:uid="{00000000-0005-0000-0000-00001C110000}"/>
    <cellStyle name="Migliaia [0] 40 4 6" xfId="30479" xr:uid="{00000000-0005-0000-0000-00001D110000}"/>
    <cellStyle name="Migliaia [0] 40 4 7" xfId="33140" xr:uid="{00000000-0005-0000-0000-00001E110000}"/>
    <cellStyle name="Migliaia [0] 40 4 8" xfId="36431" xr:uid="{00000000-0005-0000-0000-00001F110000}"/>
    <cellStyle name="Migliaia [0] 40 5" xfId="2470" xr:uid="{00000000-0005-0000-0000-000020110000}"/>
    <cellStyle name="Migliaia [0] 40 5 2" xfId="2471" xr:uid="{00000000-0005-0000-0000-000021110000}"/>
    <cellStyle name="Migliaia [0] 40 5 3" xfId="2472" xr:uid="{00000000-0005-0000-0000-000022110000}"/>
    <cellStyle name="Migliaia [0] 40 5 4" xfId="2473" xr:uid="{00000000-0005-0000-0000-000023110000}"/>
    <cellStyle name="Migliaia [0] 40 5 5" xfId="27220" xr:uid="{00000000-0005-0000-0000-000024110000}"/>
    <cellStyle name="Migliaia [0] 40 5 6" xfId="32291" xr:uid="{00000000-0005-0000-0000-000025110000}"/>
    <cellStyle name="Migliaia [0] 40 5 7" xfId="35279" xr:uid="{00000000-0005-0000-0000-000026110000}"/>
    <cellStyle name="Migliaia [0] 40 5 8" xfId="38239" xr:uid="{00000000-0005-0000-0000-000027110000}"/>
    <cellStyle name="Migliaia [0] 40 6" xfId="2474" xr:uid="{00000000-0005-0000-0000-000028110000}"/>
    <cellStyle name="Migliaia [0] 40 6 2" xfId="2475" xr:uid="{00000000-0005-0000-0000-000029110000}"/>
    <cellStyle name="Migliaia [0] 40 6 3" xfId="2476" xr:uid="{00000000-0005-0000-0000-00002A110000}"/>
    <cellStyle name="Migliaia [0] 40 6 4" xfId="2477" xr:uid="{00000000-0005-0000-0000-00002B110000}"/>
    <cellStyle name="Migliaia [0] 40 6 5" xfId="27340" xr:uid="{00000000-0005-0000-0000-00002C110000}"/>
    <cellStyle name="Migliaia [0] 40 6 6" xfId="30355" xr:uid="{00000000-0005-0000-0000-00002D110000}"/>
    <cellStyle name="Migliaia [0] 40 6 7" xfId="35399" xr:uid="{00000000-0005-0000-0000-00002E110000}"/>
    <cellStyle name="Migliaia [0] 40 6 8" xfId="38359" xr:uid="{00000000-0005-0000-0000-00002F110000}"/>
    <cellStyle name="Migliaia [0] 40 7" xfId="2478" xr:uid="{00000000-0005-0000-0000-000030110000}"/>
    <cellStyle name="Migliaia [0] 40 7 2" xfId="2479" xr:uid="{00000000-0005-0000-0000-000031110000}"/>
    <cellStyle name="Migliaia [0] 40 7 3" xfId="2480" xr:uid="{00000000-0005-0000-0000-000032110000}"/>
    <cellStyle name="Migliaia [0] 40 7 4" xfId="28256" xr:uid="{00000000-0005-0000-0000-000033110000}"/>
    <cellStyle name="Migliaia [0] 40 7 5" xfId="33014" xr:uid="{00000000-0005-0000-0000-000034110000}"/>
    <cellStyle name="Migliaia [0] 40 7 6" xfId="39263" xr:uid="{00000000-0005-0000-0000-000035110000}"/>
    <cellStyle name="Migliaia [0] 40 8" xfId="2481" xr:uid="{00000000-0005-0000-0000-000036110000}"/>
    <cellStyle name="Migliaia [0] 40 8 2" xfId="2482" xr:uid="{00000000-0005-0000-0000-000037110000}"/>
    <cellStyle name="Migliaia [0] 40 8 3" xfId="2483" xr:uid="{00000000-0005-0000-0000-000038110000}"/>
    <cellStyle name="Migliaia [0] 40 8 4" xfId="29176" xr:uid="{00000000-0005-0000-0000-000039110000}"/>
    <cellStyle name="Migliaia [0] 40 8 5" xfId="32664" xr:uid="{00000000-0005-0000-0000-00003A110000}"/>
    <cellStyle name="Migliaia [0] 40 8 6" xfId="40168" xr:uid="{00000000-0005-0000-0000-00003B110000}"/>
    <cellStyle name="Migliaia [0] 40 9" xfId="2484" xr:uid="{00000000-0005-0000-0000-00003C110000}"/>
    <cellStyle name="Migliaia [0] 41" xfId="2485" xr:uid="{00000000-0005-0000-0000-00003D110000}"/>
    <cellStyle name="Migliaia [0] 41 10" xfId="2486" xr:uid="{00000000-0005-0000-0000-00003E110000}"/>
    <cellStyle name="Migliaia [0] 41 11" xfId="2487" xr:uid="{00000000-0005-0000-0000-00003F110000}"/>
    <cellStyle name="Migliaia [0] 41 12" xfId="23570" xr:uid="{00000000-0005-0000-0000-000040110000}"/>
    <cellStyle name="Migliaia [0] 41 13" xfId="30133" xr:uid="{00000000-0005-0000-0000-000041110000}"/>
    <cellStyle name="Migliaia [0] 41 14" xfId="36312" xr:uid="{00000000-0005-0000-0000-000042110000}"/>
    <cellStyle name="Migliaia [0] 41 15" xfId="41074" xr:uid="{00000000-0005-0000-0000-000043110000}"/>
    <cellStyle name="Migliaia [0] 41 16" xfId="41195" xr:uid="{00000000-0005-0000-0000-000044110000}"/>
    <cellStyle name="Migliaia [0] 41 2" xfId="2488" xr:uid="{00000000-0005-0000-0000-000045110000}"/>
    <cellStyle name="Migliaia [0] 41 2 10" xfId="30134" xr:uid="{00000000-0005-0000-0000-000046110000}"/>
    <cellStyle name="Migliaia [0] 41 2 11" xfId="33371" xr:uid="{00000000-0005-0000-0000-000047110000}"/>
    <cellStyle name="Migliaia [0] 41 2 12" xfId="36558" xr:uid="{00000000-0005-0000-0000-000048110000}"/>
    <cellStyle name="Migliaia [0] 41 2 2" xfId="2489" xr:uid="{00000000-0005-0000-0000-000049110000}"/>
    <cellStyle name="Migliaia [0] 41 2 2 2" xfId="2490" xr:uid="{00000000-0005-0000-0000-00004A110000}"/>
    <cellStyle name="Migliaia [0] 41 2 2 3" xfId="2491" xr:uid="{00000000-0005-0000-0000-00004B110000}"/>
    <cellStyle name="Migliaia [0] 41 2 2 4" xfId="2492" xr:uid="{00000000-0005-0000-0000-00004C110000}"/>
    <cellStyle name="Migliaia [0] 41 2 2 5" xfId="26351" xr:uid="{00000000-0005-0000-0000-00004D110000}"/>
    <cellStyle name="Migliaia [0] 41 2 2 6" xfId="31429" xr:uid="{00000000-0005-0000-0000-00004E110000}"/>
    <cellStyle name="Migliaia [0] 41 2 2 7" xfId="34417" xr:uid="{00000000-0005-0000-0000-00004F110000}"/>
    <cellStyle name="Migliaia [0] 41 2 2 8" xfId="37377" xr:uid="{00000000-0005-0000-0000-000050110000}"/>
    <cellStyle name="Migliaia [0] 41 2 3" xfId="2493" xr:uid="{00000000-0005-0000-0000-000051110000}"/>
    <cellStyle name="Migliaia [0] 41 2 3 2" xfId="2494" xr:uid="{00000000-0005-0000-0000-000052110000}"/>
    <cellStyle name="Migliaia [0] 41 2 3 3" xfId="2495" xr:uid="{00000000-0005-0000-0000-000053110000}"/>
    <cellStyle name="Migliaia [0] 41 2 3 4" xfId="2496" xr:uid="{00000000-0005-0000-0000-000054110000}"/>
    <cellStyle name="Migliaia [0] 41 2 3 5" xfId="27893" xr:uid="{00000000-0005-0000-0000-000055110000}"/>
    <cellStyle name="Migliaia [0] 41 2 3 6" xfId="30607" xr:uid="{00000000-0005-0000-0000-000056110000}"/>
    <cellStyle name="Migliaia [0] 41 2 3 7" xfId="35945" xr:uid="{00000000-0005-0000-0000-000057110000}"/>
    <cellStyle name="Migliaia [0] 41 2 3 8" xfId="38905" xr:uid="{00000000-0005-0000-0000-000058110000}"/>
    <cellStyle name="Migliaia [0] 41 2 4" xfId="2497" xr:uid="{00000000-0005-0000-0000-000059110000}"/>
    <cellStyle name="Migliaia [0] 41 2 4 2" xfId="2498" xr:uid="{00000000-0005-0000-0000-00005A110000}"/>
    <cellStyle name="Migliaia [0] 41 2 4 3" xfId="2499" xr:uid="{00000000-0005-0000-0000-00005B110000}"/>
    <cellStyle name="Migliaia [0] 41 2 4 4" xfId="28809" xr:uid="{00000000-0005-0000-0000-00005C110000}"/>
    <cellStyle name="Migliaia [0] 41 2 4 5" xfId="39809" xr:uid="{00000000-0005-0000-0000-00005D110000}"/>
    <cellStyle name="Migliaia [0] 41 2 5" xfId="2500" xr:uid="{00000000-0005-0000-0000-00005E110000}"/>
    <cellStyle name="Migliaia [0] 41 2 5 2" xfId="2501" xr:uid="{00000000-0005-0000-0000-00005F110000}"/>
    <cellStyle name="Migliaia [0] 41 2 5 3" xfId="2502" xr:uid="{00000000-0005-0000-0000-000060110000}"/>
    <cellStyle name="Migliaia [0] 41 2 5 4" xfId="29729" xr:uid="{00000000-0005-0000-0000-000061110000}"/>
    <cellStyle name="Migliaia [0] 41 2 5 5" xfId="40714" xr:uid="{00000000-0005-0000-0000-000062110000}"/>
    <cellStyle name="Migliaia [0] 41 2 6" xfId="2503" xr:uid="{00000000-0005-0000-0000-000063110000}"/>
    <cellStyle name="Migliaia [0] 41 2 7" xfId="2504" xr:uid="{00000000-0005-0000-0000-000064110000}"/>
    <cellStyle name="Migliaia [0] 41 2 8" xfId="2505" xr:uid="{00000000-0005-0000-0000-000065110000}"/>
    <cellStyle name="Migliaia [0] 41 2 9" xfId="24090" xr:uid="{00000000-0005-0000-0000-000066110000}"/>
    <cellStyle name="Migliaia [0] 41 3" xfId="2506" xr:uid="{00000000-0005-0000-0000-000067110000}"/>
    <cellStyle name="Migliaia [0] 41 3 2" xfId="2507" xr:uid="{00000000-0005-0000-0000-000068110000}"/>
    <cellStyle name="Migliaia [0] 41 3 3" xfId="2508" xr:uid="{00000000-0005-0000-0000-000069110000}"/>
    <cellStyle name="Migliaia [0] 41 3 4" xfId="2509" xr:uid="{00000000-0005-0000-0000-00006A110000}"/>
    <cellStyle name="Migliaia [0] 41 3 5" xfId="26350" xr:uid="{00000000-0005-0000-0000-00006B110000}"/>
    <cellStyle name="Migliaia [0] 41 3 6" xfId="31428" xr:uid="{00000000-0005-0000-0000-00006C110000}"/>
    <cellStyle name="Migliaia [0] 41 3 7" xfId="34416" xr:uid="{00000000-0005-0000-0000-00006D110000}"/>
    <cellStyle name="Migliaia [0] 41 3 8" xfId="37376" xr:uid="{00000000-0005-0000-0000-00006E110000}"/>
    <cellStyle name="Migliaia [0] 41 4" xfId="2510" xr:uid="{00000000-0005-0000-0000-00006F110000}"/>
    <cellStyle name="Migliaia [0] 41 4 2" xfId="2511" xr:uid="{00000000-0005-0000-0000-000070110000}"/>
    <cellStyle name="Migliaia [0] 41 4 3" xfId="2512" xr:uid="{00000000-0005-0000-0000-000071110000}"/>
    <cellStyle name="Migliaia [0] 41 4 4" xfId="2513" xr:uid="{00000000-0005-0000-0000-000072110000}"/>
    <cellStyle name="Migliaia [0] 41 4 5" xfId="23924" xr:uid="{00000000-0005-0000-0000-000073110000}"/>
    <cellStyle name="Migliaia [0] 41 4 6" xfId="30480" xr:uid="{00000000-0005-0000-0000-000074110000}"/>
    <cellStyle name="Migliaia [0] 41 4 7" xfId="33141" xr:uid="{00000000-0005-0000-0000-000075110000}"/>
    <cellStyle name="Migliaia [0] 41 4 8" xfId="36432" xr:uid="{00000000-0005-0000-0000-000076110000}"/>
    <cellStyle name="Migliaia [0] 41 5" xfId="2514" xr:uid="{00000000-0005-0000-0000-000077110000}"/>
    <cellStyle name="Migliaia [0] 41 5 2" xfId="2515" xr:uid="{00000000-0005-0000-0000-000078110000}"/>
    <cellStyle name="Migliaia [0] 41 5 3" xfId="2516" xr:uid="{00000000-0005-0000-0000-000079110000}"/>
    <cellStyle name="Migliaia [0] 41 5 4" xfId="2517" xr:uid="{00000000-0005-0000-0000-00007A110000}"/>
    <cellStyle name="Migliaia [0] 41 5 5" xfId="27221" xr:uid="{00000000-0005-0000-0000-00007B110000}"/>
    <cellStyle name="Migliaia [0] 41 5 6" xfId="32292" xr:uid="{00000000-0005-0000-0000-00007C110000}"/>
    <cellStyle name="Migliaia [0] 41 5 7" xfId="35280" xr:uid="{00000000-0005-0000-0000-00007D110000}"/>
    <cellStyle name="Migliaia [0] 41 5 8" xfId="38240" xr:uid="{00000000-0005-0000-0000-00007E110000}"/>
    <cellStyle name="Migliaia [0] 41 6" xfId="2518" xr:uid="{00000000-0005-0000-0000-00007F110000}"/>
    <cellStyle name="Migliaia [0] 41 6 2" xfId="2519" xr:uid="{00000000-0005-0000-0000-000080110000}"/>
    <cellStyle name="Migliaia [0] 41 6 3" xfId="2520" xr:uid="{00000000-0005-0000-0000-000081110000}"/>
    <cellStyle name="Migliaia [0] 41 6 4" xfId="2521" xr:uid="{00000000-0005-0000-0000-000082110000}"/>
    <cellStyle name="Migliaia [0] 41 6 5" xfId="27341" xr:uid="{00000000-0005-0000-0000-000083110000}"/>
    <cellStyle name="Migliaia [0] 41 6 6" xfId="30356" xr:uid="{00000000-0005-0000-0000-000084110000}"/>
    <cellStyle name="Migliaia [0] 41 6 7" xfId="35400" xr:uid="{00000000-0005-0000-0000-000085110000}"/>
    <cellStyle name="Migliaia [0] 41 6 8" xfId="38360" xr:uid="{00000000-0005-0000-0000-000086110000}"/>
    <cellStyle name="Migliaia [0] 41 7" xfId="2522" xr:uid="{00000000-0005-0000-0000-000087110000}"/>
    <cellStyle name="Migliaia [0] 41 7 2" xfId="2523" xr:uid="{00000000-0005-0000-0000-000088110000}"/>
    <cellStyle name="Migliaia [0] 41 7 3" xfId="2524" xr:uid="{00000000-0005-0000-0000-000089110000}"/>
    <cellStyle name="Migliaia [0] 41 7 4" xfId="28257" xr:uid="{00000000-0005-0000-0000-00008A110000}"/>
    <cellStyle name="Migliaia [0] 41 7 5" xfId="33015" xr:uid="{00000000-0005-0000-0000-00008B110000}"/>
    <cellStyle name="Migliaia [0] 41 7 6" xfId="39264" xr:uid="{00000000-0005-0000-0000-00008C110000}"/>
    <cellStyle name="Migliaia [0] 41 8" xfId="2525" xr:uid="{00000000-0005-0000-0000-00008D110000}"/>
    <cellStyle name="Migliaia [0] 41 8 2" xfId="2526" xr:uid="{00000000-0005-0000-0000-00008E110000}"/>
    <cellStyle name="Migliaia [0] 41 8 3" xfId="2527" xr:uid="{00000000-0005-0000-0000-00008F110000}"/>
    <cellStyle name="Migliaia [0] 41 8 4" xfId="29177" xr:uid="{00000000-0005-0000-0000-000090110000}"/>
    <cellStyle name="Migliaia [0] 41 8 5" xfId="32665" xr:uid="{00000000-0005-0000-0000-000091110000}"/>
    <cellStyle name="Migliaia [0] 41 8 6" xfId="40169" xr:uid="{00000000-0005-0000-0000-000092110000}"/>
    <cellStyle name="Migliaia [0] 41 9" xfId="2528" xr:uid="{00000000-0005-0000-0000-000093110000}"/>
    <cellStyle name="Migliaia [0] 42" xfId="2529" xr:uid="{00000000-0005-0000-0000-000094110000}"/>
    <cellStyle name="Migliaia [0] 42 10" xfId="2530" xr:uid="{00000000-0005-0000-0000-000095110000}"/>
    <cellStyle name="Migliaia [0] 42 11" xfId="2531" xr:uid="{00000000-0005-0000-0000-000096110000}"/>
    <cellStyle name="Migliaia [0] 42 12" xfId="23571" xr:uid="{00000000-0005-0000-0000-000097110000}"/>
    <cellStyle name="Migliaia [0] 42 13" xfId="30135" xr:uid="{00000000-0005-0000-0000-000098110000}"/>
    <cellStyle name="Migliaia [0] 42 14" xfId="36313" xr:uid="{00000000-0005-0000-0000-000099110000}"/>
    <cellStyle name="Migliaia [0] 42 15" xfId="41075" xr:uid="{00000000-0005-0000-0000-00009A110000}"/>
    <cellStyle name="Migliaia [0] 42 16" xfId="41196" xr:uid="{00000000-0005-0000-0000-00009B110000}"/>
    <cellStyle name="Migliaia [0] 42 2" xfId="2532" xr:uid="{00000000-0005-0000-0000-00009C110000}"/>
    <cellStyle name="Migliaia [0] 42 2 10" xfId="30136" xr:uid="{00000000-0005-0000-0000-00009D110000}"/>
    <cellStyle name="Migliaia [0] 42 2 11" xfId="33372" xr:uid="{00000000-0005-0000-0000-00009E110000}"/>
    <cellStyle name="Migliaia [0] 42 2 12" xfId="36559" xr:uid="{00000000-0005-0000-0000-00009F110000}"/>
    <cellStyle name="Migliaia [0] 42 2 2" xfId="2533" xr:uid="{00000000-0005-0000-0000-0000A0110000}"/>
    <cellStyle name="Migliaia [0] 42 2 2 2" xfId="2534" xr:uid="{00000000-0005-0000-0000-0000A1110000}"/>
    <cellStyle name="Migliaia [0] 42 2 2 3" xfId="2535" xr:uid="{00000000-0005-0000-0000-0000A2110000}"/>
    <cellStyle name="Migliaia [0] 42 2 2 4" xfId="2536" xr:uid="{00000000-0005-0000-0000-0000A3110000}"/>
    <cellStyle name="Migliaia [0] 42 2 2 5" xfId="26353" xr:uid="{00000000-0005-0000-0000-0000A4110000}"/>
    <cellStyle name="Migliaia [0] 42 2 2 6" xfId="31431" xr:uid="{00000000-0005-0000-0000-0000A5110000}"/>
    <cellStyle name="Migliaia [0] 42 2 2 7" xfId="34419" xr:uid="{00000000-0005-0000-0000-0000A6110000}"/>
    <cellStyle name="Migliaia [0] 42 2 2 8" xfId="37379" xr:uid="{00000000-0005-0000-0000-0000A7110000}"/>
    <cellStyle name="Migliaia [0] 42 2 3" xfId="2537" xr:uid="{00000000-0005-0000-0000-0000A8110000}"/>
    <cellStyle name="Migliaia [0] 42 2 3 2" xfId="2538" xr:uid="{00000000-0005-0000-0000-0000A9110000}"/>
    <cellStyle name="Migliaia [0] 42 2 3 3" xfId="2539" xr:uid="{00000000-0005-0000-0000-0000AA110000}"/>
    <cellStyle name="Migliaia [0] 42 2 3 4" xfId="2540" xr:uid="{00000000-0005-0000-0000-0000AB110000}"/>
    <cellStyle name="Migliaia [0] 42 2 3 5" xfId="27894" xr:uid="{00000000-0005-0000-0000-0000AC110000}"/>
    <cellStyle name="Migliaia [0] 42 2 3 6" xfId="30608" xr:uid="{00000000-0005-0000-0000-0000AD110000}"/>
    <cellStyle name="Migliaia [0] 42 2 3 7" xfId="35946" xr:uid="{00000000-0005-0000-0000-0000AE110000}"/>
    <cellStyle name="Migliaia [0] 42 2 3 8" xfId="38906" xr:uid="{00000000-0005-0000-0000-0000AF110000}"/>
    <cellStyle name="Migliaia [0] 42 2 4" xfId="2541" xr:uid="{00000000-0005-0000-0000-0000B0110000}"/>
    <cellStyle name="Migliaia [0] 42 2 4 2" xfId="2542" xr:uid="{00000000-0005-0000-0000-0000B1110000}"/>
    <cellStyle name="Migliaia [0] 42 2 4 3" xfId="2543" xr:uid="{00000000-0005-0000-0000-0000B2110000}"/>
    <cellStyle name="Migliaia [0] 42 2 4 4" xfId="28810" xr:uid="{00000000-0005-0000-0000-0000B3110000}"/>
    <cellStyle name="Migliaia [0] 42 2 4 5" xfId="39810" xr:uid="{00000000-0005-0000-0000-0000B4110000}"/>
    <cellStyle name="Migliaia [0] 42 2 5" xfId="2544" xr:uid="{00000000-0005-0000-0000-0000B5110000}"/>
    <cellStyle name="Migliaia [0] 42 2 5 2" xfId="2545" xr:uid="{00000000-0005-0000-0000-0000B6110000}"/>
    <cellStyle name="Migliaia [0] 42 2 5 3" xfId="2546" xr:uid="{00000000-0005-0000-0000-0000B7110000}"/>
    <cellStyle name="Migliaia [0] 42 2 5 4" xfId="29730" xr:uid="{00000000-0005-0000-0000-0000B8110000}"/>
    <cellStyle name="Migliaia [0] 42 2 5 5" xfId="40715" xr:uid="{00000000-0005-0000-0000-0000B9110000}"/>
    <cellStyle name="Migliaia [0] 42 2 6" xfId="2547" xr:uid="{00000000-0005-0000-0000-0000BA110000}"/>
    <cellStyle name="Migliaia [0] 42 2 7" xfId="2548" xr:uid="{00000000-0005-0000-0000-0000BB110000}"/>
    <cellStyle name="Migliaia [0] 42 2 8" xfId="2549" xr:uid="{00000000-0005-0000-0000-0000BC110000}"/>
    <cellStyle name="Migliaia [0] 42 2 9" xfId="24091" xr:uid="{00000000-0005-0000-0000-0000BD110000}"/>
    <cellStyle name="Migliaia [0] 42 3" xfId="2550" xr:uid="{00000000-0005-0000-0000-0000BE110000}"/>
    <cellStyle name="Migliaia [0] 42 3 2" xfId="2551" xr:uid="{00000000-0005-0000-0000-0000BF110000}"/>
    <cellStyle name="Migliaia [0] 42 3 3" xfId="2552" xr:uid="{00000000-0005-0000-0000-0000C0110000}"/>
    <cellStyle name="Migliaia [0] 42 3 4" xfId="2553" xr:uid="{00000000-0005-0000-0000-0000C1110000}"/>
    <cellStyle name="Migliaia [0] 42 3 5" xfId="26352" xr:uid="{00000000-0005-0000-0000-0000C2110000}"/>
    <cellStyle name="Migliaia [0] 42 3 6" xfId="31430" xr:uid="{00000000-0005-0000-0000-0000C3110000}"/>
    <cellStyle name="Migliaia [0] 42 3 7" xfId="34418" xr:uid="{00000000-0005-0000-0000-0000C4110000}"/>
    <cellStyle name="Migliaia [0] 42 3 8" xfId="37378" xr:uid="{00000000-0005-0000-0000-0000C5110000}"/>
    <cellStyle name="Migliaia [0] 42 4" xfId="2554" xr:uid="{00000000-0005-0000-0000-0000C6110000}"/>
    <cellStyle name="Migliaia [0] 42 4 2" xfId="2555" xr:uid="{00000000-0005-0000-0000-0000C7110000}"/>
    <cellStyle name="Migliaia [0] 42 4 3" xfId="2556" xr:uid="{00000000-0005-0000-0000-0000C8110000}"/>
    <cellStyle name="Migliaia [0] 42 4 4" xfId="2557" xr:uid="{00000000-0005-0000-0000-0000C9110000}"/>
    <cellStyle name="Migliaia [0] 42 4 5" xfId="23925" xr:uid="{00000000-0005-0000-0000-0000CA110000}"/>
    <cellStyle name="Migliaia [0] 42 4 6" xfId="30481" xr:uid="{00000000-0005-0000-0000-0000CB110000}"/>
    <cellStyle name="Migliaia [0] 42 4 7" xfId="33142" xr:uid="{00000000-0005-0000-0000-0000CC110000}"/>
    <cellStyle name="Migliaia [0] 42 4 8" xfId="36433" xr:uid="{00000000-0005-0000-0000-0000CD110000}"/>
    <cellStyle name="Migliaia [0] 42 5" xfId="2558" xr:uid="{00000000-0005-0000-0000-0000CE110000}"/>
    <cellStyle name="Migliaia [0] 42 5 2" xfId="2559" xr:uid="{00000000-0005-0000-0000-0000CF110000}"/>
    <cellStyle name="Migliaia [0] 42 5 3" xfId="2560" xr:uid="{00000000-0005-0000-0000-0000D0110000}"/>
    <cellStyle name="Migliaia [0] 42 5 4" xfId="2561" xr:uid="{00000000-0005-0000-0000-0000D1110000}"/>
    <cellStyle name="Migliaia [0] 42 5 5" xfId="27222" xr:uid="{00000000-0005-0000-0000-0000D2110000}"/>
    <cellStyle name="Migliaia [0] 42 5 6" xfId="32293" xr:uid="{00000000-0005-0000-0000-0000D3110000}"/>
    <cellStyle name="Migliaia [0] 42 5 7" xfId="35281" xr:uid="{00000000-0005-0000-0000-0000D4110000}"/>
    <cellStyle name="Migliaia [0] 42 5 8" xfId="38241" xr:uid="{00000000-0005-0000-0000-0000D5110000}"/>
    <cellStyle name="Migliaia [0] 42 6" xfId="2562" xr:uid="{00000000-0005-0000-0000-0000D6110000}"/>
    <cellStyle name="Migliaia [0] 42 6 2" xfId="2563" xr:uid="{00000000-0005-0000-0000-0000D7110000}"/>
    <cellStyle name="Migliaia [0] 42 6 3" xfId="2564" xr:uid="{00000000-0005-0000-0000-0000D8110000}"/>
    <cellStyle name="Migliaia [0] 42 6 4" xfId="2565" xr:uid="{00000000-0005-0000-0000-0000D9110000}"/>
    <cellStyle name="Migliaia [0] 42 6 5" xfId="27342" xr:uid="{00000000-0005-0000-0000-0000DA110000}"/>
    <cellStyle name="Migliaia [0] 42 6 6" xfId="30357" xr:uid="{00000000-0005-0000-0000-0000DB110000}"/>
    <cellStyle name="Migliaia [0] 42 6 7" xfId="35401" xr:uid="{00000000-0005-0000-0000-0000DC110000}"/>
    <cellStyle name="Migliaia [0] 42 6 8" xfId="38361" xr:uid="{00000000-0005-0000-0000-0000DD110000}"/>
    <cellStyle name="Migliaia [0] 42 7" xfId="2566" xr:uid="{00000000-0005-0000-0000-0000DE110000}"/>
    <cellStyle name="Migliaia [0] 42 7 2" xfId="2567" xr:uid="{00000000-0005-0000-0000-0000DF110000}"/>
    <cellStyle name="Migliaia [0] 42 7 3" xfId="2568" xr:uid="{00000000-0005-0000-0000-0000E0110000}"/>
    <cellStyle name="Migliaia [0] 42 7 4" xfId="28258" xr:uid="{00000000-0005-0000-0000-0000E1110000}"/>
    <cellStyle name="Migliaia [0] 42 7 5" xfId="33016" xr:uid="{00000000-0005-0000-0000-0000E2110000}"/>
    <cellStyle name="Migliaia [0] 42 7 6" xfId="39265" xr:uid="{00000000-0005-0000-0000-0000E3110000}"/>
    <cellStyle name="Migliaia [0] 42 8" xfId="2569" xr:uid="{00000000-0005-0000-0000-0000E4110000}"/>
    <cellStyle name="Migliaia [0] 42 8 2" xfId="2570" xr:uid="{00000000-0005-0000-0000-0000E5110000}"/>
    <cellStyle name="Migliaia [0] 42 8 3" xfId="2571" xr:uid="{00000000-0005-0000-0000-0000E6110000}"/>
    <cellStyle name="Migliaia [0] 42 8 4" xfId="29178" xr:uid="{00000000-0005-0000-0000-0000E7110000}"/>
    <cellStyle name="Migliaia [0] 42 8 5" xfId="32666" xr:uid="{00000000-0005-0000-0000-0000E8110000}"/>
    <cellStyle name="Migliaia [0] 42 8 6" xfId="40170" xr:uid="{00000000-0005-0000-0000-0000E9110000}"/>
    <cellStyle name="Migliaia [0] 42 9" xfId="2572" xr:uid="{00000000-0005-0000-0000-0000EA110000}"/>
    <cellStyle name="Migliaia [0] 43" xfId="2573" xr:uid="{00000000-0005-0000-0000-0000EB110000}"/>
    <cellStyle name="Migliaia [0] 43 10" xfId="2574" xr:uid="{00000000-0005-0000-0000-0000EC110000}"/>
    <cellStyle name="Migliaia [0] 43 11" xfId="2575" xr:uid="{00000000-0005-0000-0000-0000ED110000}"/>
    <cellStyle name="Migliaia [0] 43 12" xfId="23572" xr:uid="{00000000-0005-0000-0000-0000EE110000}"/>
    <cellStyle name="Migliaia [0] 43 13" xfId="30137" xr:uid="{00000000-0005-0000-0000-0000EF110000}"/>
    <cellStyle name="Migliaia [0] 43 14" xfId="36314" xr:uid="{00000000-0005-0000-0000-0000F0110000}"/>
    <cellStyle name="Migliaia [0] 43 15" xfId="41076" xr:uid="{00000000-0005-0000-0000-0000F1110000}"/>
    <cellStyle name="Migliaia [0] 43 16" xfId="41197" xr:uid="{00000000-0005-0000-0000-0000F2110000}"/>
    <cellStyle name="Migliaia [0] 43 2" xfId="2576" xr:uid="{00000000-0005-0000-0000-0000F3110000}"/>
    <cellStyle name="Migliaia [0] 43 2 10" xfId="30138" xr:uid="{00000000-0005-0000-0000-0000F4110000}"/>
    <cellStyle name="Migliaia [0] 43 2 11" xfId="33373" xr:uid="{00000000-0005-0000-0000-0000F5110000}"/>
    <cellStyle name="Migliaia [0] 43 2 12" xfId="36560" xr:uid="{00000000-0005-0000-0000-0000F6110000}"/>
    <cellStyle name="Migliaia [0] 43 2 2" xfId="2577" xr:uid="{00000000-0005-0000-0000-0000F7110000}"/>
    <cellStyle name="Migliaia [0] 43 2 2 2" xfId="2578" xr:uid="{00000000-0005-0000-0000-0000F8110000}"/>
    <cellStyle name="Migliaia [0] 43 2 2 3" xfId="2579" xr:uid="{00000000-0005-0000-0000-0000F9110000}"/>
    <cellStyle name="Migliaia [0] 43 2 2 4" xfId="2580" xr:uid="{00000000-0005-0000-0000-0000FA110000}"/>
    <cellStyle name="Migliaia [0] 43 2 2 5" xfId="26355" xr:uid="{00000000-0005-0000-0000-0000FB110000}"/>
    <cellStyle name="Migliaia [0] 43 2 2 6" xfId="31433" xr:uid="{00000000-0005-0000-0000-0000FC110000}"/>
    <cellStyle name="Migliaia [0] 43 2 2 7" xfId="34421" xr:uid="{00000000-0005-0000-0000-0000FD110000}"/>
    <cellStyle name="Migliaia [0] 43 2 2 8" xfId="37381" xr:uid="{00000000-0005-0000-0000-0000FE110000}"/>
    <cellStyle name="Migliaia [0] 43 2 3" xfId="2581" xr:uid="{00000000-0005-0000-0000-0000FF110000}"/>
    <cellStyle name="Migliaia [0] 43 2 3 2" xfId="2582" xr:uid="{00000000-0005-0000-0000-000000120000}"/>
    <cellStyle name="Migliaia [0] 43 2 3 3" xfId="2583" xr:uid="{00000000-0005-0000-0000-000001120000}"/>
    <cellStyle name="Migliaia [0] 43 2 3 4" xfId="2584" xr:uid="{00000000-0005-0000-0000-000002120000}"/>
    <cellStyle name="Migliaia [0] 43 2 3 5" xfId="27895" xr:uid="{00000000-0005-0000-0000-000003120000}"/>
    <cellStyle name="Migliaia [0] 43 2 3 6" xfId="30609" xr:uid="{00000000-0005-0000-0000-000004120000}"/>
    <cellStyle name="Migliaia [0] 43 2 3 7" xfId="35947" xr:uid="{00000000-0005-0000-0000-000005120000}"/>
    <cellStyle name="Migliaia [0] 43 2 3 8" xfId="38907" xr:uid="{00000000-0005-0000-0000-000006120000}"/>
    <cellStyle name="Migliaia [0] 43 2 4" xfId="2585" xr:uid="{00000000-0005-0000-0000-000007120000}"/>
    <cellStyle name="Migliaia [0] 43 2 4 2" xfId="2586" xr:uid="{00000000-0005-0000-0000-000008120000}"/>
    <cellStyle name="Migliaia [0] 43 2 4 3" xfId="2587" xr:uid="{00000000-0005-0000-0000-000009120000}"/>
    <cellStyle name="Migliaia [0] 43 2 4 4" xfId="28811" xr:uid="{00000000-0005-0000-0000-00000A120000}"/>
    <cellStyle name="Migliaia [0] 43 2 4 5" xfId="39811" xr:uid="{00000000-0005-0000-0000-00000B120000}"/>
    <cellStyle name="Migliaia [0] 43 2 5" xfId="2588" xr:uid="{00000000-0005-0000-0000-00000C120000}"/>
    <cellStyle name="Migliaia [0] 43 2 5 2" xfId="2589" xr:uid="{00000000-0005-0000-0000-00000D120000}"/>
    <cellStyle name="Migliaia [0] 43 2 5 3" xfId="2590" xr:uid="{00000000-0005-0000-0000-00000E120000}"/>
    <cellStyle name="Migliaia [0] 43 2 5 4" xfId="29731" xr:uid="{00000000-0005-0000-0000-00000F120000}"/>
    <cellStyle name="Migliaia [0] 43 2 5 5" xfId="40716" xr:uid="{00000000-0005-0000-0000-000010120000}"/>
    <cellStyle name="Migliaia [0] 43 2 6" xfId="2591" xr:uid="{00000000-0005-0000-0000-000011120000}"/>
    <cellStyle name="Migliaia [0] 43 2 7" xfId="2592" xr:uid="{00000000-0005-0000-0000-000012120000}"/>
    <cellStyle name="Migliaia [0] 43 2 8" xfId="2593" xr:uid="{00000000-0005-0000-0000-000013120000}"/>
    <cellStyle name="Migliaia [0] 43 2 9" xfId="24092" xr:uid="{00000000-0005-0000-0000-000014120000}"/>
    <cellStyle name="Migliaia [0] 43 3" xfId="2594" xr:uid="{00000000-0005-0000-0000-000015120000}"/>
    <cellStyle name="Migliaia [0] 43 3 2" xfId="2595" xr:uid="{00000000-0005-0000-0000-000016120000}"/>
    <cellStyle name="Migliaia [0] 43 3 3" xfId="2596" xr:uid="{00000000-0005-0000-0000-000017120000}"/>
    <cellStyle name="Migliaia [0] 43 3 4" xfId="2597" xr:uid="{00000000-0005-0000-0000-000018120000}"/>
    <cellStyle name="Migliaia [0] 43 3 5" xfId="26354" xr:uid="{00000000-0005-0000-0000-000019120000}"/>
    <cellStyle name="Migliaia [0] 43 3 6" xfId="31432" xr:uid="{00000000-0005-0000-0000-00001A120000}"/>
    <cellStyle name="Migliaia [0] 43 3 7" xfId="34420" xr:uid="{00000000-0005-0000-0000-00001B120000}"/>
    <cellStyle name="Migliaia [0] 43 3 8" xfId="37380" xr:uid="{00000000-0005-0000-0000-00001C120000}"/>
    <cellStyle name="Migliaia [0] 43 4" xfId="2598" xr:uid="{00000000-0005-0000-0000-00001D120000}"/>
    <cellStyle name="Migliaia [0] 43 4 2" xfId="2599" xr:uid="{00000000-0005-0000-0000-00001E120000}"/>
    <cellStyle name="Migliaia [0] 43 4 3" xfId="2600" xr:uid="{00000000-0005-0000-0000-00001F120000}"/>
    <cellStyle name="Migliaia [0] 43 4 4" xfId="2601" xr:uid="{00000000-0005-0000-0000-000020120000}"/>
    <cellStyle name="Migliaia [0] 43 4 5" xfId="23926" xr:uid="{00000000-0005-0000-0000-000021120000}"/>
    <cellStyle name="Migliaia [0] 43 4 6" xfId="30482" xr:uid="{00000000-0005-0000-0000-000022120000}"/>
    <cellStyle name="Migliaia [0] 43 4 7" xfId="33143" xr:uid="{00000000-0005-0000-0000-000023120000}"/>
    <cellStyle name="Migliaia [0] 43 4 8" xfId="36434" xr:uid="{00000000-0005-0000-0000-000024120000}"/>
    <cellStyle name="Migliaia [0] 43 5" xfId="2602" xr:uid="{00000000-0005-0000-0000-000025120000}"/>
    <cellStyle name="Migliaia [0] 43 5 2" xfId="2603" xr:uid="{00000000-0005-0000-0000-000026120000}"/>
    <cellStyle name="Migliaia [0] 43 5 3" xfId="2604" xr:uid="{00000000-0005-0000-0000-000027120000}"/>
    <cellStyle name="Migliaia [0] 43 5 4" xfId="2605" xr:uid="{00000000-0005-0000-0000-000028120000}"/>
    <cellStyle name="Migliaia [0] 43 5 5" xfId="27223" xr:uid="{00000000-0005-0000-0000-000029120000}"/>
    <cellStyle name="Migliaia [0] 43 5 6" xfId="32294" xr:uid="{00000000-0005-0000-0000-00002A120000}"/>
    <cellStyle name="Migliaia [0] 43 5 7" xfId="35282" xr:uid="{00000000-0005-0000-0000-00002B120000}"/>
    <cellStyle name="Migliaia [0] 43 5 8" xfId="38242" xr:uid="{00000000-0005-0000-0000-00002C120000}"/>
    <cellStyle name="Migliaia [0] 43 6" xfId="2606" xr:uid="{00000000-0005-0000-0000-00002D120000}"/>
    <cellStyle name="Migliaia [0] 43 6 2" xfId="2607" xr:uid="{00000000-0005-0000-0000-00002E120000}"/>
    <cellStyle name="Migliaia [0] 43 6 3" xfId="2608" xr:uid="{00000000-0005-0000-0000-00002F120000}"/>
    <cellStyle name="Migliaia [0] 43 6 4" xfId="2609" xr:uid="{00000000-0005-0000-0000-000030120000}"/>
    <cellStyle name="Migliaia [0] 43 6 5" xfId="27343" xr:uid="{00000000-0005-0000-0000-000031120000}"/>
    <cellStyle name="Migliaia [0] 43 6 6" xfId="30358" xr:uid="{00000000-0005-0000-0000-000032120000}"/>
    <cellStyle name="Migliaia [0] 43 6 7" xfId="35402" xr:uid="{00000000-0005-0000-0000-000033120000}"/>
    <cellStyle name="Migliaia [0] 43 6 8" xfId="38362" xr:uid="{00000000-0005-0000-0000-000034120000}"/>
    <cellStyle name="Migliaia [0] 43 7" xfId="2610" xr:uid="{00000000-0005-0000-0000-000035120000}"/>
    <cellStyle name="Migliaia [0] 43 7 2" xfId="2611" xr:uid="{00000000-0005-0000-0000-000036120000}"/>
    <cellStyle name="Migliaia [0] 43 7 3" xfId="2612" xr:uid="{00000000-0005-0000-0000-000037120000}"/>
    <cellStyle name="Migliaia [0] 43 7 4" xfId="28259" xr:uid="{00000000-0005-0000-0000-000038120000}"/>
    <cellStyle name="Migliaia [0] 43 7 5" xfId="33017" xr:uid="{00000000-0005-0000-0000-000039120000}"/>
    <cellStyle name="Migliaia [0] 43 7 6" xfId="39266" xr:uid="{00000000-0005-0000-0000-00003A120000}"/>
    <cellStyle name="Migliaia [0] 43 8" xfId="2613" xr:uid="{00000000-0005-0000-0000-00003B120000}"/>
    <cellStyle name="Migliaia [0] 43 8 2" xfId="2614" xr:uid="{00000000-0005-0000-0000-00003C120000}"/>
    <cellStyle name="Migliaia [0] 43 8 3" xfId="2615" xr:uid="{00000000-0005-0000-0000-00003D120000}"/>
    <cellStyle name="Migliaia [0] 43 8 4" xfId="29179" xr:uid="{00000000-0005-0000-0000-00003E120000}"/>
    <cellStyle name="Migliaia [0] 43 8 5" xfId="32667" xr:uid="{00000000-0005-0000-0000-00003F120000}"/>
    <cellStyle name="Migliaia [0] 43 8 6" xfId="40171" xr:uid="{00000000-0005-0000-0000-000040120000}"/>
    <cellStyle name="Migliaia [0] 43 9" xfId="2616" xr:uid="{00000000-0005-0000-0000-000041120000}"/>
    <cellStyle name="Migliaia [0] 44" xfId="2617" xr:uid="{00000000-0005-0000-0000-000042120000}"/>
    <cellStyle name="Migliaia [0] 44 10" xfId="2618" xr:uid="{00000000-0005-0000-0000-000043120000}"/>
    <cellStyle name="Migliaia [0] 44 11" xfId="2619" xr:uid="{00000000-0005-0000-0000-000044120000}"/>
    <cellStyle name="Migliaia [0] 44 12" xfId="23573" xr:uid="{00000000-0005-0000-0000-000045120000}"/>
    <cellStyle name="Migliaia [0] 44 13" xfId="30139" xr:uid="{00000000-0005-0000-0000-000046120000}"/>
    <cellStyle name="Migliaia [0] 44 14" xfId="36315" xr:uid="{00000000-0005-0000-0000-000047120000}"/>
    <cellStyle name="Migliaia [0] 44 15" xfId="41077" xr:uid="{00000000-0005-0000-0000-000048120000}"/>
    <cellStyle name="Migliaia [0] 44 16" xfId="41198" xr:uid="{00000000-0005-0000-0000-000049120000}"/>
    <cellStyle name="Migliaia [0] 44 2" xfId="2620" xr:uid="{00000000-0005-0000-0000-00004A120000}"/>
    <cellStyle name="Migliaia [0] 44 2 10" xfId="30140" xr:uid="{00000000-0005-0000-0000-00004B120000}"/>
    <cellStyle name="Migliaia [0] 44 2 11" xfId="33374" xr:uid="{00000000-0005-0000-0000-00004C120000}"/>
    <cellStyle name="Migliaia [0] 44 2 12" xfId="36561" xr:uid="{00000000-0005-0000-0000-00004D120000}"/>
    <cellStyle name="Migliaia [0] 44 2 2" xfId="2621" xr:uid="{00000000-0005-0000-0000-00004E120000}"/>
    <cellStyle name="Migliaia [0] 44 2 2 2" xfId="2622" xr:uid="{00000000-0005-0000-0000-00004F120000}"/>
    <cellStyle name="Migliaia [0] 44 2 2 3" xfId="2623" xr:uid="{00000000-0005-0000-0000-000050120000}"/>
    <cellStyle name="Migliaia [0] 44 2 2 4" xfId="2624" xr:uid="{00000000-0005-0000-0000-000051120000}"/>
    <cellStyle name="Migliaia [0] 44 2 2 5" xfId="26357" xr:uid="{00000000-0005-0000-0000-000052120000}"/>
    <cellStyle name="Migliaia [0] 44 2 2 6" xfId="31435" xr:uid="{00000000-0005-0000-0000-000053120000}"/>
    <cellStyle name="Migliaia [0] 44 2 2 7" xfId="34423" xr:uid="{00000000-0005-0000-0000-000054120000}"/>
    <cellStyle name="Migliaia [0] 44 2 2 8" xfId="37383" xr:uid="{00000000-0005-0000-0000-000055120000}"/>
    <cellStyle name="Migliaia [0] 44 2 3" xfId="2625" xr:uid="{00000000-0005-0000-0000-000056120000}"/>
    <cellStyle name="Migliaia [0] 44 2 3 2" xfId="2626" xr:uid="{00000000-0005-0000-0000-000057120000}"/>
    <cellStyle name="Migliaia [0] 44 2 3 3" xfId="2627" xr:uid="{00000000-0005-0000-0000-000058120000}"/>
    <cellStyle name="Migliaia [0] 44 2 3 4" xfId="2628" xr:uid="{00000000-0005-0000-0000-000059120000}"/>
    <cellStyle name="Migliaia [0] 44 2 3 5" xfId="27896" xr:uid="{00000000-0005-0000-0000-00005A120000}"/>
    <cellStyle name="Migliaia [0] 44 2 3 6" xfId="30610" xr:uid="{00000000-0005-0000-0000-00005B120000}"/>
    <cellStyle name="Migliaia [0] 44 2 3 7" xfId="35948" xr:uid="{00000000-0005-0000-0000-00005C120000}"/>
    <cellStyle name="Migliaia [0] 44 2 3 8" xfId="38908" xr:uid="{00000000-0005-0000-0000-00005D120000}"/>
    <cellStyle name="Migliaia [0] 44 2 4" xfId="2629" xr:uid="{00000000-0005-0000-0000-00005E120000}"/>
    <cellStyle name="Migliaia [0] 44 2 4 2" xfId="2630" xr:uid="{00000000-0005-0000-0000-00005F120000}"/>
    <cellStyle name="Migliaia [0] 44 2 4 3" xfId="2631" xr:uid="{00000000-0005-0000-0000-000060120000}"/>
    <cellStyle name="Migliaia [0] 44 2 4 4" xfId="28812" xr:uid="{00000000-0005-0000-0000-000061120000}"/>
    <cellStyle name="Migliaia [0] 44 2 4 5" xfId="39812" xr:uid="{00000000-0005-0000-0000-000062120000}"/>
    <cellStyle name="Migliaia [0] 44 2 5" xfId="2632" xr:uid="{00000000-0005-0000-0000-000063120000}"/>
    <cellStyle name="Migliaia [0] 44 2 5 2" xfId="2633" xr:uid="{00000000-0005-0000-0000-000064120000}"/>
    <cellStyle name="Migliaia [0] 44 2 5 3" xfId="2634" xr:uid="{00000000-0005-0000-0000-000065120000}"/>
    <cellStyle name="Migliaia [0] 44 2 5 4" xfId="29732" xr:uid="{00000000-0005-0000-0000-000066120000}"/>
    <cellStyle name="Migliaia [0] 44 2 5 5" xfId="40717" xr:uid="{00000000-0005-0000-0000-000067120000}"/>
    <cellStyle name="Migliaia [0] 44 2 6" xfId="2635" xr:uid="{00000000-0005-0000-0000-000068120000}"/>
    <cellStyle name="Migliaia [0] 44 2 7" xfId="2636" xr:uid="{00000000-0005-0000-0000-000069120000}"/>
    <cellStyle name="Migliaia [0] 44 2 8" xfId="2637" xr:uid="{00000000-0005-0000-0000-00006A120000}"/>
    <cellStyle name="Migliaia [0] 44 2 9" xfId="24093" xr:uid="{00000000-0005-0000-0000-00006B120000}"/>
    <cellStyle name="Migliaia [0] 44 3" xfId="2638" xr:uid="{00000000-0005-0000-0000-00006C120000}"/>
    <cellStyle name="Migliaia [0] 44 3 2" xfId="2639" xr:uid="{00000000-0005-0000-0000-00006D120000}"/>
    <cellStyle name="Migliaia [0] 44 3 3" xfId="2640" xr:uid="{00000000-0005-0000-0000-00006E120000}"/>
    <cellStyle name="Migliaia [0] 44 3 4" xfId="2641" xr:uid="{00000000-0005-0000-0000-00006F120000}"/>
    <cellStyle name="Migliaia [0] 44 3 5" xfId="26356" xr:uid="{00000000-0005-0000-0000-000070120000}"/>
    <cellStyle name="Migliaia [0] 44 3 6" xfId="31434" xr:uid="{00000000-0005-0000-0000-000071120000}"/>
    <cellStyle name="Migliaia [0] 44 3 7" xfId="34422" xr:uid="{00000000-0005-0000-0000-000072120000}"/>
    <cellStyle name="Migliaia [0] 44 3 8" xfId="37382" xr:uid="{00000000-0005-0000-0000-000073120000}"/>
    <cellStyle name="Migliaia [0] 44 4" xfId="2642" xr:uid="{00000000-0005-0000-0000-000074120000}"/>
    <cellStyle name="Migliaia [0] 44 4 2" xfId="2643" xr:uid="{00000000-0005-0000-0000-000075120000}"/>
    <cellStyle name="Migliaia [0] 44 4 3" xfId="2644" xr:uid="{00000000-0005-0000-0000-000076120000}"/>
    <cellStyle name="Migliaia [0] 44 4 4" xfId="2645" xr:uid="{00000000-0005-0000-0000-000077120000}"/>
    <cellStyle name="Migliaia [0] 44 4 5" xfId="23927" xr:uid="{00000000-0005-0000-0000-000078120000}"/>
    <cellStyle name="Migliaia [0] 44 4 6" xfId="30483" xr:uid="{00000000-0005-0000-0000-000079120000}"/>
    <cellStyle name="Migliaia [0] 44 4 7" xfId="33144" xr:uid="{00000000-0005-0000-0000-00007A120000}"/>
    <cellStyle name="Migliaia [0] 44 4 8" xfId="36435" xr:uid="{00000000-0005-0000-0000-00007B120000}"/>
    <cellStyle name="Migliaia [0] 44 5" xfId="2646" xr:uid="{00000000-0005-0000-0000-00007C120000}"/>
    <cellStyle name="Migliaia [0] 44 5 2" xfId="2647" xr:uid="{00000000-0005-0000-0000-00007D120000}"/>
    <cellStyle name="Migliaia [0] 44 5 3" xfId="2648" xr:uid="{00000000-0005-0000-0000-00007E120000}"/>
    <cellStyle name="Migliaia [0] 44 5 4" xfId="2649" xr:uid="{00000000-0005-0000-0000-00007F120000}"/>
    <cellStyle name="Migliaia [0] 44 5 5" xfId="27224" xr:uid="{00000000-0005-0000-0000-000080120000}"/>
    <cellStyle name="Migliaia [0] 44 5 6" xfId="32295" xr:uid="{00000000-0005-0000-0000-000081120000}"/>
    <cellStyle name="Migliaia [0] 44 5 7" xfId="35283" xr:uid="{00000000-0005-0000-0000-000082120000}"/>
    <cellStyle name="Migliaia [0] 44 5 8" xfId="38243" xr:uid="{00000000-0005-0000-0000-000083120000}"/>
    <cellStyle name="Migliaia [0] 44 6" xfId="2650" xr:uid="{00000000-0005-0000-0000-000084120000}"/>
    <cellStyle name="Migliaia [0] 44 6 2" xfId="2651" xr:uid="{00000000-0005-0000-0000-000085120000}"/>
    <cellStyle name="Migliaia [0] 44 6 3" xfId="2652" xr:uid="{00000000-0005-0000-0000-000086120000}"/>
    <cellStyle name="Migliaia [0] 44 6 4" xfId="2653" xr:uid="{00000000-0005-0000-0000-000087120000}"/>
    <cellStyle name="Migliaia [0] 44 6 5" xfId="27344" xr:uid="{00000000-0005-0000-0000-000088120000}"/>
    <cellStyle name="Migliaia [0] 44 6 6" xfId="30359" xr:uid="{00000000-0005-0000-0000-000089120000}"/>
    <cellStyle name="Migliaia [0] 44 6 7" xfId="35403" xr:uid="{00000000-0005-0000-0000-00008A120000}"/>
    <cellStyle name="Migliaia [0] 44 6 8" xfId="38363" xr:uid="{00000000-0005-0000-0000-00008B120000}"/>
    <cellStyle name="Migliaia [0] 44 7" xfId="2654" xr:uid="{00000000-0005-0000-0000-00008C120000}"/>
    <cellStyle name="Migliaia [0] 44 7 2" xfId="2655" xr:uid="{00000000-0005-0000-0000-00008D120000}"/>
    <cellStyle name="Migliaia [0] 44 7 3" xfId="2656" xr:uid="{00000000-0005-0000-0000-00008E120000}"/>
    <cellStyle name="Migliaia [0] 44 7 4" xfId="28260" xr:uid="{00000000-0005-0000-0000-00008F120000}"/>
    <cellStyle name="Migliaia [0] 44 7 5" xfId="33018" xr:uid="{00000000-0005-0000-0000-000090120000}"/>
    <cellStyle name="Migliaia [0] 44 7 6" xfId="39267" xr:uid="{00000000-0005-0000-0000-000091120000}"/>
    <cellStyle name="Migliaia [0] 44 8" xfId="2657" xr:uid="{00000000-0005-0000-0000-000092120000}"/>
    <cellStyle name="Migliaia [0] 44 8 2" xfId="2658" xr:uid="{00000000-0005-0000-0000-000093120000}"/>
    <cellStyle name="Migliaia [0] 44 8 3" xfId="2659" xr:uid="{00000000-0005-0000-0000-000094120000}"/>
    <cellStyle name="Migliaia [0] 44 8 4" xfId="29180" xr:uid="{00000000-0005-0000-0000-000095120000}"/>
    <cellStyle name="Migliaia [0] 44 8 5" xfId="32668" xr:uid="{00000000-0005-0000-0000-000096120000}"/>
    <cellStyle name="Migliaia [0] 44 8 6" xfId="40172" xr:uid="{00000000-0005-0000-0000-000097120000}"/>
    <cellStyle name="Migliaia [0] 44 9" xfId="2660" xr:uid="{00000000-0005-0000-0000-000098120000}"/>
    <cellStyle name="Migliaia [0] 45" xfId="2661" xr:uid="{00000000-0005-0000-0000-000099120000}"/>
    <cellStyle name="Migliaia [0] 45 10" xfId="2662" xr:uid="{00000000-0005-0000-0000-00009A120000}"/>
    <cellStyle name="Migliaia [0] 45 11" xfId="2663" xr:uid="{00000000-0005-0000-0000-00009B120000}"/>
    <cellStyle name="Migliaia [0] 45 12" xfId="23574" xr:uid="{00000000-0005-0000-0000-00009C120000}"/>
    <cellStyle name="Migliaia [0] 45 13" xfId="30141" xr:uid="{00000000-0005-0000-0000-00009D120000}"/>
    <cellStyle name="Migliaia [0] 45 14" xfId="36316" xr:uid="{00000000-0005-0000-0000-00009E120000}"/>
    <cellStyle name="Migliaia [0] 45 15" xfId="41078" xr:uid="{00000000-0005-0000-0000-00009F120000}"/>
    <cellStyle name="Migliaia [0] 45 16" xfId="41199" xr:uid="{00000000-0005-0000-0000-0000A0120000}"/>
    <cellStyle name="Migliaia [0] 45 2" xfId="2664" xr:uid="{00000000-0005-0000-0000-0000A1120000}"/>
    <cellStyle name="Migliaia [0] 45 2 10" xfId="30142" xr:uid="{00000000-0005-0000-0000-0000A2120000}"/>
    <cellStyle name="Migliaia [0] 45 2 11" xfId="33375" xr:uid="{00000000-0005-0000-0000-0000A3120000}"/>
    <cellStyle name="Migliaia [0] 45 2 12" xfId="36562" xr:uid="{00000000-0005-0000-0000-0000A4120000}"/>
    <cellStyle name="Migliaia [0] 45 2 2" xfId="2665" xr:uid="{00000000-0005-0000-0000-0000A5120000}"/>
    <cellStyle name="Migliaia [0] 45 2 2 2" xfId="2666" xr:uid="{00000000-0005-0000-0000-0000A6120000}"/>
    <cellStyle name="Migliaia [0] 45 2 2 3" xfId="2667" xr:uid="{00000000-0005-0000-0000-0000A7120000}"/>
    <cellStyle name="Migliaia [0] 45 2 2 4" xfId="2668" xr:uid="{00000000-0005-0000-0000-0000A8120000}"/>
    <cellStyle name="Migliaia [0] 45 2 2 5" xfId="26359" xr:uid="{00000000-0005-0000-0000-0000A9120000}"/>
    <cellStyle name="Migliaia [0] 45 2 2 6" xfId="31437" xr:uid="{00000000-0005-0000-0000-0000AA120000}"/>
    <cellStyle name="Migliaia [0] 45 2 2 7" xfId="34425" xr:uid="{00000000-0005-0000-0000-0000AB120000}"/>
    <cellStyle name="Migliaia [0] 45 2 2 8" xfId="37385" xr:uid="{00000000-0005-0000-0000-0000AC120000}"/>
    <cellStyle name="Migliaia [0] 45 2 3" xfId="2669" xr:uid="{00000000-0005-0000-0000-0000AD120000}"/>
    <cellStyle name="Migliaia [0] 45 2 3 2" xfId="2670" xr:uid="{00000000-0005-0000-0000-0000AE120000}"/>
    <cellStyle name="Migliaia [0] 45 2 3 3" xfId="2671" xr:uid="{00000000-0005-0000-0000-0000AF120000}"/>
    <cellStyle name="Migliaia [0] 45 2 3 4" xfId="2672" xr:uid="{00000000-0005-0000-0000-0000B0120000}"/>
    <cellStyle name="Migliaia [0] 45 2 3 5" xfId="27897" xr:uid="{00000000-0005-0000-0000-0000B1120000}"/>
    <cellStyle name="Migliaia [0] 45 2 3 6" xfId="30611" xr:uid="{00000000-0005-0000-0000-0000B2120000}"/>
    <cellStyle name="Migliaia [0] 45 2 3 7" xfId="35949" xr:uid="{00000000-0005-0000-0000-0000B3120000}"/>
    <cellStyle name="Migliaia [0] 45 2 3 8" xfId="38909" xr:uid="{00000000-0005-0000-0000-0000B4120000}"/>
    <cellStyle name="Migliaia [0] 45 2 4" xfId="2673" xr:uid="{00000000-0005-0000-0000-0000B5120000}"/>
    <cellStyle name="Migliaia [0] 45 2 4 2" xfId="2674" xr:uid="{00000000-0005-0000-0000-0000B6120000}"/>
    <cellStyle name="Migliaia [0] 45 2 4 3" xfId="2675" xr:uid="{00000000-0005-0000-0000-0000B7120000}"/>
    <cellStyle name="Migliaia [0] 45 2 4 4" xfId="28813" xr:uid="{00000000-0005-0000-0000-0000B8120000}"/>
    <cellStyle name="Migliaia [0] 45 2 4 5" xfId="39813" xr:uid="{00000000-0005-0000-0000-0000B9120000}"/>
    <cellStyle name="Migliaia [0] 45 2 5" xfId="2676" xr:uid="{00000000-0005-0000-0000-0000BA120000}"/>
    <cellStyle name="Migliaia [0] 45 2 5 2" xfId="2677" xr:uid="{00000000-0005-0000-0000-0000BB120000}"/>
    <cellStyle name="Migliaia [0] 45 2 5 3" xfId="2678" xr:uid="{00000000-0005-0000-0000-0000BC120000}"/>
    <cellStyle name="Migliaia [0] 45 2 5 4" xfId="29733" xr:uid="{00000000-0005-0000-0000-0000BD120000}"/>
    <cellStyle name="Migliaia [0] 45 2 5 5" xfId="40718" xr:uid="{00000000-0005-0000-0000-0000BE120000}"/>
    <cellStyle name="Migliaia [0] 45 2 6" xfId="2679" xr:uid="{00000000-0005-0000-0000-0000BF120000}"/>
    <cellStyle name="Migliaia [0] 45 2 7" xfId="2680" xr:uid="{00000000-0005-0000-0000-0000C0120000}"/>
    <cellStyle name="Migliaia [0] 45 2 8" xfId="2681" xr:uid="{00000000-0005-0000-0000-0000C1120000}"/>
    <cellStyle name="Migliaia [0] 45 2 9" xfId="24094" xr:uid="{00000000-0005-0000-0000-0000C2120000}"/>
    <cellStyle name="Migliaia [0] 45 3" xfId="2682" xr:uid="{00000000-0005-0000-0000-0000C3120000}"/>
    <cellStyle name="Migliaia [0] 45 3 2" xfId="2683" xr:uid="{00000000-0005-0000-0000-0000C4120000}"/>
    <cellStyle name="Migliaia [0] 45 3 3" xfId="2684" xr:uid="{00000000-0005-0000-0000-0000C5120000}"/>
    <cellStyle name="Migliaia [0] 45 3 4" xfId="2685" xr:uid="{00000000-0005-0000-0000-0000C6120000}"/>
    <cellStyle name="Migliaia [0] 45 3 5" xfId="26358" xr:uid="{00000000-0005-0000-0000-0000C7120000}"/>
    <cellStyle name="Migliaia [0] 45 3 6" xfId="31436" xr:uid="{00000000-0005-0000-0000-0000C8120000}"/>
    <cellStyle name="Migliaia [0] 45 3 7" xfId="34424" xr:uid="{00000000-0005-0000-0000-0000C9120000}"/>
    <cellStyle name="Migliaia [0] 45 3 8" xfId="37384" xr:uid="{00000000-0005-0000-0000-0000CA120000}"/>
    <cellStyle name="Migliaia [0] 45 4" xfId="2686" xr:uid="{00000000-0005-0000-0000-0000CB120000}"/>
    <cellStyle name="Migliaia [0] 45 4 2" xfId="2687" xr:uid="{00000000-0005-0000-0000-0000CC120000}"/>
    <cellStyle name="Migliaia [0] 45 4 3" xfId="2688" xr:uid="{00000000-0005-0000-0000-0000CD120000}"/>
    <cellStyle name="Migliaia [0] 45 4 4" xfId="2689" xr:uid="{00000000-0005-0000-0000-0000CE120000}"/>
    <cellStyle name="Migliaia [0] 45 4 5" xfId="23928" xr:uid="{00000000-0005-0000-0000-0000CF120000}"/>
    <cellStyle name="Migliaia [0] 45 4 6" xfId="30484" xr:uid="{00000000-0005-0000-0000-0000D0120000}"/>
    <cellStyle name="Migliaia [0] 45 4 7" xfId="33145" xr:uid="{00000000-0005-0000-0000-0000D1120000}"/>
    <cellStyle name="Migliaia [0] 45 4 8" xfId="36436" xr:uid="{00000000-0005-0000-0000-0000D2120000}"/>
    <cellStyle name="Migliaia [0] 45 5" xfId="2690" xr:uid="{00000000-0005-0000-0000-0000D3120000}"/>
    <cellStyle name="Migliaia [0] 45 5 2" xfId="2691" xr:uid="{00000000-0005-0000-0000-0000D4120000}"/>
    <cellStyle name="Migliaia [0] 45 5 3" xfId="2692" xr:uid="{00000000-0005-0000-0000-0000D5120000}"/>
    <cellStyle name="Migliaia [0] 45 5 4" xfId="2693" xr:uid="{00000000-0005-0000-0000-0000D6120000}"/>
    <cellStyle name="Migliaia [0] 45 5 5" xfId="27225" xr:uid="{00000000-0005-0000-0000-0000D7120000}"/>
    <cellStyle name="Migliaia [0] 45 5 6" xfId="32296" xr:uid="{00000000-0005-0000-0000-0000D8120000}"/>
    <cellStyle name="Migliaia [0] 45 5 7" xfId="35284" xr:uid="{00000000-0005-0000-0000-0000D9120000}"/>
    <cellStyle name="Migliaia [0] 45 5 8" xfId="38244" xr:uid="{00000000-0005-0000-0000-0000DA120000}"/>
    <cellStyle name="Migliaia [0] 45 6" xfId="2694" xr:uid="{00000000-0005-0000-0000-0000DB120000}"/>
    <cellStyle name="Migliaia [0] 45 6 2" xfId="2695" xr:uid="{00000000-0005-0000-0000-0000DC120000}"/>
    <cellStyle name="Migliaia [0] 45 6 3" xfId="2696" xr:uid="{00000000-0005-0000-0000-0000DD120000}"/>
    <cellStyle name="Migliaia [0] 45 6 4" xfId="2697" xr:uid="{00000000-0005-0000-0000-0000DE120000}"/>
    <cellStyle name="Migliaia [0] 45 6 5" xfId="27345" xr:uid="{00000000-0005-0000-0000-0000DF120000}"/>
    <cellStyle name="Migliaia [0] 45 6 6" xfId="30360" xr:uid="{00000000-0005-0000-0000-0000E0120000}"/>
    <cellStyle name="Migliaia [0] 45 6 7" xfId="35404" xr:uid="{00000000-0005-0000-0000-0000E1120000}"/>
    <cellStyle name="Migliaia [0] 45 6 8" xfId="38364" xr:uid="{00000000-0005-0000-0000-0000E2120000}"/>
    <cellStyle name="Migliaia [0] 45 7" xfId="2698" xr:uid="{00000000-0005-0000-0000-0000E3120000}"/>
    <cellStyle name="Migliaia [0] 45 7 2" xfId="2699" xr:uid="{00000000-0005-0000-0000-0000E4120000}"/>
    <cellStyle name="Migliaia [0] 45 7 3" xfId="2700" xr:uid="{00000000-0005-0000-0000-0000E5120000}"/>
    <cellStyle name="Migliaia [0] 45 7 4" xfId="28261" xr:uid="{00000000-0005-0000-0000-0000E6120000}"/>
    <cellStyle name="Migliaia [0] 45 7 5" xfId="33019" xr:uid="{00000000-0005-0000-0000-0000E7120000}"/>
    <cellStyle name="Migliaia [0] 45 7 6" xfId="39268" xr:uid="{00000000-0005-0000-0000-0000E8120000}"/>
    <cellStyle name="Migliaia [0] 45 8" xfId="2701" xr:uid="{00000000-0005-0000-0000-0000E9120000}"/>
    <cellStyle name="Migliaia [0] 45 8 2" xfId="2702" xr:uid="{00000000-0005-0000-0000-0000EA120000}"/>
    <cellStyle name="Migliaia [0] 45 8 3" xfId="2703" xr:uid="{00000000-0005-0000-0000-0000EB120000}"/>
    <cellStyle name="Migliaia [0] 45 8 4" xfId="29181" xr:uid="{00000000-0005-0000-0000-0000EC120000}"/>
    <cellStyle name="Migliaia [0] 45 8 5" xfId="32669" xr:uid="{00000000-0005-0000-0000-0000ED120000}"/>
    <cellStyle name="Migliaia [0] 45 8 6" xfId="40173" xr:uid="{00000000-0005-0000-0000-0000EE120000}"/>
    <cellStyle name="Migliaia [0] 45 9" xfId="2704" xr:uid="{00000000-0005-0000-0000-0000EF120000}"/>
    <cellStyle name="Migliaia [0] 46" xfId="2705" xr:uid="{00000000-0005-0000-0000-0000F0120000}"/>
    <cellStyle name="Migliaia [0] 46 10" xfId="2706" xr:uid="{00000000-0005-0000-0000-0000F1120000}"/>
    <cellStyle name="Migliaia [0] 46 11" xfId="2707" xr:uid="{00000000-0005-0000-0000-0000F2120000}"/>
    <cellStyle name="Migliaia [0] 46 12" xfId="23575" xr:uid="{00000000-0005-0000-0000-0000F3120000}"/>
    <cellStyle name="Migliaia [0] 46 13" xfId="30143" xr:uid="{00000000-0005-0000-0000-0000F4120000}"/>
    <cellStyle name="Migliaia [0] 46 14" xfId="36317" xr:uid="{00000000-0005-0000-0000-0000F5120000}"/>
    <cellStyle name="Migliaia [0] 46 15" xfId="41079" xr:uid="{00000000-0005-0000-0000-0000F6120000}"/>
    <cellStyle name="Migliaia [0] 46 16" xfId="41200" xr:uid="{00000000-0005-0000-0000-0000F7120000}"/>
    <cellStyle name="Migliaia [0] 46 2" xfId="2708" xr:uid="{00000000-0005-0000-0000-0000F8120000}"/>
    <cellStyle name="Migliaia [0] 46 2 10" xfId="30144" xr:uid="{00000000-0005-0000-0000-0000F9120000}"/>
    <cellStyle name="Migliaia [0] 46 2 11" xfId="33376" xr:uid="{00000000-0005-0000-0000-0000FA120000}"/>
    <cellStyle name="Migliaia [0] 46 2 12" xfId="36563" xr:uid="{00000000-0005-0000-0000-0000FB120000}"/>
    <cellStyle name="Migliaia [0] 46 2 2" xfId="2709" xr:uid="{00000000-0005-0000-0000-0000FC120000}"/>
    <cellStyle name="Migliaia [0] 46 2 2 2" xfId="2710" xr:uid="{00000000-0005-0000-0000-0000FD120000}"/>
    <cellStyle name="Migliaia [0] 46 2 2 3" xfId="2711" xr:uid="{00000000-0005-0000-0000-0000FE120000}"/>
    <cellStyle name="Migliaia [0] 46 2 2 4" xfId="2712" xr:uid="{00000000-0005-0000-0000-0000FF120000}"/>
    <cellStyle name="Migliaia [0] 46 2 2 5" xfId="26361" xr:uid="{00000000-0005-0000-0000-000000130000}"/>
    <cellStyle name="Migliaia [0] 46 2 2 6" xfId="31439" xr:uid="{00000000-0005-0000-0000-000001130000}"/>
    <cellStyle name="Migliaia [0] 46 2 2 7" xfId="34427" xr:uid="{00000000-0005-0000-0000-000002130000}"/>
    <cellStyle name="Migliaia [0] 46 2 2 8" xfId="37387" xr:uid="{00000000-0005-0000-0000-000003130000}"/>
    <cellStyle name="Migliaia [0] 46 2 3" xfId="2713" xr:uid="{00000000-0005-0000-0000-000004130000}"/>
    <cellStyle name="Migliaia [0] 46 2 3 2" xfId="2714" xr:uid="{00000000-0005-0000-0000-000005130000}"/>
    <cellStyle name="Migliaia [0] 46 2 3 3" xfId="2715" xr:uid="{00000000-0005-0000-0000-000006130000}"/>
    <cellStyle name="Migliaia [0] 46 2 3 4" xfId="2716" xr:uid="{00000000-0005-0000-0000-000007130000}"/>
    <cellStyle name="Migliaia [0] 46 2 3 5" xfId="27898" xr:uid="{00000000-0005-0000-0000-000008130000}"/>
    <cellStyle name="Migliaia [0] 46 2 3 6" xfId="30612" xr:uid="{00000000-0005-0000-0000-000009130000}"/>
    <cellStyle name="Migliaia [0] 46 2 3 7" xfId="35950" xr:uid="{00000000-0005-0000-0000-00000A130000}"/>
    <cellStyle name="Migliaia [0] 46 2 3 8" xfId="38910" xr:uid="{00000000-0005-0000-0000-00000B130000}"/>
    <cellStyle name="Migliaia [0] 46 2 4" xfId="2717" xr:uid="{00000000-0005-0000-0000-00000C130000}"/>
    <cellStyle name="Migliaia [0] 46 2 4 2" xfId="2718" xr:uid="{00000000-0005-0000-0000-00000D130000}"/>
    <cellStyle name="Migliaia [0] 46 2 4 3" xfId="2719" xr:uid="{00000000-0005-0000-0000-00000E130000}"/>
    <cellStyle name="Migliaia [0] 46 2 4 4" xfId="28814" xr:uid="{00000000-0005-0000-0000-00000F130000}"/>
    <cellStyle name="Migliaia [0] 46 2 4 5" xfId="39814" xr:uid="{00000000-0005-0000-0000-000010130000}"/>
    <cellStyle name="Migliaia [0] 46 2 5" xfId="2720" xr:uid="{00000000-0005-0000-0000-000011130000}"/>
    <cellStyle name="Migliaia [0] 46 2 5 2" xfId="2721" xr:uid="{00000000-0005-0000-0000-000012130000}"/>
    <cellStyle name="Migliaia [0] 46 2 5 3" xfId="2722" xr:uid="{00000000-0005-0000-0000-000013130000}"/>
    <cellStyle name="Migliaia [0] 46 2 5 4" xfId="29734" xr:uid="{00000000-0005-0000-0000-000014130000}"/>
    <cellStyle name="Migliaia [0] 46 2 5 5" xfId="40719" xr:uid="{00000000-0005-0000-0000-000015130000}"/>
    <cellStyle name="Migliaia [0] 46 2 6" xfId="2723" xr:uid="{00000000-0005-0000-0000-000016130000}"/>
    <cellStyle name="Migliaia [0] 46 2 7" xfId="2724" xr:uid="{00000000-0005-0000-0000-000017130000}"/>
    <cellStyle name="Migliaia [0] 46 2 8" xfId="2725" xr:uid="{00000000-0005-0000-0000-000018130000}"/>
    <cellStyle name="Migliaia [0] 46 2 9" xfId="24095" xr:uid="{00000000-0005-0000-0000-000019130000}"/>
    <cellStyle name="Migliaia [0] 46 3" xfId="2726" xr:uid="{00000000-0005-0000-0000-00001A130000}"/>
    <cellStyle name="Migliaia [0] 46 3 2" xfId="2727" xr:uid="{00000000-0005-0000-0000-00001B130000}"/>
    <cellStyle name="Migliaia [0] 46 3 3" xfId="2728" xr:uid="{00000000-0005-0000-0000-00001C130000}"/>
    <cellStyle name="Migliaia [0] 46 3 4" xfId="2729" xr:uid="{00000000-0005-0000-0000-00001D130000}"/>
    <cellStyle name="Migliaia [0] 46 3 5" xfId="26360" xr:uid="{00000000-0005-0000-0000-00001E130000}"/>
    <cellStyle name="Migliaia [0] 46 3 6" xfId="31438" xr:uid="{00000000-0005-0000-0000-00001F130000}"/>
    <cellStyle name="Migliaia [0] 46 3 7" xfId="34426" xr:uid="{00000000-0005-0000-0000-000020130000}"/>
    <cellStyle name="Migliaia [0] 46 3 8" xfId="37386" xr:uid="{00000000-0005-0000-0000-000021130000}"/>
    <cellStyle name="Migliaia [0] 46 4" xfId="2730" xr:uid="{00000000-0005-0000-0000-000022130000}"/>
    <cellStyle name="Migliaia [0] 46 4 2" xfId="2731" xr:uid="{00000000-0005-0000-0000-000023130000}"/>
    <cellStyle name="Migliaia [0] 46 4 3" xfId="2732" xr:uid="{00000000-0005-0000-0000-000024130000}"/>
    <cellStyle name="Migliaia [0] 46 4 4" xfId="2733" xr:uid="{00000000-0005-0000-0000-000025130000}"/>
    <cellStyle name="Migliaia [0] 46 4 5" xfId="23929" xr:uid="{00000000-0005-0000-0000-000026130000}"/>
    <cellStyle name="Migliaia [0] 46 4 6" xfId="30485" xr:uid="{00000000-0005-0000-0000-000027130000}"/>
    <cellStyle name="Migliaia [0] 46 4 7" xfId="33146" xr:uid="{00000000-0005-0000-0000-000028130000}"/>
    <cellStyle name="Migliaia [0] 46 4 8" xfId="36437" xr:uid="{00000000-0005-0000-0000-000029130000}"/>
    <cellStyle name="Migliaia [0] 46 5" xfId="2734" xr:uid="{00000000-0005-0000-0000-00002A130000}"/>
    <cellStyle name="Migliaia [0] 46 5 2" xfId="2735" xr:uid="{00000000-0005-0000-0000-00002B130000}"/>
    <cellStyle name="Migliaia [0] 46 5 3" xfId="2736" xr:uid="{00000000-0005-0000-0000-00002C130000}"/>
    <cellStyle name="Migliaia [0] 46 5 4" xfId="2737" xr:uid="{00000000-0005-0000-0000-00002D130000}"/>
    <cellStyle name="Migliaia [0] 46 5 5" xfId="27226" xr:uid="{00000000-0005-0000-0000-00002E130000}"/>
    <cellStyle name="Migliaia [0] 46 5 6" xfId="32297" xr:uid="{00000000-0005-0000-0000-00002F130000}"/>
    <cellStyle name="Migliaia [0] 46 5 7" xfId="35285" xr:uid="{00000000-0005-0000-0000-000030130000}"/>
    <cellStyle name="Migliaia [0] 46 5 8" xfId="38245" xr:uid="{00000000-0005-0000-0000-000031130000}"/>
    <cellStyle name="Migliaia [0] 46 6" xfId="2738" xr:uid="{00000000-0005-0000-0000-000032130000}"/>
    <cellStyle name="Migliaia [0] 46 6 2" xfId="2739" xr:uid="{00000000-0005-0000-0000-000033130000}"/>
    <cellStyle name="Migliaia [0] 46 6 3" xfId="2740" xr:uid="{00000000-0005-0000-0000-000034130000}"/>
    <cellStyle name="Migliaia [0] 46 6 4" xfId="2741" xr:uid="{00000000-0005-0000-0000-000035130000}"/>
    <cellStyle name="Migliaia [0] 46 6 5" xfId="27346" xr:uid="{00000000-0005-0000-0000-000036130000}"/>
    <cellStyle name="Migliaia [0] 46 6 6" xfId="30361" xr:uid="{00000000-0005-0000-0000-000037130000}"/>
    <cellStyle name="Migliaia [0] 46 6 7" xfId="35405" xr:uid="{00000000-0005-0000-0000-000038130000}"/>
    <cellStyle name="Migliaia [0] 46 6 8" xfId="38365" xr:uid="{00000000-0005-0000-0000-000039130000}"/>
    <cellStyle name="Migliaia [0] 46 7" xfId="2742" xr:uid="{00000000-0005-0000-0000-00003A130000}"/>
    <cellStyle name="Migliaia [0] 46 7 2" xfId="2743" xr:uid="{00000000-0005-0000-0000-00003B130000}"/>
    <cellStyle name="Migliaia [0] 46 7 3" xfId="2744" xr:uid="{00000000-0005-0000-0000-00003C130000}"/>
    <cellStyle name="Migliaia [0] 46 7 4" xfId="28262" xr:uid="{00000000-0005-0000-0000-00003D130000}"/>
    <cellStyle name="Migliaia [0] 46 7 5" xfId="33020" xr:uid="{00000000-0005-0000-0000-00003E130000}"/>
    <cellStyle name="Migliaia [0] 46 7 6" xfId="39269" xr:uid="{00000000-0005-0000-0000-00003F130000}"/>
    <cellStyle name="Migliaia [0] 46 8" xfId="2745" xr:uid="{00000000-0005-0000-0000-000040130000}"/>
    <cellStyle name="Migliaia [0] 46 8 2" xfId="2746" xr:uid="{00000000-0005-0000-0000-000041130000}"/>
    <cellStyle name="Migliaia [0] 46 8 3" xfId="2747" xr:uid="{00000000-0005-0000-0000-000042130000}"/>
    <cellStyle name="Migliaia [0] 46 8 4" xfId="29182" xr:uid="{00000000-0005-0000-0000-000043130000}"/>
    <cellStyle name="Migliaia [0] 46 8 5" xfId="32670" xr:uid="{00000000-0005-0000-0000-000044130000}"/>
    <cellStyle name="Migliaia [0] 46 8 6" xfId="40174" xr:uid="{00000000-0005-0000-0000-000045130000}"/>
    <cellStyle name="Migliaia [0] 46 9" xfId="2748" xr:uid="{00000000-0005-0000-0000-000046130000}"/>
    <cellStyle name="Migliaia [0] 47" xfId="2749" xr:uid="{00000000-0005-0000-0000-000047130000}"/>
    <cellStyle name="Migliaia [0] 47 10" xfId="2750" xr:uid="{00000000-0005-0000-0000-000048130000}"/>
    <cellStyle name="Migliaia [0] 47 11" xfId="2751" xr:uid="{00000000-0005-0000-0000-000049130000}"/>
    <cellStyle name="Migliaia [0] 47 12" xfId="23576" xr:uid="{00000000-0005-0000-0000-00004A130000}"/>
    <cellStyle name="Migliaia [0] 47 13" xfId="30145" xr:uid="{00000000-0005-0000-0000-00004B130000}"/>
    <cellStyle name="Migliaia [0] 47 14" xfId="36318" xr:uid="{00000000-0005-0000-0000-00004C130000}"/>
    <cellStyle name="Migliaia [0] 47 15" xfId="41080" xr:uid="{00000000-0005-0000-0000-00004D130000}"/>
    <cellStyle name="Migliaia [0] 47 16" xfId="41201" xr:uid="{00000000-0005-0000-0000-00004E130000}"/>
    <cellStyle name="Migliaia [0] 47 2" xfId="2752" xr:uid="{00000000-0005-0000-0000-00004F130000}"/>
    <cellStyle name="Migliaia [0] 47 2 10" xfId="30146" xr:uid="{00000000-0005-0000-0000-000050130000}"/>
    <cellStyle name="Migliaia [0] 47 2 11" xfId="33377" xr:uid="{00000000-0005-0000-0000-000051130000}"/>
    <cellStyle name="Migliaia [0] 47 2 12" xfId="36564" xr:uid="{00000000-0005-0000-0000-000052130000}"/>
    <cellStyle name="Migliaia [0] 47 2 2" xfId="2753" xr:uid="{00000000-0005-0000-0000-000053130000}"/>
    <cellStyle name="Migliaia [0] 47 2 2 2" xfId="2754" xr:uid="{00000000-0005-0000-0000-000054130000}"/>
    <cellStyle name="Migliaia [0] 47 2 2 3" xfId="2755" xr:uid="{00000000-0005-0000-0000-000055130000}"/>
    <cellStyle name="Migliaia [0] 47 2 2 4" xfId="2756" xr:uid="{00000000-0005-0000-0000-000056130000}"/>
    <cellStyle name="Migliaia [0] 47 2 2 5" xfId="26363" xr:uid="{00000000-0005-0000-0000-000057130000}"/>
    <cellStyle name="Migliaia [0] 47 2 2 6" xfId="31441" xr:uid="{00000000-0005-0000-0000-000058130000}"/>
    <cellStyle name="Migliaia [0] 47 2 2 7" xfId="34429" xr:uid="{00000000-0005-0000-0000-000059130000}"/>
    <cellStyle name="Migliaia [0] 47 2 2 8" xfId="37389" xr:uid="{00000000-0005-0000-0000-00005A130000}"/>
    <cellStyle name="Migliaia [0] 47 2 3" xfId="2757" xr:uid="{00000000-0005-0000-0000-00005B130000}"/>
    <cellStyle name="Migliaia [0] 47 2 3 2" xfId="2758" xr:uid="{00000000-0005-0000-0000-00005C130000}"/>
    <cellStyle name="Migliaia [0] 47 2 3 3" xfId="2759" xr:uid="{00000000-0005-0000-0000-00005D130000}"/>
    <cellStyle name="Migliaia [0] 47 2 3 4" xfId="2760" xr:uid="{00000000-0005-0000-0000-00005E130000}"/>
    <cellStyle name="Migliaia [0] 47 2 3 5" xfId="27899" xr:uid="{00000000-0005-0000-0000-00005F130000}"/>
    <cellStyle name="Migliaia [0] 47 2 3 6" xfId="30613" xr:uid="{00000000-0005-0000-0000-000060130000}"/>
    <cellStyle name="Migliaia [0] 47 2 3 7" xfId="35951" xr:uid="{00000000-0005-0000-0000-000061130000}"/>
    <cellStyle name="Migliaia [0] 47 2 3 8" xfId="38911" xr:uid="{00000000-0005-0000-0000-000062130000}"/>
    <cellStyle name="Migliaia [0] 47 2 4" xfId="2761" xr:uid="{00000000-0005-0000-0000-000063130000}"/>
    <cellStyle name="Migliaia [0] 47 2 4 2" xfId="2762" xr:uid="{00000000-0005-0000-0000-000064130000}"/>
    <cellStyle name="Migliaia [0] 47 2 4 3" xfId="2763" xr:uid="{00000000-0005-0000-0000-000065130000}"/>
    <cellStyle name="Migliaia [0] 47 2 4 4" xfId="28815" xr:uid="{00000000-0005-0000-0000-000066130000}"/>
    <cellStyle name="Migliaia [0] 47 2 4 5" xfId="39815" xr:uid="{00000000-0005-0000-0000-000067130000}"/>
    <cellStyle name="Migliaia [0] 47 2 5" xfId="2764" xr:uid="{00000000-0005-0000-0000-000068130000}"/>
    <cellStyle name="Migliaia [0] 47 2 5 2" xfId="2765" xr:uid="{00000000-0005-0000-0000-000069130000}"/>
    <cellStyle name="Migliaia [0] 47 2 5 3" xfId="2766" xr:uid="{00000000-0005-0000-0000-00006A130000}"/>
    <cellStyle name="Migliaia [0] 47 2 5 4" xfId="29735" xr:uid="{00000000-0005-0000-0000-00006B130000}"/>
    <cellStyle name="Migliaia [0] 47 2 5 5" xfId="40720" xr:uid="{00000000-0005-0000-0000-00006C130000}"/>
    <cellStyle name="Migliaia [0] 47 2 6" xfId="2767" xr:uid="{00000000-0005-0000-0000-00006D130000}"/>
    <cellStyle name="Migliaia [0] 47 2 7" xfId="2768" xr:uid="{00000000-0005-0000-0000-00006E130000}"/>
    <cellStyle name="Migliaia [0] 47 2 8" xfId="2769" xr:uid="{00000000-0005-0000-0000-00006F130000}"/>
    <cellStyle name="Migliaia [0] 47 2 9" xfId="24096" xr:uid="{00000000-0005-0000-0000-000070130000}"/>
    <cellStyle name="Migliaia [0] 47 3" xfId="2770" xr:uid="{00000000-0005-0000-0000-000071130000}"/>
    <cellStyle name="Migliaia [0] 47 3 2" xfId="2771" xr:uid="{00000000-0005-0000-0000-000072130000}"/>
    <cellStyle name="Migliaia [0] 47 3 3" xfId="2772" xr:uid="{00000000-0005-0000-0000-000073130000}"/>
    <cellStyle name="Migliaia [0] 47 3 4" xfId="2773" xr:uid="{00000000-0005-0000-0000-000074130000}"/>
    <cellStyle name="Migliaia [0] 47 3 5" xfId="26362" xr:uid="{00000000-0005-0000-0000-000075130000}"/>
    <cellStyle name="Migliaia [0] 47 3 6" xfId="31440" xr:uid="{00000000-0005-0000-0000-000076130000}"/>
    <cellStyle name="Migliaia [0] 47 3 7" xfId="34428" xr:uid="{00000000-0005-0000-0000-000077130000}"/>
    <cellStyle name="Migliaia [0] 47 3 8" xfId="37388" xr:uid="{00000000-0005-0000-0000-000078130000}"/>
    <cellStyle name="Migliaia [0] 47 4" xfId="2774" xr:uid="{00000000-0005-0000-0000-000079130000}"/>
    <cellStyle name="Migliaia [0] 47 4 2" xfId="2775" xr:uid="{00000000-0005-0000-0000-00007A130000}"/>
    <cellStyle name="Migliaia [0] 47 4 3" xfId="2776" xr:uid="{00000000-0005-0000-0000-00007B130000}"/>
    <cellStyle name="Migliaia [0] 47 4 4" xfId="2777" xr:uid="{00000000-0005-0000-0000-00007C130000}"/>
    <cellStyle name="Migliaia [0] 47 4 5" xfId="23930" xr:uid="{00000000-0005-0000-0000-00007D130000}"/>
    <cellStyle name="Migliaia [0] 47 4 6" xfId="30486" xr:uid="{00000000-0005-0000-0000-00007E130000}"/>
    <cellStyle name="Migliaia [0] 47 4 7" xfId="33147" xr:uid="{00000000-0005-0000-0000-00007F130000}"/>
    <cellStyle name="Migliaia [0] 47 4 8" xfId="36438" xr:uid="{00000000-0005-0000-0000-000080130000}"/>
    <cellStyle name="Migliaia [0] 47 5" xfId="2778" xr:uid="{00000000-0005-0000-0000-000081130000}"/>
    <cellStyle name="Migliaia [0] 47 5 2" xfId="2779" xr:uid="{00000000-0005-0000-0000-000082130000}"/>
    <cellStyle name="Migliaia [0] 47 5 3" xfId="2780" xr:uid="{00000000-0005-0000-0000-000083130000}"/>
    <cellStyle name="Migliaia [0] 47 5 4" xfId="2781" xr:uid="{00000000-0005-0000-0000-000084130000}"/>
    <cellStyle name="Migliaia [0] 47 5 5" xfId="27227" xr:uid="{00000000-0005-0000-0000-000085130000}"/>
    <cellStyle name="Migliaia [0] 47 5 6" xfId="32298" xr:uid="{00000000-0005-0000-0000-000086130000}"/>
    <cellStyle name="Migliaia [0] 47 5 7" xfId="35286" xr:uid="{00000000-0005-0000-0000-000087130000}"/>
    <cellStyle name="Migliaia [0] 47 5 8" xfId="38246" xr:uid="{00000000-0005-0000-0000-000088130000}"/>
    <cellStyle name="Migliaia [0] 47 6" xfId="2782" xr:uid="{00000000-0005-0000-0000-000089130000}"/>
    <cellStyle name="Migliaia [0] 47 6 2" xfId="2783" xr:uid="{00000000-0005-0000-0000-00008A130000}"/>
    <cellStyle name="Migliaia [0] 47 6 3" xfId="2784" xr:uid="{00000000-0005-0000-0000-00008B130000}"/>
    <cellStyle name="Migliaia [0] 47 6 4" xfId="2785" xr:uid="{00000000-0005-0000-0000-00008C130000}"/>
    <cellStyle name="Migliaia [0] 47 6 5" xfId="27347" xr:uid="{00000000-0005-0000-0000-00008D130000}"/>
    <cellStyle name="Migliaia [0] 47 6 6" xfId="30362" xr:uid="{00000000-0005-0000-0000-00008E130000}"/>
    <cellStyle name="Migliaia [0] 47 6 7" xfId="35406" xr:uid="{00000000-0005-0000-0000-00008F130000}"/>
    <cellStyle name="Migliaia [0] 47 6 8" xfId="38366" xr:uid="{00000000-0005-0000-0000-000090130000}"/>
    <cellStyle name="Migliaia [0] 47 7" xfId="2786" xr:uid="{00000000-0005-0000-0000-000091130000}"/>
    <cellStyle name="Migliaia [0] 47 7 2" xfId="2787" xr:uid="{00000000-0005-0000-0000-000092130000}"/>
    <cellStyle name="Migliaia [0] 47 7 3" xfId="2788" xr:uid="{00000000-0005-0000-0000-000093130000}"/>
    <cellStyle name="Migliaia [0] 47 7 4" xfId="28263" xr:uid="{00000000-0005-0000-0000-000094130000}"/>
    <cellStyle name="Migliaia [0] 47 7 5" xfId="33021" xr:uid="{00000000-0005-0000-0000-000095130000}"/>
    <cellStyle name="Migliaia [0] 47 7 6" xfId="39270" xr:uid="{00000000-0005-0000-0000-000096130000}"/>
    <cellStyle name="Migliaia [0] 47 8" xfId="2789" xr:uid="{00000000-0005-0000-0000-000097130000}"/>
    <cellStyle name="Migliaia [0] 47 8 2" xfId="2790" xr:uid="{00000000-0005-0000-0000-000098130000}"/>
    <cellStyle name="Migliaia [0] 47 8 3" xfId="2791" xr:uid="{00000000-0005-0000-0000-000099130000}"/>
    <cellStyle name="Migliaia [0] 47 8 4" xfId="29183" xr:uid="{00000000-0005-0000-0000-00009A130000}"/>
    <cellStyle name="Migliaia [0] 47 8 5" xfId="32671" xr:uid="{00000000-0005-0000-0000-00009B130000}"/>
    <cellStyle name="Migliaia [0] 47 8 6" xfId="40175" xr:uid="{00000000-0005-0000-0000-00009C130000}"/>
    <cellStyle name="Migliaia [0] 47 9" xfId="2792" xr:uid="{00000000-0005-0000-0000-00009D130000}"/>
    <cellStyle name="Migliaia [0] 48" xfId="2793" xr:uid="{00000000-0005-0000-0000-00009E130000}"/>
    <cellStyle name="Migliaia [0] 48 10" xfId="2794" xr:uid="{00000000-0005-0000-0000-00009F130000}"/>
    <cellStyle name="Migliaia [0] 48 11" xfId="2795" xr:uid="{00000000-0005-0000-0000-0000A0130000}"/>
    <cellStyle name="Migliaia [0] 48 12" xfId="23577" xr:uid="{00000000-0005-0000-0000-0000A1130000}"/>
    <cellStyle name="Migliaia [0] 48 13" xfId="30147" xr:uid="{00000000-0005-0000-0000-0000A2130000}"/>
    <cellStyle name="Migliaia [0] 48 14" xfId="36319" xr:uid="{00000000-0005-0000-0000-0000A3130000}"/>
    <cellStyle name="Migliaia [0] 48 15" xfId="41081" xr:uid="{00000000-0005-0000-0000-0000A4130000}"/>
    <cellStyle name="Migliaia [0] 48 16" xfId="41202" xr:uid="{00000000-0005-0000-0000-0000A5130000}"/>
    <cellStyle name="Migliaia [0] 48 2" xfId="2796" xr:uid="{00000000-0005-0000-0000-0000A6130000}"/>
    <cellStyle name="Migliaia [0] 48 2 10" xfId="30148" xr:uid="{00000000-0005-0000-0000-0000A7130000}"/>
    <cellStyle name="Migliaia [0] 48 2 11" xfId="33378" xr:uid="{00000000-0005-0000-0000-0000A8130000}"/>
    <cellStyle name="Migliaia [0] 48 2 12" xfId="36565" xr:uid="{00000000-0005-0000-0000-0000A9130000}"/>
    <cellStyle name="Migliaia [0] 48 2 2" xfId="2797" xr:uid="{00000000-0005-0000-0000-0000AA130000}"/>
    <cellStyle name="Migliaia [0] 48 2 2 2" xfId="2798" xr:uid="{00000000-0005-0000-0000-0000AB130000}"/>
    <cellStyle name="Migliaia [0] 48 2 2 3" xfId="2799" xr:uid="{00000000-0005-0000-0000-0000AC130000}"/>
    <cellStyle name="Migliaia [0] 48 2 2 4" xfId="2800" xr:uid="{00000000-0005-0000-0000-0000AD130000}"/>
    <cellStyle name="Migliaia [0] 48 2 2 5" xfId="26365" xr:uid="{00000000-0005-0000-0000-0000AE130000}"/>
    <cellStyle name="Migliaia [0] 48 2 2 6" xfId="31443" xr:uid="{00000000-0005-0000-0000-0000AF130000}"/>
    <cellStyle name="Migliaia [0] 48 2 2 7" xfId="34431" xr:uid="{00000000-0005-0000-0000-0000B0130000}"/>
    <cellStyle name="Migliaia [0] 48 2 2 8" xfId="37391" xr:uid="{00000000-0005-0000-0000-0000B1130000}"/>
    <cellStyle name="Migliaia [0] 48 2 3" xfId="2801" xr:uid="{00000000-0005-0000-0000-0000B2130000}"/>
    <cellStyle name="Migliaia [0] 48 2 3 2" xfId="2802" xr:uid="{00000000-0005-0000-0000-0000B3130000}"/>
    <cellStyle name="Migliaia [0] 48 2 3 3" xfId="2803" xr:uid="{00000000-0005-0000-0000-0000B4130000}"/>
    <cellStyle name="Migliaia [0] 48 2 3 4" xfId="2804" xr:uid="{00000000-0005-0000-0000-0000B5130000}"/>
    <cellStyle name="Migliaia [0] 48 2 3 5" xfId="27900" xr:uid="{00000000-0005-0000-0000-0000B6130000}"/>
    <cellStyle name="Migliaia [0] 48 2 3 6" xfId="30614" xr:uid="{00000000-0005-0000-0000-0000B7130000}"/>
    <cellStyle name="Migliaia [0] 48 2 3 7" xfId="35952" xr:uid="{00000000-0005-0000-0000-0000B8130000}"/>
    <cellStyle name="Migliaia [0] 48 2 3 8" xfId="38912" xr:uid="{00000000-0005-0000-0000-0000B9130000}"/>
    <cellStyle name="Migliaia [0] 48 2 4" xfId="2805" xr:uid="{00000000-0005-0000-0000-0000BA130000}"/>
    <cellStyle name="Migliaia [0] 48 2 4 2" xfId="2806" xr:uid="{00000000-0005-0000-0000-0000BB130000}"/>
    <cellStyle name="Migliaia [0] 48 2 4 3" xfId="2807" xr:uid="{00000000-0005-0000-0000-0000BC130000}"/>
    <cellStyle name="Migliaia [0] 48 2 4 4" xfId="28816" xr:uid="{00000000-0005-0000-0000-0000BD130000}"/>
    <cellStyle name="Migliaia [0] 48 2 4 5" xfId="39816" xr:uid="{00000000-0005-0000-0000-0000BE130000}"/>
    <cellStyle name="Migliaia [0] 48 2 5" xfId="2808" xr:uid="{00000000-0005-0000-0000-0000BF130000}"/>
    <cellStyle name="Migliaia [0] 48 2 5 2" xfId="2809" xr:uid="{00000000-0005-0000-0000-0000C0130000}"/>
    <cellStyle name="Migliaia [0] 48 2 5 3" xfId="2810" xr:uid="{00000000-0005-0000-0000-0000C1130000}"/>
    <cellStyle name="Migliaia [0] 48 2 5 4" xfId="29736" xr:uid="{00000000-0005-0000-0000-0000C2130000}"/>
    <cellStyle name="Migliaia [0] 48 2 5 5" xfId="40721" xr:uid="{00000000-0005-0000-0000-0000C3130000}"/>
    <cellStyle name="Migliaia [0] 48 2 6" xfId="2811" xr:uid="{00000000-0005-0000-0000-0000C4130000}"/>
    <cellStyle name="Migliaia [0] 48 2 7" xfId="2812" xr:uid="{00000000-0005-0000-0000-0000C5130000}"/>
    <cellStyle name="Migliaia [0] 48 2 8" xfId="2813" xr:uid="{00000000-0005-0000-0000-0000C6130000}"/>
    <cellStyle name="Migliaia [0] 48 2 9" xfId="24097" xr:uid="{00000000-0005-0000-0000-0000C7130000}"/>
    <cellStyle name="Migliaia [0] 48 3" xfId="2814" xr:uid="{00000000-0005-0000-0000-0000C8130000}"/>
    <cellStyle name="Migliaia [0] 48 3 2" xfId="2815" xr:uid="{00000000-0005-0000-0000-0000C9130000}"/>
    <cellStyle name="Migliaia [0] 48 3 3" xfId="2816" xr:uid="{00000000-0005-0000-0000-0000CA130000}"/>
    <cellStyle name="Migliaia [0] 48 3 4" xfId="2817" xr:uid="{00000000-0005-0000-0000-0000CB130000}"/>
    <cellStyle name="Migliaia [0] 48 3 5" xfId="26364" xr:uid="{00000000-0005-0000-0000-0000CC130000}"/>
    <cellStyle name="Migliaia [0] 48 3 6" xfId="31442" xr:uid="{00000000-0005-0000-0000-0000CD130000}"/>
    <cellStyle name="Migliaia [0] 48 3 7" xfId="34430" xr:uid="{00000000-0005-0000-0000-0000CE130000}"/>
    <cellStyle name="Migliaia [0] 48 3 8" xfId="37390" xr:uid="{00000000-0005-0000-0000-0000CF130000}"/>
    <cellStyle name="Migliaia [0] 48 4" xfId="2818" xr:uid="{00000000-0005-0000-0000-0000D0130000}"/>
    <cellStyle name="Migliaia [0] 48 4 2" xfId="2819" xr:uid="{00000000-0005-0000-0000-0000D1130000}"/>
    <cellStyle name="Migliaia [0] 48 4 3" xfId="2820" xr:uid="{00000000-0005-0000-0000-0000D2130000}"/>
    <cellStyle name="Migliaia [0] 48 4 4" xfId="2821" xr:uid="{00000000-0005-0000-0000-0000D3130000}"/>
    <cellStyle name="Migliaia [0] 48 4 5" xfId="23931" xr:uid="{00000000-0005-0000-0000-0000D4130000}"/>
    <cellStyle name="Migliaia [0] 48 4 6" xfId="30487" xr:uid="{00000000-0005-0000-0000-0000D5130000}"/>
    <cellStyle name="Migliaia [0] 48 4 7" xfId="33148" xr:uid="{00000000-0005-0000-0000-0000D6130000}"/>
    <cellStyle name="Migliaia [0] 48 4 8" xfId="36439" xr:uid="{00000000-0005-0000-0000-0000D7130000}"/>
    <cellStyle name="Migliaia [0] 48 5" xfId="2822" xr:uid="{00000000-0005-0000-0000-0000D8130000}"/>
    <cellStyle name="Migliaia [0] 48 5 2" xfId="2823" xr:uid="{00000000-0005-0000-0000-0000D9130000}"/>
    <cellStyle name="Migliaia [0] 48 5 3" xfId="2824" xr:uid="{00000000-0005-0000-0000-0000DA130000}"/>
    <cellStyle name="Migliaia [0] 48 5 4" xfId="2825" xr:uid="{00000000-0005-0000-0000-0000DB130000}"/>
    <cellStyle name="Migliaia [0] 48 5 5" xfId="27228" xr:uid="{00000000-0005-0000-0000-0000DC130000}"/>
    <cellStyle name="Migliaia [0] 48 5 6" xfId="32299" xr:uid="{00000000-0005-0000-0000-0000DD130000}"/>
    <cellStyle name="Migliaia [0] 48 5 7" xfId="35287" xr:uid="{00000000-0005-0000-0000-0000DE130000}"/>
    <cellStyle name="Migliaia [0] 48 5 8" xfId="38247" xr:uid="{00000000-0005-0000-0000-0000DF130000}"/>
    <cellStyle name="Migliaia [0] 48 6" xfId="2826" xr:uid="{00000000-0005-0000-0000-0000E0130000}"/>
    <cellStyle name="Migliaia [0] 48 6 2" xfId="2827" xr:uid="{00000000-0005-0000-0000-0000E1130000}"/>
    <cellStyle name="Migliaia [0] 48 6 3" xfId="2828" xr:uid="{00000000-0005-0000-0000-0000E2130000}"/>
    <cellStyle name="Migliaia [0] 48 6 4" xfId="2829" xr:uid="{00000000-0005-0000-0000-0000E3130000}"/>
    <cellStyle name="Migliaia [0] 48 6 5" xfId="27348" xr:uid="{00000000-0005-0000-0000-0000E4130000}"/>
    <cellStyle name="Migliaia [0] 48 6 6" xfId="30363" xr:uid="{00000000-0005-0000-0000-0000E5130000}"/>
    <cellStyle name="Migliaia [0] 48 6 7" xfId="35407" xr:uid="{00000000-0005-0000-0000-0000E6130000}"/>
    <cellStyle name="Migliaia [0] 48 6 8" xfId="38367" xr:uid="{00000000-0005-0000-0000-0000E7130000}"/>
    <cellStyle name="Migliaia [0] 48 7" xfId="2830" xr:uid="{00000000-0005-0000-0000-0000E8130000}"/>
    <cellStyle name="Migliaia [0] 48 7 2" xfId="2831" xr:uid="{00000000-0005-0000-0000-0000E9130000}"/>
    <cellStyle name="Migliaia [0] 48 7 3" xfId="2832" xr:uid="{00000000-0005-0000-0000-0000EA130000}"/>
    <cellStyle name="Migliaia [0] 48 7 4" xfId="28264" xr:uid="{00000000-0005-0000-0000-0000EB130000}"/>
    <cellStyle name="Migliaia [0] 48 7 5" xfId="33022" xr:uid="{00000000-0005-0000-0000-0000EC130000}"/>
    <cellStyle name="Migliaia [0] 48 7 6" xfId="39271" xr:uid="{00000000-0005-0000-0000-0000ED130000}"/>
    <cellStyle name="Migliaia [0] 48 8" xfId="2833" xr:uid="{00000000-0005-0000-0000-0000EE130000}"/>
    <cellStyle name="Migliaia [0] 48 8 2" xfId="2834" xr:uid="{00000000-0005-0000-0000-0000EF130000}"/>
    <cellStyle name="Migliaia [0] 48 8 3" xfId="2835" xr:uid="{00000000-0005-0000-0000-0000F0130000}"/>
    <cellStyle name="Migliaia [0] 48 8 4" xfId="29184" xr:uid="{00000000-0005-0000-0000-0000F1130000}"/>
    <cellStyle name="Migliaia [0] 48 8 5" xfId="32672" xr:uid="{00000000-0005-0000-0000-0000F2130000}"/>
    <cellStyle name="Migliaia [0] 48 8 6" xfId="40176" xr:uid="{00000000-0005-0000-0000-0000F3130000}"/>
    <cellStyle name="Migliaia [0] 48 9" xfId="2836" xr:uid="{00000000-0005-0000-0000-0000F4130000}"/>
    <cellStyle name="Migliaia [0] 49" xfId="2837" xr:uid="{00000000-0005-0000-0000-0000F5130000}"/>
    <cellStyle name="Migliaia [0] 49 10" xfId="2838" xr:uid="{00000000-0005-0000-0000-0000F6130000}"/>
    <cellStyle name="Migliaia [0] 49 11" xfId="2839" xr:uid="{00000000-0005-0000-0000-0000F7130000}"/>
    <cellStyle name="Migliaia [0] 49 12" xfId="23578" xr:uid="{00000000-0005-0000-0000-0000F8130000}"/>
    <cellStyle name="Migliaia [0] 49 13" xfId="30149" xr:uid="{00000000-0005-0000-0000-0000F9130000}"/>
    <cellStyle name="Migliaia [0] 49 14" xfId="36320" xr:uid="{00000000-0005-0000-0000-0000FA130000}"/>
    <cellStyle name="Migliaia [0] 49 15" xfId="41082" xr:uid="{00000000-0005-0000-0000-0000FB130000}"/>
    <cellStyle name="Migliaia [0] 49 16" xfId="41203" xr:uid="{00000000-0005-0000-0000-0000FC130000}"/>
    <cellStyle name="Migliaia [0] 49 2" xfId="2840" xr:uid="{00000000-0005-0000-0000-0000FD130000}"/>
    <cellStyle name="Migliaia [0] 49 2 10" xfId="30150" xr:uid="{00000000-0005-0000-0000-0000FE130000}"/>
    <cellStyle name="Migliaia [0] 49 2 11" xfId="33379" xr:uid="{00000000-0005-0000-0000-0000FF130000}"/>
    <cellStyle name="Migliaia [0] 49 2 12" xfId="36566" xr:uid="{00000000-0005-0000-0000-000000140000}"/>
    <cellStyle name="Migliaia [0] 49 2 2" xfId="2841" xr:uid="{00000000-0005-0000-0000-000001140000}"/>
    <cellStyle name="Migliaia [0] 49 2 2 2" xfId="2842" xr:uid="{00000000-0005-0000-0000-000002140000}"/>
    <cellStyle name="Migliaia [0] 49 2 2 3" xfId="2843" xr:uid="{00000000-0005-0000-0000-000003140000}"/>
    <cellStyle name="Migliaia [0] 49 2 2 4" xfId="2844" xr:uid="{00000000-0005-0000-0000-000004140000}"/>
    <cellStyle name="Migliaia [0] 49 2 2 5" xfId="26367" xr:uid="{00000000-0005-0000-0000-000005140000}"/>
    <cellStyle name="Migliaia [0] 49 2 2 6" xfId="31445" xr:uid="{00000000-0005-0000-0000-000006140000}"/>
    <cellStyle name="Migliaia [0] 49 2 2 7" xfId="34433" xr:uid="{00000000-0005-0000-0000-000007140000}"/>
    <cellStyle name="Migliaia [0] 49 2 2 8" xfId="37393" xr:uid="{00000000-0005-0000-0000-000008140000}"/>
    <cellStyle name="Migliaia [0] 49 2 3" xfId="2845" xr:uid="{00000000-0005-0000-0000-000009140000}"/>
    <cellStyle name="Migliaia [0] 49 2 3 2" xfId="2846" xr:uid="{00000000-0005-0000-0000-00000A140000}"/>
    <cellStyle name="Migliaia [0] 49 2 3 3" xfId="2847" xr:uid="{00000000-0005-0000-0000-00000B140000}"/>
    <cellStyle name="Migliaia [0] 49 2 3 4" xfId="2848" xr:uid="{00000000-0005-0000-0000-00000C140000}"/>
    <cellStyle name="Migliaia [0] 49 2 3 5" xfId="27901" xr:uid="{00000000-0005-0000-0000-00000D140000}"/>
    <cellStyle name="Migliaia [0] 49 2 3 6" xfId="30615" xr:uid="{00000000-0005-0000-0000-00000E140000}"/>
    <cellStyle name="Migliaia [0] 49 2 3 7" xfId="35953" xr:uid="{00000000-0005-0000-0000-00000F140000}"/>
    <cellStyle name="Migliaia [0] 49 2 3 8" xfId="38913" xr:uid="{00000000-0005-0000-0000-000010140000}"/>
    <cellStyle name="Migliaia [0] 49 2 4" xfId="2849" xr:uid="{00000000-0005-0000-0000-000011140000}"/>
    <cellStyle name="Migliaia [0] 49 2 4 2" xfId="2850" xr:uid="{00000000-0005-0000-0000-000012140000}"/>
    <cellStyle name="Migliaia [0] 49 2 4 3" xfId="2851" xr:uid="{00000000-0005-0000-0000-000013140000}"/>
    <cellStyle name="Migliaia [0] 49 2 4 4" xfId="28817" xr:uid="{00000000-0005-0000-0000-000014140000}"/>
    <cellStyle name="Migliaia [0] 49 2 4 5" xfId="39817" xr:uid="{00000000-0005-0000-0000-000015140000}"/>
    <cellStyle name="Migliaia [0] 49 2 5" xfId="2852" xr:uid="{00000000-0005-0000-0000-000016140000}"/>
    <cellStyle name="Migliaia [0] 49 2 5 2" xfId="2853" xr:uid="{00000000-0005-0000-0000-000017140000}"/>
    <cellStyle name="Migliaia [0] 49 2 5 3" xfId="2854" xr:uid="{00000000-0005-0000-0000-000018140000}"/>
    <cellStyle name="Migliaia [0] 49 2 5 4" xfId="29737" xr:uid="{00000000-0005-0000-0000-000019140000}"/>
    <cellStyle name="Migliaia [0] 49 2 5 5" xfId="40722" xr:uid="{00000000-0005-0000-0000-00001A140000}"/>
    <cellStyle name="Migliaia [0] 49 2 6" xfId="2855" xr:uid="{00000000-0005-0000-0000-00001B140000}"/>
    <cellStyle name="Migliaia [0] 49 2 7" xfId="2856" xr:uid="{00000000-0005-0000-0000-00001C140000}"/>
    <cellStyle name="Migliaia [0] 49 2 8" xfId="2857" xr:uid="{00000000-0005-0000-0000-00001D140000}"/>
    <cellStyle name="Migliaia [0] 49 2 9" xfId="24098" xr:uid="{00000000-0005-0000-0000-00001E140000}"/>
    <cellStyle name="Migliaia [0] 49 3" xfId="2858" xr:uid="{00000000-0005-0000-0000-00001F140000}"/>
    <cellStyle name="Migliaia [0] 49 3 2" xfId="2859" xr:uid="{00000000-0005-0000-0000-000020140000}"/>
    <cellStyle name="Migliaia [0] 49 3 3" xfId="2860" xr:uid="{00000000-0005-0000-0000-000021140000}"/>
    <cellStyle name="Migliaia [0] 49 3 4" xfId="2861" xr:uid="{00000000-0005-0000-0000-000022140000}"/>
    <cellStyle name="Migliaia [0] 49 3 5" xfId="26366" xr:uid="{00000000-0005-0000-0000-000023140000}"/>
    <cellStyle name="Migliaia [0] 49 3 6" xfId="31444" xr:uid="{00000000-0005-0000-0000-000024140000}"/>
    <cellStyle name="Migliaia [0] 49 3 7" xfId="34432" xr:uid="{00000000-0005-0000-0000-000025140000}"/>
    <cellStyle name="Migliaia [0] 49 3 8" xfId="37392" xr:uid="{00000000-0005-0000-0000-000026140000}"/>
    <cellStyle name="Migliaia [0] 49 4" xfId="2862" xr:uid="{00000000-0005-0000-0000-000027140000}"/>
    <cellStyle name="Migliaia [0] 49 4 2" xfId="2863" xr:uid="{00000000-0005-0000-0000-000028140000}"/>
    <cellStyle name="Migliaia [0] 49 4 3" xfId="2864" xr:uid="{00000000-0005-0000-0000-000029140000}"/>
    <cellStyle name="Migliaia [0] 49 4 4" xfId="2865" xr:uid="{00000000-0005-0000-0000-00002A140000}"/>
    <cellStyle name="Migliaia [0] 49 4 5" xfId="23932" xr:uid="{00000000-0005-0000-0000-00002B140000}"/>
    <cellStyle name="Migliaia [0] 49 4 6" xfId="30488" xr:uid="{00000000-0005-0000-0000-00002C140000}"/>
    <cellStyle name="Migliaia [0] 49 4 7" xfId="33149" xr:uid="{00000000-0005-0000-0000-00002D140000}"/>
    <cellStyle name="Migliaia [0] 49 4 8" xfId="36440" xr:uid="{00000000-0005-0000-0000-00002E140000}"/>
    <cellStyle name="Migliaia [0] 49 5" xfId="2866" xr:uid="{00000000-0005-0000-0000-00002F140000}"/>
    <cellStyle name="Migliaia [0] 49 5 2" xfId="2867" xr:uid="{00000000-0005-0000-0000-000030140000}"/>
    <cellStyle name="Migliaia [0] 49 5 3" xfId="2868" xr:uid="{00000000-0005-0000-0000-000031140000}"/>
    <cellStyle name="Migliaia [0] 49 5 4" xfId="2869" xr:uid="{00000000-0005-0000-0000-000032140000}"/>
    <cellStyle name="Migliaia [0] 49 5 5" xfId="27229" xr:uid="{00000000-0005-0000-0000-000033140000}"/>
    <cellStyle name="Migliaia [0] 49 5 6" xfId="32300" xr:uid="{00000000-0005-0000-0000-000034140000}"/>
    <cellStyle name="Migliaia [0] 49 5 7" xfId="35288" xr:uid="{00000000-0005-0000-0000-000035140000}"/>
    <cellStyle name="Migliaia [0] 49 5 8" xfId="38248" xr:uid="{00000000-0005-0000-0000-000036140000}"/>
    <cellStyle name="Migliaia [0] 49 6" xfId="2870" xr:uid="{00000000-0005-0000-0000-000037140000}"/>
    <cellStyle name="Migliaia [0] 49 6 2" xfId="2871" xr:uid="{00000000-0005-0000-0000-000038140000}"/>
    <cellStyle name="Migliaia [0] 49 6 3" xfId="2872" xr:uid="{00000000-0005-0000-0000-000039140000}"/>
    <cellStyle name="Migliaia [0] 49 6 4" xfId="2873" xr:uid="{00000000-0005-0000-0000-00003A140000}"/>
    <cellStyle name="Migliaia [0] 49 6 5" xfId="27349" xr:uid="{00000000-0005-0000-0000-00003B140000}"/>
    <cellStyle name="Migliaia [0] 49 6 6" xfId="30364" xr:uid="{00000000-0005-0000-0000-00003C140000}"/>
    <cellStyle name="Migliaia [0] 49 6 7" xfId="35408" xr:uid="{00000000-0005-0000-0000-00003D140000}"/>
    <cellStyle name="Migliaia [0] 49 6 8" xfId="38368" xr:uid="{00000000-0005-0000-0000-00003E140000}"/>
    <cellStyle name="Migliaia [0] 49 7" xfId="2874" xr:uid="{00000000-0005-0000-0000-00003F140000}"/>
    <cellStyle name="Migliaia [0] 49 7 2" xfId="2875" xr:uid="{00000000-0005-0000-0000-000040140000}"/>
    <cellStyle name="Migliaia [0] 49 7 3" xfId="2876" xr:uid="{00000000-0005-0000-0000-000041140000}"/>
    <cellStyle name="Migliaia [0] 49 7 4" xfId="28265" xr:uid="{00000000-0005-0000-0000-000042140000}"/>
    <cellStyle name="Migliaia [0] 49 7 5" xfId="33023" xr:uid="{00000000-0005-0000-0000-000043140000}"/>
    <cellStyle name="Migliaia [0] 49 7 6" xfId="39272" xr:uid="{00000000-0005-0000-0000-000044140000}"/>
    <cellStyle name="Migliaia [0] 49 8" xfId="2877" xr:uid="{00000000-0005-0000-0000-000045140000}"/>
    <cellStyle name="Migliaia [0] 49 8 2" xfId="2878" xr:uid="{00000000-0005-0000-0000-000046140000}"/>
    <cellStyle name="Migliaia [0] 49 8 3" xfId="2879" xr:uid="{00000000-0005-0000-0000-000047140000}"/>
    <cellStyle name="Migliaia [0] 49 8 4" xfId="29185" xr:uid="{00000000-0005-0000-0000-000048140000}"/>
    <cellStyle name="Migliaia [0] 49 8 5" xfId="32673" xr:uid="{00000000-0005-0000-0000-000049140000}"/>
    <cellStyle name="Migliaia [0] 49 8 6" xfId="40177" xr:uid="{00000000-0005-0000-0000-00004A140000}"/>
    <cellStyle name="Migliaia [0] 49 9" xfId="2880" xr:uid="{00000000-0005-0000-0000-00004B140000}"/>
    <cellStyle name="Migliaia [0] 5" xfId="2881" xr:uid="{00000000-0005-0000-0000-00004C140000}"/>
    <cellStyle name="Migliaia [0] 5 10" xfId="2882" xr:uid="{00000000-0005-0000-0000-00004D140000}"/>
    <cellStyle name="Migliaia [0] 5 11" xfId="2883" xr:uid="{00000000-0005-0000-0000-00004E140000}"/>
    <cellStyle name="Migliaia [0] 5 12" xfId="23579" xr:uid="{00000000-0005-0000-0000-00004F140000}"/>
    <cellStyle name="Migliaia [0] 5 13" xfId="30151" xr:uid="{00000000-0005-0000-0000-000050140000}"/>
    <cellStyle name="Migliaia [0] 5 14" xfId="36321" xr:uid="{00000000-0005-0000-0000-000051140000}"/>
    <cellStyle name="Migliaia [0] 5 15" xfId="41083" xr:uid="{00000000-0005-0000-0000-000052140000}"/>
    <cellStyle name="Migliaia [0] 5 16" xfId="41204" xr:uid="{00000000-0005-0000-0000-000053140000}"/>
    <cellStyle name="Migliaia [0] 5 2" xfId="2884" xr:uid="{00000000-0005-0000-0000-000054140000}"/>
    <cellStyle name="Migliaia [0] 5 2 10" xfId="30152" xr:uid="{00000000-0005-0000-0000-000055140000}"/>
    <cellStyle name="Migliaia [0] 5 2 11" xfId="33380" xr:uid="{00000000-0005-0000-0000-000056140000}"/>
    <cellStyle name="Migliaia [0] 5 2 12" xfId="36567" xr:uid="{00000000-0005-0000-0000-000057140000}"/>
    <cellStyle name="Migliaia [0] 5 2 2" xfId="2885" xr:uid="{00000000-0005-0000-0000-000058140000}"/>
    <cellStyle name="Migliaia [0] 5 2 2 2" xfId="2886" xr:uid="{00000000-0005-0000-0000-000059140000}"/>
    <cellStyle name="Migliaia [0] 5 2 2 3" xfId="2887" xr:uid="{00000000-0005-0000-0000-00005A140000}"/>
    <cellStyle name="Migliaia [0] 5 2 2 4" xfId="2888" xr:uid="{00000000-0005-0000-0000-00005B140000}"/>
    <cellStyle name="Migliaia [0] 5 2 2 5" xfId="26369" xr:uid="{00000000-0005-0000-0000-00005C140000}"/>
    <cellStyle name="Migliaia [0] 5 2 2 6" xfId="31447" xr:uid="{00000000-0005-0000-0000-00005D140000}"/>
    <cellStyle name="Migliaia [0] 5 2 2 7" xfId="34435" xr:uid="{00000000-0005-0000-0000-00005E140000}"/>
    <cellStyle name="Migliaia [0] 5 2 2 8" xfId="37395" xr:uid="{00000000-0005-0000-0000-00005F140000}"/>
    <cellStyle name="Migliaia [0] 5 2 3" xfId="2889" xr:uid="{00000000-0005-0000-0000-000060140000}"/>
    <cellStyle name="Migliaia [0] 5 2 3 2" xfId="2890" xr:uid="{00000000-0005-0000-0000-000061140000}"/>
    <cellStyle name="Migliaia [0] 5 2 3 3" xfId="2891" xr:uid="{00000000-0005-0000-0000-000062140000}"/>
    <cellStyle name="Migliaia [0] 5 2 3 4" xfId="2892" xr:uid="{00000000-0005-0000-0000-000063140000}"/>
    <cellStyle name="Migliaia [0] 5 2 3 5" xfId="27902" xr:uid="{00000000-0005-0000-0000-000064140000}"/>
    <cellStyle name="Migliaia [0] 5 2 3 6" xfId="30616" xr:uid="{00000000-0005-0000-0000-000065140000}"/>
    <cellStyle name="Migliaia [0] 5 2 3 7" xfId="35954" xr:uid="{00000000-0005-0000-0000-000066140000}"/>
    <cellStyle name="Migliaia [0] 5 2 3 8" xfId="38914" xr:uid="{00000000-0005-0000-0000-000067140000}"/>
    <cellStyle name="Migliaia [0] 5 2 4" xfId="2893" xr:uid="{00000000-0005-0000-0000-000068140000}"/>
    <cellStyle name="Migliaia [0] 5 2 4 2" xfId="2894" xr:uid="{00000000-0005-0000-0000-000069140000}"/>
    <cellStyle name="Migliaia [0] 5 2 4 3" xfId="2895" xr:uid="{00000000-0005-0000-0000-00006A140000}"/>
    <cellStyle name="Migliaia [0] 5 2 4 4" xfId="28818" xr:uid="{00000000-0005-0000-0000-00006B140000}"/>
    <cellStyle name="Migliaia [0] 5 2 4 5" xfId="39818" xr:uid="{00000000-0005-0000-0000-00006C140000}"/>
    <cellStyle name="Migliaia [0] 5 2 5" xfId="2896" xr:uid="{00000000-0005-0000-0000-00006D140000}"/>
    <cellStyle name="Migliaia [0] 5 2 5 2" xfId="2897" xr:uid="{00000000-0005-0000-0000-00006E140000}"/>
    <cellStyle name="Migliaia [0] 5 2 5 3" xfId="2898" xr:uid="{00000000-0005-0000-0000-00006F140000}"/>
    <cellStyle name="Migliaia [0] 5 2 5 4" xfId="29738" xr:uid="{00000000-0005-0000-0000-000070140000}"/>
    <cellStyle name="Migliaia [0] 5 2 5 5" xfId="40723" xr:uid="{00000000-0005-0000-0000-000071140000}"/>
    <cellStyle name="Migliaia [0] 5 2 6" xfId="2899" xr:uid="{00000000-0005-0000-0000-000072140000}"/>
    <cellStyle name="Migliaia [0] 5 2 7" xfId="2900" xr:uid="{00000000-0005-0000-0000-000073140000}"/>
    <cellStyle name="Migliaia [0] 5 2 8" xfId="2901" xr:uid="{00000000-0005-0000-0000-000074140000}"/>
    <cellStyle name="Migliaia [0] 5 2 9" xfId="24099" xr:uid="{00000000-0005-0000-0000-000075140000}"/>
    <cellStyle name="Migliaia [0] 5 3" xfId="2902" xr:uid="{00000000-0005-0000-0000-000076140000}"/>
    <cellStyle name="Migliaia [0] 5 3 2" xfId="2903" xr:uid="{00000000-0005-0000-0000-000077140000}"/>
    <cellStyle name="Migliaia [0] 5 3 3" xfId="2904" xr:uid="{00000000-0005-0000-0000-000078140000}"/>
    <cellStyle name="Migliaia [0] 5 3 4" xfId="2905" xr:uid="{00000000-0005-0000-0000-000079140000}"/>
    <cellStyle name="Migliaia [0] 5 3 5" xfId="26368" xr:uid="{00000000-0005-0000-0000-00007A140000}"/>
    <cellStyle name="Migliaia [0] 5 3 6" xfId="31446" xr:uid="{00000000-0005-0000-0000-00007B140000}"/>
    <cellStyle name="Migliaia [0] 5 3 7" xfId="34434" xr:uid="{00000000-0005-0000-0000-00007C140000}"/>
    <cellStyle name="Migliaia [0] 5 3 8" xfId="37394" xr:uid="{00000000-0005-0000-0000-00007D140000}"/>
    <cellStyle name="Migliaia [0] 5 4" xfId="2906" xr:uid="{00000000-0005-0000-0000-00007E140000}"/>
    <cellStyle name="Migliaia [0] 5 4 2" xfId="2907" xr:uid="{00000000-0005-0000-0000-00007F140000}"/>
    <cellStyle name="Migliaia [0] 5 4 3" xfId="2908" xr:uid="{00000000-0005-0000-0000-000080140000}"/>
    <cellStyle name="Migliaia [0] 5 4 4" xfId="2909" xr:uid="{00000000-0005-0000-0000-000081140000}"/>
    <cellStyle name="Migliaia [0] 5 4 5" xfId="23933" xr:uid="{00000000-0005-0000-0000-000082140000}"/>
    <cellStyle name="Migliaia [0] 5 4 6" xfId="30489" xr:uid="{00000000-0005-0000-0000-000083140000}"/>
    <cellStyle name="Migliaia [0] 5 4 7" xfId="33150" xr:uid="{00000000-0005-0000-0000-000084140000}"/>
    <cellStyle name="Migliaia [0] 5 4 8" xfId="36441" xr:uid="{00000000-0005-0000-0000-000085140000}"/>
    <cellStyle name="Migliaia [0] 5 5" xfId="2910" xr:uid="{00000000-0005-0000-0000-000086140000}"/>
    <cellStyle name="Migliaia [0] 5 5 2" xfId="2911" xr:uid="{00000000-0005-0000-0000-000087140000}"/>
    <cellStyle name="Migliaia [0] 5 5 3" xfId="2912" xr:uid="{00000000-0005-0000-0000-000088140000}"/>
    <cellStyle name="Migliaia [0] 5 5 4" xfId="2913" xr:uid="{00000000-0005-0000-0000-000089140000}"/>
    <cellStyle name="Migliaia [0] 5 5 5" xfId="27230" xr:uid="{00000000-0005-0000-0000-00008A140000}"/>
    <cellStyle name="Migliaia [0] 5 5 6" xfId="32301" xr:uid="{00000000-0005-0000-0000-00008B140000}"/>
    <cellStyle name="Migliaia [0] 5 5 7" xfId="35289" xr:uid="{00000000-0005-0000-0000-00008C140000}"/>
    <cellStyle name="Migliaia [0] 5 5 8" xfId="38249" xr:uid="{00000000-0005-0000-0000-00008D140000}"/>
    <cellStyle name="Migliaia [0] 5 6" xfId="2914" xr:uid="{00000000-0005-0000-0000-00008E140000}"/>
    <cellStyle name="Migliaia [0] 5 6 2" xfId="2915" xr:uid="{00000000-0005-0000-0000-00008F140000}"/>
    <cellStyle name="Migliaia [0] 5 6 3" xfId="2916" xr:uid="{00000000-0005-0000-0000-000090140000}"/>
    <cellStyle name="Migliaia [0] 5 6 4" xfId="2917" xr:uid="{00000000-0005-0000-0000-000091140000}"/>
    <cellStyle name="Migliaia [0] 5 6 5" xfId="27350" xr:uid="{00000000-0005-0000-0000-000092140000}"/>
    <cellStyle name="Migliaia [0] 5 6 6" xfId="30365" xr:uid="{00000000-0005-0000-0000-000093140000}"/>
    <cellStyle name="Migliaia [0] 5 6 7" xfId="35409" xr:uid="{00000000-0005-0000-0000-000094140000}"/>
    <cellStyle name="Migliaia [0] 5 6 8" xfId="38369" xr:uid="{00000000-0005-0000-0000-000095140000}"/>
    <cellStyle name="Migliaia [0] 5 7" xfId="2918" xr:uid="{00000000-0005-0000-0000-000096140000}"/>
    <cellStyle name="Migliaia [0] 5 7 2" xfId="2919" xr:uid="{00000000-0005-0000-0000-000097140000}"/>
    <cellStyle name="Migliaia [0] 5 7 3" xfId="2920" xr:uid="{00000000-0005-0000-0000-000098140000}"/>
    <cellStyle name="Migliaia [0] 5 7 4" xfId="28266" xr:uid="{00000000-0005-0000-0000-000099140000}"/>
    <cellStyle name="Migliaia [0] 5 7 5" xfId="33024" xr:uid="{00000000-0005-0000-0000-00009A140000}"/>
    <cellStyle name="Migliaia [0] 5 7 6" xfId="39273" xr:uid="{00000000-0005-0000-0000-00009B140000}"/>
    <cellStyle name="Migliaia [0] 5 8" xfId="2921" xr:uid="{00000000-0005-0000-0000-00009C140000}"/>
    <cellStyle name="Migliaia [0] 5 8 2" xfId="2922" xr:uid="{00000000-0005-0000-0000-00009D140000}"/>
    <cellStyle name="Migliaia [0] 5 8 3" xfId="2923" xr:uid="{00000000-0005-0000-0000-00009E140000}"/>
    <cellStyle name="Migliaia [0] 5 8 4" xfId="29186" xr:uid="{00000000-0005-0000-0000-00009F140000}"/>
    <cellStyle name="Migliaia [0] 5 8 5" xfId="32674" xr:uid="{00000000-0005-0000-0000-0000A0140000}"/>
    <cellStyle name="Migliaia [0] 5 8 6" xfId="40178" xr:uid="{00000000-0005-0000-0000-0000A1140000}"/>
    <cellStyle name="Migliaia [0] 5 9" xfId="2924" xr:uid="{00000000-0005-0000-0000-0000A2140000}"/>
    <cellStyle name="Migliaia [0] 50" xfId="2925" xr:uid="{00000000-0005-0000-0000-0000A3140000}"/>
    <cellStyle name="Migliaia [0] 50 10" xfId="2926" xr:uid="{00000000-0005-0000-0000-0000A4140000}"/>
    <cellStyle name="Migliaia [0] 50 11" xfId="2927" xr:uid="{00000000-0005-0000-0000-0000A5140000}"/>
    <cellStyle name="Migliaia [0] 50 12" xfId="23580" xr:uid="{00000000-0005-0000-0000-0000A6140000}"/>
    <cellStyle name="Migliaia [0] 50 13" xfId="30153" xr:uid="{00000000-0005-0000-0000-0000A7140000}"/>
    <cellStyle name="Migliaia [0] 50 14" xfId="36322" xr:uid="{00000000-0005-0000-0000-0000A8140000}"/>
    <cellStyle name="Migliaia [0] 50 15" xfId="41084" xr:uid="{00000000-0005-0000-0000-0000A9140000}"/>
    <cellStyle name="Migliaia [0] 50 16" xfId="41205" xr:uid="{00000000-0005-0000-0000-0000AA140000}"/>
    <cellStyle name="Migliaia [0] 50 2" xfId="2928" xr:uid="{00000000-0005-0000-0000-0000AB140000}"/>
    <cellStyle name="Migliaia [0] 50 2 10" xfId="30154" xr:uid="{00000000-0005-0000-0000-0000AC140000}"/>
    <cellStyle name="Migliaia [0] 50 2 11" xfId="33381" xr:uid="{00000000-0005-0000-0000-0000AD140000}"/>
    <cellStyle name="Migliaia [0] 50 2 12" xfId="36568" xr:uid="{00000000-0005-0000-0000-0000AE140000}"/>
    <cellStyle name="Migliaia [0] 50 2 2" xfId="2929" xr:uid="{00000000-0005-0000-0000-0000AF140000}"/>
    <cellStyle name="Migliaia [0] 50 2 2 2" xfId="2930" xr:uid="{00000000-0005-0000-0000-0000B0140000}"/>
    <cellStyle name="Migliaia [0] 50 2 2 3" xfId="2931" xr:uid="{00000000-0005-0000-0000-0000B1140000}"/>
    <cellStyle name="Migliaia [0] 50 2 2 4" xfId="2932" xr:uid="{00000000-0005-0000-0000-0000B2140000}"/>
    <cellStyle name="Migliaia [0] 50 2 2 5" xfId="26371" xr:uid="{00000000-0005-0000-0000-0000B3140000}"/>
    <cellStyle name="Migliaia [0] 50 2 2 6" xfId="31449" xr:uid="{00000000-0005-0000-0000-0000B4140000}"/>
    <cellStyle name="Migliaia [0] 50 2 2 7" xfId="34437" xr:uid="{00000000-0005-0000-0000-0000B5140000}"/>
    <cellStyle name="Migliaia [0] 50 2 2 8" xfId="37397" xr:uid="{00000000-0005-0000-0000-0000B6140000}"/>
    <cellStyle name="Migliaia [0] 50 2 3" xfId="2933" xr:uid="{00000000-0005-0000-0000-0000B7140000}"/>
    <cellStyle name="Migliaia [0] 50 2 3 2" xfId="2934" xr:uid="{00000000-0005-0000-0000-0000B8140000}"/>
    <cellStyle name="Migliaia [0] 50 2 3 3" xfId="2935" xr:uid="{00000000-0005-0000-0000-0000B9140000}"/>
    <cellStyle name="Migliaia [0] 50 2 3 4" xfId="2936" xr:uid="{00000000-0005-0000-0000-0000BA140000}"/>
    <cellStyle name="Migliaia [0] 50 2 3 5" xfId="27903" xr:uid="{00000000-0005-0000-0000-0000BB140000}"/>
    <cellStyle name="Migliaia [0] 50 2 3 6" xfId="30617" xr:uid="{00000000-0005-0000-0000-0000BC140000}"/>
    <cellStyle name="Migliaia [0] 50 2 3 7" xfId="35955" xr:uid="{00000000-0005-0000-0000-0000BD140000}"/>
    <cellStyle name="Migliaia [0] 50 2 3 8" xfId="38915" xr:uid="{00000000-0005-0000-0000-0000BE140000}"/>
    <cellStyle name="Migliaia [0] 50 2 4" xfId="2937" xr:uid="{00000000-0005-0000-0000-0000BF140000}"/>
    <cellStyle name="Migliaia [0] 50 2 4 2" xfId="2938" xr:uid="{00000000-0005-0000-0000-0000C0140000}"/>
    <cellStyle name="Migliaia [0] 50 2 4 3" xfId="2939" xr:uid="{00000000-0005-0000-0000-0000C1140000}"/>
    <cellStyle name="Migliaia [0] 50 2 4 4" xfId="28819" xr:uid="{00000000-0005-0000-0000-0000C2140000}"/>
    <cellStyle name="Migliaia [0] 50 2 4 5" xfId="39819" xr:uid="{00000000-0005-0000-0000-0000C3140000}"/>
    <cellStyle name="Migliaia [0] 50 2 5" xfId="2940" xr:uid="{00000000-0005-0000-0000-0000C4140000}"/>
    <cellStyle name="Migliaia [0] 50 2 5 2" xfId="2941" xr:uid="{00000000-0005-0000-0000-0000C5140000}"/>
    <cellStyle name="Migliaia [0] 50 2 5 3" xfId="2942" xr:uid="{00000000-0005-0000-0000-0000C6140000}"/>
    <cellStyle name="Migliaia [0] 50 2 5 4" xfId="29739" xr:uid="{00000000-0005-0000-0000-0000C7140000}"/>
    <cellStyle name="Migliaia [0] 50 2 5 5" xfId="40724" xr:uid="{00000000-0005-0000-0000-0000C8140000}"/>
    <cellStyle name="Migliaia [0] 50 2 6" xfId="2943" xr:uid="{00000000-0005-0000-0000-0000C9140000}"/>
    <cellStyle name="Migliaia [0] 50 2 7" xfId="2944" xr:uid="{00000000-0005-0000-0000-0000CA140000}"/>
    <cellStyle name="Migliaia [0] 50 2 8" xfId="2945" xr:uid="{00000000-0005-0000-0000-0000CB140000}"/>
    <cellStyle name="Migliaia [0] 50 2 9" xfId="24100" xr:uid="{00000000-0005-0000-0000-0000CC140000}"/>
    <cellStyle name="Migliaia [0] 50 3" xfId="2946" xr:uid="{00000000-0005-0000-0000-0000CD140000}"/>
    <cellStyle name="Migliaia [0] 50 3 2" xfId="2947" xr:uid="{00000000-0005-0000-0000-0000CE140000}"/>
    <cellStyle name="Migliaia [0] 50 3 3" xfId="2948" xr:uid="{00000000-0005-0000-0000-0000CF140000}"/>
    <cellStyle name="Migliaia [0] 50 3 4" xfId="2949" xr:uid="{00000000-0005-0000-0000-0000D0140000}"/>
    <cellStyle name="Migliaia [0] 50 3 5" xfId="26370" xr:uid="{00000000-0005-0000-0000-0000D1140000}"/>
    <cellStyle name="Migliaia [0] 50 3 6" xfId="31448" xr:uid="{00000000-0005-0000-0000-0000D2140000}"/>
    <cellStyle name="Migliaia [0] 50 3 7" xfId="34436" xr:uid="{00000000-0005-0000-0000-0000D3140000}"/>
    <cellStyle name="Migliaia [0] 50 3 8" xfId="37396" xr:uid="{00000000-0005-0000-0000-0000D4140000}"/>
    <cellStyle name="Migliaia [0] 50 4" xfId="2950" xr:uid="{00000000-0005-0000-0000-0000D5140000}"/>
    <cellStyle name="Migliaia [0] 50 4 2" xfId="2951" xr:uid="{00000000-0005-0000-0000-0000D6140000}"/>
    <cellStyle name="Migliaia [0] 50 4 3" xfId="2952" xr:uid="{00000000-0005-0000-0000-0000D7140000}"/>
    <cellStyle name="Migliaia [0] 50 4 4" xfId="2953" xr:uid="{00000000-0005-0000-0000-0000D8140000}"/>
    <cellStyle name="Migliaia [0] 50 4 5" xfId="23934" xr:uid="{00000000-0005-0000-0000-0000D9140000}"/>
    <cellStyle name="Migliaia [0] 50 4 6" xfId="30490" xr:uid="{00000000-0005-0000-0000-0000DA140000}"/>
    <cellStyle name="Migliaia [0] 50 4 7" xfId="33151" xr:uid="{00000000-0005-0000-0000-0000DB140000}"/>
    <cellStyle name="Migliaia [0] 50 4 8" xfId="36442" xr:uid="{00000000-0005-0000-0000-0000DC140000}"/>
    <cellStyle name="Migliaia [0] 50 5" xfId="2954" xr:uid="{00000000-0005-0000-0000-0000DD140000}"/>
    <cellStyle name="Migliaia [0] 50 5 2" xfId="2955" xr:uid="{00000000-0005-0000-0000-0000DE140000}"/>
    <cellStyle name="Migliaia [0] 50 5 3" xfId="2956" xr:uid="{00000000-0005-0000-0000-0000DF140000}"/>
    <cellStyle name="Migliaia [0] 50 5 4" xfId="2957" xr:uid="{00000000-0005-0000-0000-0000E0140000}"/>
    <cellStyle name="Migliaia [0] 50 5 5" xfId="27231" xr:uid="{00000000-0005-0000-0000-0000E1140000}"/>
    <cellStyle name="Migliaia [0] 50 5 6" xfId="32302" xr:uid="{00000000-0005-0000-0000-0000E2140000}"/>
    <cellStyle name="Migliaia [0] 50 5 7" xfId="35290" xr:uid="{00000000-0005-0000-0000-0000E3140000}"/>
    <cellStyle name="Migliaia [0] 50 5 8" xfId="38250" xr:uid="{00000000-0005-0000-0000-0000E4140000}"/>
    <cellStyle name="Migliaia [0] 50 6" xfId="2958" xr:uid="{00000000-0005-0000-0000-0000E5140000}"/>
    <cellStyle name="Migliaia [0] 50 6 2" xfId="2959" xr:uid="{00000000-0005-0000-0000-0000E6140000}"/>
    <cellStyle name="Migliaia [0] 50 6 3" xfId="2960" xr:uid="{00000000-0005-0000-0000-0000E7140000}"/>
    <cellStyle name="Migliaia [0] 50 6 4" xfId="2961" xr:uid="{00000000-0005-0000-0000-0000E8140000}"/>
    <cellStyle name="Migliaia [0] 50 6 5" xfId="27351" xr:uid="{00000000-0005-0000-0000-0000E9140000}"/>
    <cellStyle name="Migliaia [0] 50 6 6" xfId="30366" xr:uid="{00000000-0005-0000-0000-0000EA140000}"/>
    <cellStyle name="Migliaia [0] 50 6 7" xfId="35410" xr:uid="{00000000-0005-0000-0000-0000EB140000}"/>
    <cellStyle name="Migliaia [0] 50 6 8" xfId="38370" xr:uid="{00000000-0005-0000-0000-0000EC140000}"/>
    <cellStyle name="Migliaia [0] 50 7" xfId="2962" xr:uid="{00000000-0005-0000-0000-0000ED140000}"/>
    <cellStyle name="Migliaia [0] 50 7 2" xfId="2963" xr:uid="{00000000-0005-0000-0000-0000EE140000}"/>
    <cellStyle name="Migliaia [0] 50 7 3" xfId="2964" xr:uid="{00000000-0005-0000-0000-0000EF140000}"/>
    <cellStyle name="Migliaia [0] 50 7 4" xfId="28267" xr:uid="{00000000-0005-0000-0000-0000F0140000}"/>
    <cellStyle name="Migliaia [0] 50 7 5" xfId="33025" xr:uid="{00000000-0005-0000-0000-0000F1140000}"/>
    <cellStyle name="Migliaia [0] 50 7 6" xfId="39274" xr:uid="{00000000-0005-0000-0000-0000F2140000}"/>
    <cellStyle name="Migliaia [0] 50 8" xfId="2965" xr:uid="{00000000-0005-0000-0000-0000F3140000}"/>
    <cellStyle name="Migliaia [0] 50 8 2" xfId="2966" xr:uid="{00000000-0005-0000-0000-0000F4140000}"/>
    <cellStyle name="Migliaia [0] 50 8 3" xfId="2967" xr:uid="{00000000-0005-0000-0000-0000F5140000}"/>
    <cellStyle name="Migliaia [0] 50 8 4" xfId="29187" xr:uid="{00000000-0005-0000-0000-0000F6140000}"/>
    <cellStyle name="Migliaia [0] 50 8 5" xfId="32675" xr:uid="{00000000-0005-0000-0000-0000F7140000}"/>
    <cellStyle name="Migliaia [0] 50 8 6" xfId="40179" xr:uid="{00000000-0005-0000-0000-0000F8140000}"/>
    <cellStyle name="Migliaia [0] 50 9" xfId="2968" xr:uid="{00000000-0005-0000-0000-0000F9140000}"/>
    <cellStyle name="Migliaia [0] 51" xfId="2969" xr:uid="{00000000-0005-0000-0000-0000FA140000}"/>
    <cellStyle name="Migliaia [0] 51 10" xfId="2970" xr:uid="{00000000-0005-0000-0000-0000FB140000}"/>
    <cellStyle name="Migliaia [0] 51 11" xfId="2971" xr:uid="{00000000-0005-0000-0000-0000FC140000}"/>
    <cellStyle name="Migliaia [0] 51 12" xfId="23581" xr:uid="{00000000-0005-0000-0000-0000FD140000}"/>
    <cellStyle name="Migliaia [0] 51 13" xfId="30155" xr:uid="{00000000-0005-0000-0000-0000FE140000}"/>
    <cellStyle name="Migliaia [0] 51 14" xfId="36323" xr:uid="{00000000-0005-0000-0000-0000FF140000}"/>
    <cellStyle name="Migliaia [0] 51 15" xfId="41085" xr:uid="{00000000-0005-0000-0000-000000150000}"/>
    <cellStyle name="Migliaia [0] 51 16" xfId="41206" xr:uid="{00000000-0005-0000-0000-000001150000}"/>
    <cellStyle name="Migliaia [0] 51 2" xfId="2972" xr:uid="{00000000-0005-0000-0000-000002150000}"/>
    <cellStyle name="Migliaia [0] 51 2 10" xfId="30156" xr:uid="{00000000-0005-0000-0000-000003150000}"/>
    <cellStyle name="Migliaia [0] 51 2 11" xfId="33382" xr:uid="{00000000-0005-0000-0000-000004150000}"/>
    <cellStyle name="Migliaia [0] 51 2 12" xfId="36569" xr:uid="{00000000-0005-0000-0000-000005150000}"/>
    <cellStyle name="Migliaia [0] 51 2 2" xfId="2973" xr:uid="{00000000-0005-0000-0000-000006150000}"/>
    <cellStyle name="Migliaia [0] 51 2 2 2" xfId="2974" xr:uid="{00000000-0005-0000-0000-000007150000}"/>
    <cellStyle name="Migliaia [0] 51 2 2 3" xfId="2975" xr:uid="{00000000-0005-0000-0000-000008150000}"/>
    <cellStyle name="Migliaia [0] 51 2 2 4" xfId="2976" xr:uid="{00000000-0005-0000-0000-000009150000}"/>
    <cellStyle name="Migliaia [0] 51 2 2 5" xfId="26373" xr:uid="{00000000-0005-0000-0000-00000A150000}"/>
    <cellStyle name="Migliaia [0] 51 2 2 6" xfId="31451" xr:uid="{00000000-0005-0000-0000-00000B150000}"/>
    <cellStyle name="Migliaia [0] 51 2 2 7" xfId="34439" xr:uid="{00000000-0005-0000-0000-00000C150000}"/>
    <cellStyle name="Migliaia [0] 51 2 2 8" xfId="37399" xr:uid="{00000000-0005-0000-0000-00000D150000}"/>
    <cellStyle name="Migliaia [0] 51 2 3" xfId="2977" xr:uid="{00000000-0005-0000-0000-00000E150000}"/>
    <cellStyle name="Migliaia [0] 51 2 3 2" xfId="2978" xr:uid="{00000000-0005-0000-0000-00000F150000}"/>
    <cellStyle name="Migliaia [0] 51 2 3 3" xfId="2979" xr:uid="{00000000-0005-0000-0000-000010150000}"/>
    <cellStyle name="Migliaia [0] 51 2 3 4" xfId="2980" xr:uid="{00000000-0005-0000-0000-000011150000}"/>
    <cellStyle name="Migliaia [0] 51 2 3 5" xfId="27904" xr:uid="{00000000-0005-0000-0000-000012150000}"/>
    <cellStyle name="Migliaia [0] 51 2 3 6" xfId="30618" xr:uid="{00000000-0005-0000-0000-000013150000}"/>
    <cellStyle name="Migliaia [0] 51 2 3 7" xfId="35956" xr:uid="{00000000-0005-0000-0000-000014150000}"/>
    <cellStyle name="Migliaia [0] 51 2 3 8" xfId="38916" xr:uid="{00000000-0005-0000-0000-000015150000}"/>
    <cellStyle name="Migliaia [0] 51 2 4" xfId="2981" xr:uid="{00000000-0005-0000-0000-000016150000}"/>
    <cellStyle name="Migliaia [0] 51 2 4 2" xfId="2982" xr:uid="{00000000-0005-0000-0000-000017150000}"/>
    <cellStyle name="Migliaia [0] 51 2 4 3" xfId="2983" xr:uid="{00000000-0005-0000-0000-000018150000}"/>
    <cellStyle name="Migliaia [0] 51 2 4 4" xfId="28820" xr:uid="{00000000-0005-0000-0000-000019150000}"/>
    <cellStyle name="Migliaia [0] 51 2 4 5" xfId="39820" xr:uid="{00000000-0005-0000-0000-00001A150000}"/>
    <cellStyle name="Migliaia [0] 51 2 5" xfId="2984" xr:uid="{00000000-0005-0000-0000-00001B150000}"/>
    <cellStyle name="Migliaia [0] 51 2 5 2" xfId="2985" xr:uid="{00000000-0005-0000-0000-00001C150000}"/>
    <cellStyle name="Migliaia [0] 51 2 5 3" xfId="2986" xr:uid="{00000000-0005-0000-0000-00001D150000}"/>
    <cellStyle name="Migliaia [0] 51 2 5 4" xfId="29740" xr:uid="{00000000-0005-0000-0000-00001E150000}"/>
    <cellStyle name="Migliaia [0] 51 2 5 5" xfId="40725" xr:uid="{00000000-0005-0000-0000-00001F150000}"/>
    <cellStyle name="Migliaia [0] 51 2 6" xfId="2987" xr:uid="{00000000-0005-0000-0000-000020150000}"/>
    <cellStyle name="Migliaia [0] 51 2 7" xfId="2988" xr:uid="{00000000-0005-0000-0000-000021150000}"/>
    <cellStyle name="Migliaia [0] 51 2 8" xfId="2989" xr:uid="{00000000-0005-0000-0000-000022150000}"/>
    <cellStyle name="Migliaia [0] 51 2 9" xfId="24101" xr:uid="{00000000-0005-0000-0000-000023150000}"/>
    <cellStyle name="Migliaia [0] 51 3" xfId="2990" xr:uid="{00000000-0005-0000-0000-000024150000}"/>
    <cellStyle name="Migliaia [0] 51 3 2" xfId="2991" xr:uid="{00000000-0005-0000-0000-000025150000}"/>
    <cellStyle name="Migliaia [0] 51 3 3" xfId="2992" xr:uid="{00000000-0005-0000-0000-000026150000}"/>
    <cellStyle name="Migliaia [0] 51 3 4" xfId="2993" xr:uid="{00000000-0005-0000-0000-000027150000}"/>
    <cellStyle name="Migliaia [0] 51 3 5" xfId="26372" xr:uid="{00000000-0005-0000-0000-000028150000}"/>
    <cellStyle name="Migliaia [0] 51 3 6" xfId="31450" xr:uid="{00000000-0005-0000-0000-000029150000}"/>
    <cellStyle name="Migliaia [0] 51 3 7" xfId="34438" xr:uid="{00000000-0005-0000-0000-00002A150000}"/>
    <cellStyle name="Migliaia [0] 51 3 8" xfId="37398" xr:uid="{00000000-0005-0000-0000-00002B150000}"/>
    <cellStyle name="Migliaia [0] 51 4" xfId="2994" xr:uid="{00000000-0005-0000-0000-00002C150000}"/>
    <cellStyle name="Migliaia [0] 51 4 2" xfId="2995" xr:uid="{00000000-0005-0000-0000-00002D150000}"/>
    <cellStyle name="Migliaia [0] 51 4 3" xfId="2996" xr:uid="{00000000-0005-0000-0000-00002E150000}"/>
    <cellStyle name="Migliaia [0] 51 4 4" xfId="2997" xr:uid="{00000000-0005-0000-0000-00002F150000}"/>
    <cellStyle name="Migliaia [0] 51 4 5" xfId="23935" xr:uid="{00000000-0005-0000-0000-000030150000}"/>
    <cellStyle name="Migliaia [0] 51 4 6" xfId="30491" xr:uid="{00000000-0005-0000-0000-000031150000}"/>
    <cellStyle name="Migliaia [0] 51 4 7" xfId="33152" xr:uid="{00000000-0005-0000-0000-000032150000}"/>
    <cellStyle name="Migliaia [0] 51 4 8" xfId="36443" xr:uid="{00000000-0005-0000-0000-000033150000}"/>
    <cellStyle name="Migliaia [0] 51 5" xfId="2998" xr:uid="{00000000-0005-0000-0000-000034150000}"/>
    <cellStyle name="Migliaia [0] 51 5 2" xfId="2999" xr:uid="{00000000-0005-0000-0000-000035150000}"/>
    <cellStyle name="Migliaia [0] 51 5 3" xfId="3000" xr:uid="{00000000-0005-0000-0000-000036150000}"/>
    <cellStyle name="Migliaia [0] 51 5 4" xfId="3001" xr:uid="{00000000-0005-0000-0000-000037150000}"/>
    <cellStyle name="Migliaia [0] 51 5 5" xfId="27232" xr:uid="{00000000-0005-0000-0000-000038150000}"/>
    <cellStyle name="Migliaia [0] 51 5 6" xfId="32303" xr:uid="{00000000-0005-0000-0000-000039150000}"/>
    <cellStyle name="Migliaia [0] 51 5 7" xfId="35291" xr:uid="{00000000-0005-0000-0000-00003A150000}"/>
    <cellStyle name="Migliaia [0] 51 5 8" xfId="38251" xr:uid="{00000000-0005-0000-0000-00003B150000}"/>
    <cellStyle name="Migliaia [0] 51 6" xfId="3002" xr:uid="{00000000-0005-0000-0000-00003C150000}"/>
    <cellStyle name="Migliaia [0] 51 6 2" xfId="3003" xr:uid="{00000000-0005-0000-0000-00003D150000}"/>
    <cellStyle name="Migliaia [0] 51 6 3" xfId="3004" xr:uid="{00000000-0005-0000-0000-00003E150000}"/>
    <cellStyle name="Migliaia [0] 51 6 4" xfId="3005" xr:uid="{00000000-0005-0000-0000-00003F150000}"/>
    <cellStyle name="Migliaia [0] 51 6 5" xfId="27352" xr:uid="{00000000-0005-0000-0000-000040150000}"/>
    <cellStyle name="Migliaia [0] 51 6 6" xfId="30367" xr:uid="{00000000-0005-0000-0000-000041150000}"/>
    <cellStyle name="Migliaia [0] 51 6 7" xfId="35411" xr:uid="{00000000-0005-0000-0000-000042150000}"/>
    <cellStyle name="Migliaia [0] 51 6 8" xfId="38371" xr:uid="{00000000-0005-0000-0000-000043150000}"/>
    <cellStyle name="Migliaia [0] 51 7" xfId="3006" xr:uid="{00000000-0005-0000-0000-000044150000}"/>
    <cellStyle name="Migliaia [0] 51 7 2" xfId="3007" xr:uid="{00000000-0005-0000-0000-000045150000}"/>
    <cellStyle name="Migliaia [0] 51 7 3" xfId="3008" xr:uid="{00000000-0005-0000-0000-000046150000}"/>
    <cellStyle name="Migliaia [0] 51 7 4" xfId="28268" xr:uid="{00000000-0005-0000-0000-000047150000}"/>
    <cellStyle name="Migliaia [0] 51 7 5" xfId="33026" xr:uid="{00000000-0005-0000-0000-000048150000}"/>
    <cellStyle name="Migliaia [0] 51 7 6" xfId="39275" xr:uid="{00000000-0005-0000-0000-000049150000}"/>
    <cellStyle name="Migliaia [0] 51 8" xfId="3009" xr:uid="{00000000-0005-0000-0000-00004A150000}"/>
    <cellStyle name="Migliaia [0] 51 8 2" xfId="3010" xr:uid="{00000000-0005-0000-0000-00004B150000}"/>
    <cellStyle name="Migliaia [0] 51 8 3" xfId="3011" xr:uid="{00000000-0005-0000-0000-00004C150000}"/>
    <cellStyle name="Migliaia [0] 51 8 4" xfId="29188" xr:uid="{00000000-0005-0000-0000-00004D150000}"/>
    <cellStyle name="Migliaia [0] 51 8 5" xfId="32676" xr:uid="{00000000-0005-0000-0000-00004E150000}"/>
    <cellStyle name="Migliaia [0] 51 8 6" xfId="40180" xr:uid="{00000000-0005-0000-0000-00004F150000}"/>
    <cellStyle name="Migliaia [0] 51 9" xfId="3012" xr:uid="{00000000-0005-0000-0000-000050150000}"/>
    <cellStyle name="Migliaia [0] 52" xfId="3013" xr:uid="{00000000-0005-0000-0000-000051150000}"/>
    <cellStyle name="Migliaia [0] 52 10" xfId="3014" xr:uid="{00000000-0005-0000-0000-000052150000}"/>
    <cellStyle name="Migliaia [0] 52 11" xfId="3015" xr:uid="{00000000-0005-0000-0000-000053150000}"/>
    <cellStyle name="Migliaia [0] 52 12" xfId="23582" xr:uid="{00000000-0005-0000-0000-000054150000}"/>
    <cellStyle name="Migliaia [0] 52 13" xfId="30157" xr:uid="{00000000-0005-0000-0000-000055150000}"/>
    <cellStyle name="Migliaia [0] 52 14" xfId="36324" xr:uid="{00000000-0005-0000-0000-000056150000}"/>
    <cellStyle name="Migliaia [0] 52 15" xfId="41086" xr:uid="{00000000-0005-0000-0000-000057150000}"/>
    <cellStyle name="Migliaia [0] 52 16" xfId="41207" xr:uid="{00000000-0005-0000-0000-000058150000}"/>
    <cellStyle name="Migliaia [0] 52 2" xfId="3016" xr:uid="{00000000-0005-0000-0000-000059150000}"/>
    <cellStyle name="Migliaia [0] 52 2 10" xfId="30158" xr:uid="{00000000-0005-0000-0000-00005A150000}"/>
    <cellStyle name="Migliaia [0] 52 2 11" xfId="33383" xr:uid="{00000000-0005-0000-0000-00005B150000}"/>
    <cellStyle name="Migliaia [0] 52 2 12" xfId="36570" xr:uid="{00000000-0005-0000-0000-00005C150000}"/>
    <cellStyle name="Migliaia [0] 52 2 2" xfId="3017" xr:uid="{00000000-0005-0000-0000-00005D150000}"/>
    <cellStyle name="Migliaia [0] 52 2 2 2" xfId="3018" xr:uid="{00000000-0005-0000-0000-00005E150000}"/>
    <cellStyle name="Migliaia [0] 52 2 2 3" xfId="3019" xr:uid="{00000000-0005-0000-0000-00005F150000}"/>
    <cellStyle name="Migliaia [0] 52 2 2 4" xfId="3020" xr:uid="{00000000-0005-0000-0000-000060150000}"/>
    <cellStyle name="Migliaia [0] 52 2 2 5" xfId="26375" xr:uid="{00000000-0005-0000-0000-000061150000}"/>
    <cellStyle name="Migliaia [0] 52 2 2 6" xfId="31453" xr:uid="{00000000-0005-0000-0000-000062150000}"/>
    <cellStyle name="Migliaia [0] 52 2 2 7" xfId="34441" xr:uid="{00000000-0005-0000-0000-000063150000}"/>
    <cellStyle name="Migliaia [0] 52 2 2 8" xfId="37401" xr:uid="{00000000-0005-0000-0000-000064150000}"/>
    <cellStyle name="Migliaia [0] 52 2 3" xfId="3021" xr:uid="{00000000-0005-0000-0000-000065150000}"/>
    <cellStyle name="Migliaia [0] 52 2 3 2" xfId="3022" xr:uid="{00000000-0005-0000-0000-000066150000}"/>
    <cellStyle name="Migliaia [0] 52 2 3 3" xfId="3023" xr:uid="{00000000-0005-0000-0000-000067150000}"/>
    <cellStyle name="Migliaia [0] 52 2 3 4" xfId="3024" xr:uid="{00000000-0005-0000-0000-000068150000}"/>
    <cellStyle name="Migliaia [0] 52 2 3 5" xfId="27905" xr:uid="{00000000-0005-0000-0000-000069150000}"/>
    <cellStyle name="Migliaia [0] 52 2 3 6" xfId="30619" xr:uid="{00000000-0005-0000-0000-00006A150000}"/>
    <cellStyle name="Migliaia [0] 52 2 3 7" xfId="35957" xr:uid="{00000000-0005-0000-0000-00006B150000}"/>
    <cellStyle name="Migliaia [0] 52 2 3 8" xfId="38917" xr:uid="{00000000-0005-0000-0000-00006C150000}"/>
    <cellStyle name="Migliaia [0] 52 2 4" xfId="3025" xr:uid="{00000000-0005-0000-0000-00006D150000}"/>
    <cellStyle name="Migliaia [0] 52 2 4 2" xfId="3026" xr:uid="{00000000-0005-0000-0000-00006E150000}"/>
    <cellStyle name="Migliaia [0] 52 2 4 3" xfId="3027" xr:uid="{00000000-0005-0000-0000-00006F150000}"/>
    <cellStyle name="Migliaia [0] 52 2 4 4" xfId="28821" xr:uid="{00000000-0005-0000-0000-000070150000}"/>
    <cellStyle name="Migliaia [0] 52 2 4 5" xfId="39821" xr:uid="{00000000-0005-0000-0000-000071150000}"/>
    <cellStyle name="Migliaia [0] 52 2 5" xfId="3028" xr:uid="{00000000-0005-0000-0000-000072150000}"/>
    <cellStyle name="Migliaia [0] 52 2 5 2" xfId="3029" xr:uid="{00000000-0005-0000-0000-000073150000}"/>
    <cellStyle name="Migliaia [0] 52 2 5 3" xfId="3030" xr:uid="{00000000-0005-0000-0000-000074150000}"/>
    <cellStyle name="Migliaia [0] 52 2 5 4" xfId="29741" xr:uid="{00000000-0005-0000-0000-000075150000}"/>
    <cellStyle name="Migliaia [0] 52 2 5 5" xfId="40726" xr:uid="{00000000-0005-0000-0000-000076150000}"/>
    <cellStyle name="Migliaia [0] 52 2 6" xfId="3031" xr:uid="{00000000-0005-0000-0000-000077150000}"/>
    <cellStyle name="Migliaia [0] 52 2 7" xfId="3032" xr:uid="{00000000-0005-0000-0000-000078150000}"/>
    <cellStyle name="Migliaia [0] 52 2 8" xfId="3033" xr:uid="{00000000-0005-0000-0000-000079150000}"/>
    <cellStyle name="Migliaia [0] 52 2 9" xfId="24102" xr:uid="{00000000-0005-0000-0000-00007A150000}"/>
    <cellStyle name="Migliaia [0] 52 3" xfId="3034" xr:uid="{00000000-0005-0000-0000-00007B150000}"/>
    <cellStyle name="Migliaia [0] 52 3 2" xfId="3035" xr:uid="{00000000-0005-0000-0000-00007C150000}"/>
    <cellStyle name="Migliaia [0] 52 3 3" xfId="3036" xr:uid="{00000000-0005-0000-0000-00007D150000}"/>
    <cellStyle name="Migliaia [0] 52 3 4" xfId="3037" xr:uid="{00000000-0005-0000-0000-00007E150000}"/>
    <cellStyle name="Migliaia [0] 52 3 5" xfId="26374" xr:uid="{00000000-0005-0000-0000-00007F150000}"/>
    <cellStyle name="Migliaia [0] 52 3 6" xfId="31452" xr:uid="{00000000-0005-0000-0000-000080150000}"/>
    <cellStyle name="Migliaia [0] 52 3 7" xfId="34440" xr:uid="{00000000-0005-0000-0000-000081150000}"/>
    <cellStyle name="Migliaia [0] 52 3 8" xfId="37400" xr:uid="{00000000-0005-0000-0000-000082150000}"/>
    <cellStyle name="Migliaia [0] 52 4" xfId="3038" xr:uid="{00000000-0005-0000-0000-000083150000}"/>
    <cellStyle name="Migliaia [0] 52 4 2" xfId="3039" xr:uid="{00000000-0005-0000-0000-000084150000}"/>
    <cellStyle name="Migliaia [0] 52 4 3" xfId="3040" xr:uid="{00000000-0005-0000-0000-000085150000}"/>
    <cellStyle name="Migliaia [0] 52 4 4" xfId="3041" xr:uid="{00000000-0005-0000-0000-000086150000}"/>
    <cellStyle name="Migliaia [0] 52 4 5" xfId="23936" xr:uid="{00000000-0005-0000-0000-000087150000}"/>
    <cellStyle name="Migliaia [0] 52 4 6" xfId="30492" xr:uid="{00000000-0005-0000-0000-000088150000}"/>
    <cellStyle name="Migliaia [0] 52 4 7" xfId="33153" xr:uid="{00000000-0005-0000-0000-000089150000}"/>
    <cellStyle name="Migliaia [0] 52 4 8" xfId="36444" xr:uid="{00000000-0005-0000-0000-00008A150000}"/>
    <cellStyle name="Migliaia [0] 52 5" xfId="3042" xr:uid="{00000000-0005-0000-0000-00008B150000}"/>
    <cellStyle name="Migliaia [0] 52 5 2" xfId="3043" xr:uid="{00000000-0005-0000-0000-00008C150000}"/>
    <cellStyle name="Migliaia [0] 52 5 3" xfId="3044" xr:uid="{00000000-0005-0000-0000-00008D150000}"/>
    <cellStyle name="Migliaia [0] 52 5 4" xfId="3045" xr:uid="{00000000-0005-0000-0000-00008E150000}"/>
    <cellStyle name="Migliaia [0] 52 5 5" xfId="27233" xr:uid="{00000000-0005-0000-0000-00008F150000}"/>
    <cellStyle name="Migliaia [0] 52 5 6" xfId="32304" xr:uid="{00000000-0005-0000-0000-000090150000}"/>
    <cellStyle name="Migliaia [0] 52 5 7" xfId="35292" xr:uid="{00000000-0005-0000-0000-000091150000}"/>
    <cellStyle name="Migliaia [0] 52 5 8" xfId="38252" xr:uid="{00000000-0005-0000-0000-000092150000}"/>
    <cellStyle name="Migliaia [0] 52 6" xfId="3046" xr:uid="{00000000-0005-0000-0000-000093150000}"/>
    <cellStyle name="Migliaia [0] 52 6 2" xfId="3047" xr:uid="{00000000-0005-0000-0000-000094150000}"/>
    <cellStyle name="Migliaia [0] 52 6 3" xfId="3048" xr:uid="{00000000-0005-0000-0000-000095150000}"/>
    <cellStyle name="Migliaia [0] 52 6 4" xfId="3049" xr:uid="{00000000-0005-0000-0000-000096150000}"/>
    <cellStyle name="Migliaia [0] 52 6 5" xfId="27353" xr:uid="{00000000-0005-0000-0000-000097150000}"/>
    <cellStyle name="Migliaia [0] 52 6 6" xfId="30368" xr:uid="{00000000-0005-0000-0000-000098150000}"/>
    <cellStyle name="Migliaia [0] 52 6 7" xfId="35412" xr:uid="{00000000-0005-0000-0000-000099150000}"/>
    <cellStyle name="Migliaia [0] 52 6 8" xfId="38372" xr:uid="{00000000-0005-0000-0000-00009A150000}"/>
    <cellStyle name="Migliaia [0] 52 7" xfId="3050" xr:uid="{00000000-0005-0000-0000-00009B150000}"/>
    <cellStyle name="Migliaia [0] 52 7 2" xfId="3051" xr:uid="{00000000-0005-0000-0000-00009C150000}"/>
    <cellStyle name="Migliaia [0] 52 7 3" xfId="3052" xr:uid="{00000000-0005-0000-0000-00009D150000}"/>
    <cellStyle name="Migliaia [0] 52 7 4" xfId="28269" xr:uid="{00000000-0005-0000-0000-00009E150000}"/>
    <cellStyle name="Migliaia [0] 52 7 5" xfId="33027" xr:uid="{00000000-0005-0000-0000-00009F150000}"/>
    <cellStyle name="Migliaia [0] 52 7 6" xfId="39276" xr:uid="{00000000-0005-0000-0000-0000A0150000}"/>
    <cellStyle name="Migliaia [0] 52 8" xfId="3053" xr:uid="{00000000-0005-0000-0000-0000A1150000}"/>
    <cellStyle name="Migliaia [0] 52 8 2" xfId="3054" xr:uid="{00000000-0005-0000-0000-0000A2150000}"/>
    <cellStyle name="Migliaia [0] 52 8 3" xfId="3055" xr:uid="{00000000-0005-0000-0000-0000A3150000}"/>
    <cellStyle name="Migliaia [0] 52 8 4" xfId="29189" xr:uid="{00000000-0005-0000-0000-0000A4150000}"/>
    <cellStyle name="Migliaia [0] 52 8 5" xfId="32677" xr:uid="{00000000-0005-0000-0000-0000A5150000}"/>
    <cellStyle name="Migliaia [0] 52 8 6" xfId="40181" xr:uid="{00000000-0005-0000-0000-0000A6150000}"/>
    <cellStyle name="Migliaia [0] 52 9" xfId="3056" xr:uid="{00000000-0005-0000-0000-0000A7150000}"/>
    <cellStyle name="Migliaia [0] 53" xfId="3057" xr:uid="{00000000-0005-0000-0000-0000A8150000}"/>
    <cellStyle name="Migliaia [0] 53 10" xfId="3058" xr:uid="{00000000-0005-0000-0000-0000A9150000}"/>
    <cellStyle name="Migliaia [0] 53 11" xfId="3059" xr:uid="{00000000-0005-0000-0000-0000AA150000}"/>
    <cellStyle name="Migliaia [0] 53 12" xfId="23583" xr:uid="{00000000-0005-0000-0000-0000AB150000}"/>
    <cellStyle name="Migliaia [0] 53 13" xfId="30159" xr:uid="{00000000-0005-0000-0000-0000AC150000}"/>
    <cellStyle name="Migliaia [0] 53 14" xfId="36325" xr:uid="{00000000-0005-0000-0000-0000AD150000}"/>
    <cellStyle name="Migliaia [0] 53 15" xfId="41087" xr:uid="{00000000-0005-0000-0000-0000AE150000}"/>
    <cellStyle name="Migliaia [0] 53 16" xfId="41208" xr:uid="{00000000-0005-0000-0000-0000AF150000}"/>
    <cellStyle name="Migliaia [0] 53 2" xfId="3060" xr:uid="{00000000-0005-0000-0000-0000B0150000}"/>
    <cellStyle name="Migliaia [0] 53 2 10" xfId="30160" xr:uid="{00000000-0005-0000-0000-0000B1150000}"/>
    <cellStyle name="Migliaia [0] 53 2 11" xfId="33384" xr:uid="{00000000-0005-0000-0000-0000B2150000}"/>
    <cellStyle name="Migliaia [0] 53 2 12" xfId="36571" xr:uid="{00000000-0005-0000-0000-0000B3150000}"/>
    <cellStyle name="Migliaia [0] 53 2 2" xfId="3061" xr:uid="{00000000-0005-0000-0000-0000B4150000}"/>
    <cellStyle name="Migliaia [0] 53 2 2 2" xfId="3062" xr:uid="{00000000-0005-0000-0000-0000B5150000}"/>
    <cellStyle name="Migliaia [0] 53 2 2 3" xfId="3063" xr:uid="{00000000-0005-0000-0000-0000B6150000}"/>
    <cellStyle name="Migliaia [0] 53 2 2 4" xfId="3064" xr:uid="{00000000-0005-0000-0000-0000B7150000}"/>
    <cellStyle name="Migliaia [0] 53 2 2 5" xfId="26377" xr:uid="{00000000-0005-0000-0000-0000B8150000}"/>
    <cellStyle name="Migliaia [0] 53 2 2 6" xfId="31455" xr:uid="{00000000-0005-0000-0000-0000B9150000}"/>
    <cellStyle name="Migliaia [0] 53 2 2 7" xfId="34443" xr:uid="{00000000-0005-0000-0000-0000BA150000}"/>
    <cellStyle name="Migliaia [0] 53 2 2 8" xfId="37403" xr:uid="{00000000-0005-0000-0000-0000BB150000}"/>
    <cellStyle name="Migliaia [0] 53 2 3" xfId="3065" xr:uid="{00000000-0005-0000-0000-0000BC150000}"/>
    <cellStyle name="Migliaia [0] 53 2 3 2" xfId="3066" xr:uid="{00000000-0005-0000-0000-0000BD150000}"/>
    <cellStyle name="Migliaia [0] 53 2 3 3" xfId="3067" xr:uid="{00000000-0005-0000-0000-0000BE150000}"/>
    <cellStyle name="Migliaia [0] 53 2 3 4" xfId="3068" xr:uid="{00000000-0005-0000-0000-0000BF150000}"/>
    <cellStyle name="Migliaia [0] 53 2 3 5" xfId="27906" xr:uid="{00000000-0005-0000-0000-0000C0150000}"/>
    <cellStyle name="Migliaia [0] 53 2 3 6" xfId="30620" xr:uid="{00000000-0005-0000-0000-0000C1150000}"/>
    <cellStyle name="Migliaia [0] 53 2 3 7" xfId="35958" xr:uid="{00000000-0005-0000-0000-0000C2150000}"/>
    <cellStyle name="Migliaia [0] 53 2 3 8" xfId="38918" xr:uid="{00000000-0005-0000-0000-0000C3150000}"/>
    <cellStyle name="Migliaia [0] 53 2 4" xfId="3069" xr:uid="{00000000-0005-0000-0000-0000C4150000}"/>
    <cellStyle name="Migliaia [0] 53 2 4 2" xfId="3070" xr:uid="{00000000-0005-0000-0000-0000C5150000}"/>
    <cellStyle name="Migliaia [0] 53 2 4 3" xfId="3071" xr:uid="{00000000-0005-0000-0000-0000C6150000}"/>
    <cellStyle name="Migliaia [0] 53 2 4 4" xfId="28822" xr:uid="{00000000-0005-0000-0000-0000C7150000}"/>
    <cellStyle name="Migliaia [0] 53 2 4 5" xfId="39822" xr:uid="{00000000-0005-0000-0000-0000C8150000}"/>
    <cellStyle name="Migliaia [0] 53 2 5" xfId="3072" xr:uid="{00000000-0005-0000-0000-0000C9150000}"/>
    <cellStyle name="Migliaia [0] 53 2 5 2" xfId="3073" xr:uid="{00000000-0005-0000-0000-0000CA150000}"/>
    <cellStyle name="Migliaia [0] 53 2 5 3" xfId="3074" xr:uid="{00000000-0005-0000-0000-0000CB150000}"/>
    <cellStyle name="Migliaia [0] 53 2 5 4" xfId="29742" xr:uid="{00000000-0005-0000-0000-0000CC150000}"/>
    <cellStyle name="Migliaia [0] 53 2 5 5" xfId="40727" xr:uid="{00000000-0005-0000-0000-0000CD150000}"/>
    <cellStyle name="Migliaia [0] 53 2 6" xfId="3075" xr:uid="{00000000-0005-0000-0000-0000CE150000}"/>
    <cellStyle name="Migliaia [0] 53 2 7" xfId="3076" xr:uid="{00000000-0005-0000-0000-0000CF150000}"/>
    <cellStyle name="Migliaia [0] 53 2 8" xfId="3077" xr:uid="{00000000-0005-0000-0000-0000D0150000}"/>
    <cellStyle name="Migliaia [0] 53 2 9" xfId="24103" xr:uid="{00000000-0005-0000-0000-0000D1150000}"/>
    <cellStyle name="Migliaia [0] 53 3" xfId="3078" xr:uid="{00000000-0005-0000-0000-0000D2150000}"/>
    <cellStyle name="Migliaia [0] 53 3 2" xfId="3079" xr:uid="{00000000-0005-0000-0000-0000D3150000}"/>
    <cellStyle name="Migliaia [0] 53 3 3" xfId="3080" xr:uid="{00000000-0005-0000-0000-0000D4150000}"/>
    <cellStyle name="Migliaia [0] 53 3 4" xfId="3081" xr:uid="{00000000-0005-0000-0000-0000D5150000}"/>
    <cellStyle name="Migliaia [0] 53 3 5" xfId="26376" xr:uid="{00000000-0005-0000-0000-0000D6150000}"/>
    <cellStyle name="Migliaia [0] 53 3 6" xfId="31454" xr:uid="{00000000-0005-0000-0000-0000D7150000}"/>
    <cellStyle name="Migliaia [0] 53 3 7" xfId="34442" xr:uid="{00000000-0005-0000-0000-0000D8150000}"/>
    <cellStyle name="Migliaia [0] 53 3 8" xfId="37402" xr:uid="{00000000-0005-0000-0000-0000D9150000}"/>
    <cellStyle name="Migliaia [0] 53 4" xfId="3082" xr:uid="{00000000-0005-0000-0000-0000DA150000}"/>
    <cellStyle name="Migliaia [0] 53 4 2" xfId="3083" xr:uid="{00000000-0005-0000-0000-0000DB150000}"/>
    <cellStyle name="Migliaia [0] 53 4 3" xfId="3084" xr:uid="{00000000-0005-0000-0000-0000DC150000}"/>
    <cellStyle name="Migliaia [0] 53 4 4" xfId="3085" xr:uid="{00000000-0005-0000-0000-0000DD150000}"/>
    <cellStyle name="Migliaia [0] 53 4 5" xfId="23937" xr:uid="{00000000-0005-0000-0000-0000DE150000}"/>
    <cellStyle name="Migliaia [0] 53 4 6" xfId="30493" xr:uid="{00000000-0005-0000-0000-0000DF150000}"/>
    <cellStyle name="Migliaia [0] 53 4 7" xfId="33154" xr:uid="{00000000-0005-0000-0000-0000E0150000}"/>
    <cellStyle name="Migliaia [0] 53 4 8" xfId="36445" xr:uid="{00000000-0005-0000-0000-0000E1150000}"/>
    <cellStyle name="Migliaia [0] 53 5" xfId="3086" xr:uid="{00000000-0005-0000-0000-0000E2150000}"/>
    <cellStyle name="Migliaia [0] 53 5 2" xfId="3087" xr:uid="{00000000-0005-0000-0000-0000E3150000}"/>
    <cellStyle name="Migliaia [0] 53 5 3" xfId="3088" xr:uid="{00000000-0005-0000-0000-0000E4150000}"/>
    <cellStyle name="Migliaia [0] 53 5 4" xfId="3089" xr:uid="{00000000-0005-0000-0000-0000E5150000}"/>
    <cellStyle name="Migliaia [0] 53 5 5" xfId="27234" xr:uid="{00000000-0005-0000-0000-0000E6150000}"/>
    <cellStyle name="Migliaia [0] 53 5 6" xfId="32305" xr:uid="{00000000-0005-0000-0000-0000E7150000}"/>
    <cellStyle name="Migliaia [0] 53 5 7" xfId="35293" xr:uid="{00000000-0005-0000-0000-0000E8150000}"/>
    <cellStyle name="Migliaia [0] 53 5 8" xfId="38253" xr:uid="{00000000-0005-0000-0000-0000E9150000}"/>
    <cellStyle name="Migliaia [0] 53 6" xfId="3090" xr:uid="{00000000-0005-0000-0000-0000EA150000}"/>
    <cellStyle name="Migliaia [0] 53 6 2" xfId="3091" xr:uid="{00000000-0005-0000-0000-0000EB150000}"/>
    <cellStyle name="Migliaia [0] 53 6 3" xfId="3092" xr:uid="{00000000-0005-0000-0000-0000EC150000}"/>
    <cellStyle name="Migliaia [0] 53 6 4" xfId="3093" xr:uid="{00000000-0005-0000-0000-0000ED150000}"/>
    <cellStyle name="Migliaia [0] 53 6 5" xfId="27354" xr:uid="{00000000-0005-0000-0000-0000EE150000}"/>
    <cellStyle name="Migliaia [0] 53 6 6" xfId="30369" xr:uid="{00000000-0005-0000-0000-0000EF150000}"/>
    <cellStyle name="Migliaia [0] 53 6 7" xfId="35413" xr:uid="{00000000-0005-0000-0000-0000F0150000}"/>
    <cellStyle name="Migliaia [0] 53 6 8" xfId="38373" xr:uid="{00000000-0005-0000-0000-0000F1150000}"/>
    <cellStyle name="Migliaia [0] 53 7" xfId="3094" xr:uid="{00000000-0005-0000-0000-0000F2150000}"/>
    <cellStyle name="Migliaia [0] 53 7 2" xfId="3095" xr:uid="{00000000-0005-0000-0000-0000F3150000}"/>
    <cellStyle name="Migliaia [0] 53 7 3" xfId="3096" xr:uid="{00000000-0005-0000-0000-0000F4150000}"/>
    <cellStyle name="Migliaia [0] 53 7 4" xfId="28270" xr:uid="{00000000-0005-0000-0000-0000F5150000}"/>
    <cellStyle name="Migliaia [0] 53 7 5" xfId="33028" xr:uid="{00000000-0005-0000-0000-0000F6150000}"/>
    <cellStyle name="Migliaia [0] 53 7 6" xfId="39277" xr:uid="{00000000-0005-0000-0000-0000F7150000}"/>
    <cellStyle name="Migliaia [0] 53 8" xfId="3097" xr:uid="{00000000-0005-0000-0000-0000F8150000}"/>
    <cellStyle name="Migliaia [0] 53 8 2" xfId="3098" xr:uid="{00000000-0005-0000-0000-0000F9150000}"/>
    <cellStyle name="Migliaia [0] 53 8 3" xfId="3099" xr:uid="{00000000-0005-0000-0000-0000FA150000}"/>
    <cellStyle name="Migliaia [0] 53 8 4" xfId="29190" xr:uid="{00000000-0005-0000-0000-0000FB150000}"/>
    <cellStyle name="Migliaia [0] 53 8 5" xfId="32678" xr:uid="{00000000-0005-0000-0000-0000FC150000}"/>
    <cellStyle name="Migliaia [0] 53 8 6" xfId="40182" xr:uid="{00000000-0005-0000-0000-0000FD150000}"/>
    <cellStyle name="Migliaia [0] 53 9" xfId="3100" xr:uid="{00000000-0005-0000-0000-0000FE150000}"/>
    <cellStyle name="Migliaia [0] 54" xfId="3101" xr:uid="{00000000-0005-0000-0000-0000FF150000}"/>
    <cellStyle name="Migliaia [0] 54 10" xfId="3102" xr:uid="{00000000-0005-0000-0000-000000160000}"/>
    <cellStyle name="Migliaia [0] 54 11" xfId="3103" xr:uid="{00000000-0005-0000-0000-000001160000}"/>
    <cellStyle name="Migliaia [0] 54 12" xfId="23584" xr:uid="{00000000-0005-0000-0000-000002160000}"/>
    <cellStyle name="Migliaia [0] 54 13" xfId="30161" xr:uid="{00000000-0005-0000-0000-000003160000}"/>
    <cellStyle name="Migliaia [0] 54 14" xfId="36326" xr:uid="{00000000-0005-0000-0000-000004160000}"/>
    <cellStyle name="Migliaia [0] 54 15" xfId="41088" xr:uid="{00000000-0005-0000-0000-000005160000}"/>
    <cellStyle name="Migliaia [0] 54 16" xfId="41209" xr:uid="{00000000-0005-0000-0000-000006160000}"/>
    <cellStyle name="Migliaia [0] 54 2" xfId="3104" xr:uid="{00000000-0005-0000-0000-000007160000}"/>
    <cellStyle name="Migliaia [0] 54 2 10" xfId="30162" xr:uid="{00000000-0005-0000-0000-000008160000}"/>
    <cellStyle name="Migliaia [0] 54 2 11" xfId="33385" xr:uid="{00000000-0005-0000-0000-000009160000}"/>
    <cellStyle name="Migliaia [0] 54 2 12" xfId="36572" xr:uid="{00000000-0005-0000-0000-00000A160000}"/>
    <cellStyle name="Migliaia [0] 54 2 2" xfId="3105" xr:uid="{00000000-0005-0000-0000-00000B160000}"/>
    <cellStyle name="Migliaia [0] 54 2 2 2" xfId="3106" xr:uid="{00000000-0005-0000-0000-00000C160000}"/>
    <cellStyle name="Migliaia [0] 54 2 2 3" xfId="3107" xr:uid="{00000000-0005-0000-0000-00000D160000}"/>
    <cellStyle name="Migliaia [0] 54 2 2 4" xfId="3108" xr:uid="{00000000-0005-0000-0000-00000E160000}"/>
    <cellStyle name="Migliaia [0] 54 2 2 5" xfId="26379" xr:uid="{00000000-0005-0000-0000-00000F160000}"/>
    <cellStyle name="Migliaia [0] 54 2 2 6" xfId="31457" xr:uid="{00000000-0005-0000-0000-000010160000}"/>
    <cellStyle name="Migliaia [0] 54 2 2 7" xfId="34445" xr:uid="{00000000-0005-0000-0000-000011160000}"/>
    <cellStyle name="Migliaia [0] 54 2 2 8" xfId="37405" xr:uid="{00000000-0005-0000-0000-000012160000}"/>
    <cellStyle name="Migliaia [0] 54 2 3" xfId="3109" xr:uid="{00000000-0005-0000-0000-000013160000}"/>
    <cellStyle name="Migliaia [0] 54 2 3 2" xfId="3110" xr:uid="{00000000-0005-0000-0000-000014160000}"/>
    <cellStyle name="Migliaia [0] 54 2 3 3" xfId="3111" xr:uid="{00000000-0005-0000-0000-000015160000}"/>
    <cellStyle name="Migliaia [0] 54 2 3 4" xfId="3112" xr:uid="{00000000-0005-0000-0000-000016160000}"/>
    <cellStyle name="Migliaia [0] 54 2 3 5" xfId="27907" xr:uid="{00000000-0005-0000-0000-000017160000}"/>
    <cellStyle name="Migliaia [0] 54 2 3 6" xfId="30621" xr:uid="{00000000-0005-0000-0000-000018160000}"/>
    <cellStyle name="Migliaia [0] 54 2 3 7" xfId="35959" xr:uid="{00000000-0005-0000-0000-000019160000}"/>
    <cellStyle name="Migliaia [0] 54 2 3 8" xfId="38919" xr:uid="{00000000-0005-0000-0000-00001A160000}"/>
    <cellStyle name="Migliaia [0] 54 2 4" xfId="3113" xr:uid="{00000000-0005-0000-0000-00001B160000}"/>
    <cellStyle name="Migliaia [0] 54 2 4 2" xfId="3114" xr:uid="{00000000-0005-0000-0000-00001C160000}"/>
    <cellStyle name="Migliaia [0] 54 2 4 3" xfId="3115" xr:uid="{00000000-0005-0000-0000-00001D160000}"/>
    <cellStyle name="Migliaia [0] 54 2 4 4" xfId="28823" xr:uid="{00000000-0005-0000-0000-00001E160000}"/>
    <cellStyle name="Migliaia [0] 54 2 4 5" xfId="39823" xr:uid="{00000000-0005-0000-0000-00001F160000}"/>
    <cellStyle name="Migliaia [0] 54 2 5" xfId="3116" xr:uid="{00000000-0005-0000-0000-000020160000}"/>
    <cellStyle name="Migliaia [0] 54 2 5 2" xfId="3117" xr:uid="{00000000-0005-0000-0000-000021160000}"/>
    <cellStyle name="Migliaia [0] 54 2 5 3" xfId="3118" xr:uid="{00000000-0005-0000-0000-000022160000}"/>
    <cellStyle name="Migliaia [0] 54 2 5 4" xfId="29743" xr:uid="{00000000-0005-0000-0000-000023160000}"/>
    <cellStyle name="Migliaia [0] 54 2 5 5" xfId="40728" xr:uid="{00000000-0005-0000-0000-000024160000}"/>
    <cellStyle name="Migliaia [0] 54 2 6" xfId="3119" xr:uid="{00000000-0005-0000-0000-000025160000}"/>
    <cellStyle name="Migliaia [0] 54 2 7" xfId="3120" xr:uid="{00000000-0005-0000-0000-000026160000}"/>
    <cellStyle name="Migliaia [0] 54 2 8" xfId="3121" xr:uid="{00000000-0005-0000-0000-000027160000}"/>
    <cellStyle name="Migliaia [0] 54 2 9" xfId="24104" xr:uid="{00000000-0005-0000-0000-000028160000}"/>
    <cellStyle name="Migliaia [0] 54 3" xfId="3122" xr:uid="{00000000-0005-0000-0000-000029160000}"/>
    <cellStyle name="Migliaia [0] 54 3 2" xfId="3123" xr:uid="{00000000-0005-0000-0000-00002A160000}"/>
    <cellStyle name="Migliaia [0] 54 3 3" xfId="3124" xr:uid="{00000000-0005-0000-0000-00002B160000}"/>
    <cellStyle name="Migliaia [0] 54 3 4" xfId="3125" xr:uid="{00000000-0005-0000-0000-00002C160000}"/>
    <cellStyle name="Migliaia [0] 54 3 5" xfId="26378" xr:uid="{00000000-0005-0000-0000-00002D160000}"/>
    <cellStyle name="Migliaia [0] 54 3 6" xfId="31456" xr:uid="{00000000-0005-0000-0000-00002E160000}"/>
    <cellStyle name="Migliaia [0] 54 3 7" xfId="34444" xr:uid="{00000000-0005-0000-0000-00002F160000}"/>
    <cellStyle name="Migliaia [0] 54 3 8" xfId="37404" xr:uid="{00000000-0005-0000-0000-000030160000}"/>
    <cellStyle name="Migliaia [0] 54 4" xfId="3126" xr:uid="{00000000-0005-0000-0000-000031160000}"/>
    <cellStyle name="Migliaia [0] 54 4 2" xfId="3127" xr:uid="{00000000-0005-0000-0000-000032160000}"/>
    <cellStyle name="Migliaia [0] 54 4 3" xfId="3128" xr:uid="{00000000-0005-0000-0000-000033160000}"/>
    <cellStyle name="Migliaia [0] 54 4 4" xfId="3129" xr:uid="{00000000-0005-0000-0000-000034160000}"/>
    <cellStyle name="Migliaia [0] 54 4 5" xfId="23938" xr:uid="{00000000-0005-0000-0000-000035160000}"/>
    <cellStyle name="Migliaia [0] 54 4 6" xfId="30494" xr:uid="{00000000-0005-0000-0000-000036160000}"/>
    <cellStyle name="Migliaia [0] 54 4 7" xfId="33155" xr:uid="{00000000-0005-0000-0000-000037160000}"/>
    <cellStyle name="Migliaia [0] 54 4 8" xfId="36446" xr:uid="{00000000-0005-0000-0000-000038160000}"/>
    <cellStyle name="Migliaia [0] 54 5" xfId="3130" xr:uid="{00000000-0005-0000-0000-000039160000}"/>
    <cellStyle name="Migliaia [0] 54 5 2" xfId="3131" xr:uid="{00000000-0005-0000-0000-00003A160000}"/>
    <cellStyle name="Migliaia [0] 54 5 3" xfId="3132" xr:uid="{00000000-0005-0000-0000-00003B160000}"/>
    <cellStyle name="Migliaia [0] 54 5 4" xfId="3133" xr:uid="{00000000-0005-0000-0000-00003C160000}"/>
    <cellStyle name="Migliaia [0] 54 5 5" xfId="27235" xr:uid="{00000000-0005-0000-0000-00003D160000}"/>
    <cellStyle name="Migliaia [0] 54 5 6" xfId="32306" xr:uid="{00000000-0005-0000-0000-00003E160000}"/>
    <cellStyle name="Migliaia [0] 54 5 7" xfId="35294" xr:uid="{00000000-0005-0000-0000-00003F160000}"/>
    <cellStyle name="Migliaia [0] 54 5 8" xfId="38254" xr:uid="{00000000-0005-0000-0000-000040160000}"/>
    <cellStyle name="Migliaia [0] 54 6" xfId="3134" xr:uid="{00000000-0005-0000-0000-000041160000}"/>
    <cellStyle name="Migliaia [0] 54 6 2" xfId="3135" xr:uid="{00000000-0005-0000-0000-000042160000}"/>
    <cellStyle name="Migliaia [0] 54 6 3" xfId="3136" xr:uid="{00000000-0005-0000-0000-000043160000}"/>
    <cellStyle name="Migliaia [0] 54 6 4" xfId="3137" xr:uid="{00000000-0005-0000-0000-000044160000}"/>
    <cellStyle name="Migliaia [0] 54 6 5" xfId="27355" xr:uid="{00000000-0005-0000-0000-000045160000}"/>
    <cellStyle name="Migliaia [0] 54 6 6" xfId="30370" xr:uid="{00000000-0005-0000-0000-000046160000}"/>
    <cellStyle name="Migliaia [0] 54 6 7" xfId="35414" xr:uid="{00000000-0005-0000-0000-000047160000}"/>
    <cellStyle name="Migliaia [0] 54 6 8" xfId="38374" xr:uid="{00000000-0005-0000-0000-000048160000}"/>
    <cellStyle name="Migliaia [0] 54 7" xfId="3138" xr:uid="{00000000-0005-0000-0000-000049160000}"/>
    <cellStyle name="Migliaia [0] 54 7 2" xfId="3139" xr:uid="{00000000-0005-0000-0000-00004A160000}"/>
    <cellStyle name="Migliaia [0] 54 7 3" xfId="3140" xr:uid="{00000000-0005-0000-0000-00004B160000}"/>
    <cellStyle name="Migliaia [0] 54 7 4" xfId="28271" xr:uid="{00000000-0005-0000-0000-00004C160000}"/>
    <cellStyle name="Migliaia [0] 54 7 5" xfId="33029" xr:uid="{00000000-0005-0000-0000-00004D160000}"/>
    <cellStyle name="Migliaia [0] 54 7 6" xfId="39278" xr:uid="{00000000-0005-0000-0000-00004E160000}"/>
    <cellStyle name="Migliaia [0] 54 8" xfId="3141" xr:uid="{00000000-0005-0000-0000-00004F160000}"/>
    <cellStyle name="Migliaia [0] 54 8 2" xfId="3142" xr:uid="{00000000-0005-0000-0000-000050160000}"/>
    <cellStyle name="Migliaia [0] 54 8 3" xfId="3143" xr:uid="{00000000-0005-0000-0000-000051160000}"/>
    <cellStyle name="Migliaia [0] 54 8 4" xfId="29191" xr:uid="{00000000-0005-0000-0000-000052160000}"/>
    <cellStyle name="Migliaia [0] 54 8 5" xfId="32679" xr:uid="{00000000-0005-0000-0000-000053160000}"/>
    <cellStyle name="Migliaia [0] 54 8 6" xfId="40183" xr:uid="{00000000-0005-0000-0000-000054160000}"/>
    <cellStyle name="Migliaia [0] 54 9" xfId="3144" xr:uid="{00000000-0005-0000-0000-000055160000}"/>
    <cellStyle name="Migliaia [0] 55" xfId="3145" xr:uid="{00000000-0005-0000-0000-000056160000}"/>
    <cellStyle name="Migliaia [0] 55 10" xfId="3146" xr:uid="{00000000-0005-0000-0000-000057160000}"/>
    <cellStyle name="Migliaia [0] 55 11" xfId="3147" xr:uid="{00000000-0005-0000-0000-000058160000}"/>
    <cellStyle name="Migliaia [0] 55 12" xfId="23585" xr:uid="{00000000-0005-0000-0000-000059160000}"/>
    <cellStyle name="Migliaia [0] 55 13" xfId="30163" xr:uid="{00000000-0005-0000-0000-00005A160000}"/>
    <cellStyle name="Migliaia [0] 55 14" xfId="36327" xr:uid="{00000000-0005-0000-0000-00005B160000}"/>
    <cellStyle name="Migliaia [0] 55 15" xfId="41089" xr:uid="{00000000-0005-0000-0000-00005C160000}"/>
    <cellStyle name="Migliaia [0] 55 16" xfId="41210" xr:uid="{00000000-0005-0000-0000-00005D160000}"/>
    <cellStyle name="Migliaia [0] 55 2" xfId="3148" xr:uid="{00000000-0005-0000-0000-00005E160000}"/>
    <cellStyle name="Migliaia [0] 55 2 10" xfId="30164" xr:uid="{00000000-0005-0000-0000-00005F160000}"/>
    <cellStyle name="Migliaia [0] 55 2 11" xfId="33386" xr:uid="{00000000-0005-0000-0000-000060160000}"/>
    <cellStyle name="Migliaia [0] 55 2 12" xfId="36573" xr:uid="{00000000-0005-0000-0000-000061160000}"/>
    <cellStyle name="Migliaia [0] 55 2 2" xfId="3149" xr:uid="{00000000-0005-0000-0000-000062160000}"/>
    <cellStyle name="Migliaia [0] 55 2 2 2" xfId="3150" xr:uid="{00000000-0005-0000-0000-000063160000}"/>
    <cellStyle name="Migliaia [0] 55 2 2 3" xfId="3151" xr:uid="{00000000-0005-0000-0000-000064160000}"/>
    <cellStyle name="Migliaia [0] 55 2 2 4" xfId="3152" xr:uid="{00000000-0005-0000-0000-000065160000}"/>
    <cellStyle name="Migliaia [0] 55 2 2 5" xfId="26381" xr:uid="{00000000-0005-0000-0000-000066160000}"/>
    <cellStyle name="Migliaia [0] 55 2 2 6" xfId="31459" xr:uid="{00000000-0005-0000-0000-000067160000}"/>
    <cellStyle name="Migliaia [0] 55 2 2 7" xfId="34447" xr:uid="{00000000-0005-0000-0000-000068160000}"/>
    <cellStyle name="Migliaia [0] 55 2 2 8" xfId="37407" xr:uid="{00000000-0005-0000-0000-000069160000}"/>
    <cellStyle name="Migliaia [0] 55 2 3" xfId="3153" xr:uid="{00000000-0005-0000-0000-00006A160000}"/>
    <cellStyle name="Migliaia [0] 55 2 3 2" xfId="3154" xr:uid="{00000000-0005-0000-0000-00006B160000}"/>
    <cellStyle name="Migliaia [0] 55 2 3 3" xfId="3155" xr:uid="{00000000-0005-0000-0000-00006C160000}"/>
    <cellStyle name="Migliaia [0] 55 2 3 4" xfId="3156" xr:uid="{00000000-0005-0000-0000-00006D160000}"/>
    <cellStyle name="Migliaia [0] 55 2 3 5" xfId="27908" xr:uid="{00000000-0005-0000-0000-00006E160000}"/>
    <cellStyle name="Migliaia [0] 55 2 3 6" xfId="30622" xr:uid="{00000000-0005-0000-0000-00006F160000}"/>
    <cellStyle name="Migliaia [0] 55 2 3 7" xfId="35960" xr:uid="{00000000-0005-0000-0000-000070160000}"/>
    <cellStyle name="Migliaia [0] 55 2 3 8" xfId="38920" xr:uid="{00000000-0005-0000-0000-000071160000}"/>
    <cellStyle name="Migliaia [0] 55 2 4" xfId="3157" xr:uid="{00000000-0005-0000-0000-000072160000}"/>
    <cellStyle name="Migliaia [0] 55 2 4 2" xfId="3158" xr:uid="{00000000-0005-0000-0000-000073160000}"/>
    <cellStyle name="Migliaia [0] 55 2 4 3" xfId="3159" xr:uid="{00000000-0005-0000-0000-000074160000}"/>
    <cellStyle name="Migliaia [0] 55 2 4 4" xfId="28824" xr:uid="{00000000-0005-0000-0000-000075160000}"/>
    <cellStyle name="Migliaia [0] 55 2 4 5" xfId="39824" xr:uid="{00000000-0005-0000-0000-000076160000}"/>
    <cellStyle name="Migliaia [0] 55 2 5" xfId="3160" xr:uid="{00000000-0005-0000-0000-000077160000}"/>
    <cellStyle name="Migliaia [0] 55 2 5 2" xfId="3161" xr:uid="{00000000-0005-0000-0000-000078160000}"/>
    <cellStyle name="Migliaia [0] 55 2 5 3" xfId="3162" xr:uid="{00000000-0005-0000-0000-000079160000}"/>
    <cellStyle name="Migliaia [0] 55 2 5 4" xfId="29744" xr:uid="{00000000-0005-0000-0000-00007A160000}"/>
    <cellStyle name="Migliaia [0] 55 2 5 5" xfId="40729" xr:uid="{00000000-0005-0000-0000-00007B160000}"/>
    <cellStyle name="Migliaia [0] 55 2 6" xfId="3163" xr:uid="{00000000-0005-0000-0000-00007C160000}"/>
    <cellStyle name="Migliaia [0] 55 2 7" xfId="3164" xr:uid="{00000000-0005-0000-0000-00007D160000}"/>
    <cellStyle name="Migliaia [0] 55 2 8" xfId="3165" xr:uid="{00000000-0005-0000-0000-00007E160000}"/>
    <cellStyle name="Migliaia [0] 55 2 9" xfId="24105" xr:uid="{00000000-0005-0000-0000-00007F160000}"/>
    <cellStyle name="Migliaia [0] 55 3" xfId="3166" xr:uid="{00000000-0005-0000-0000-000080160000}"/>
    <cellStyle name="Migliaia [0] 55 3 2" xfId="3167" xr:uid="{00000000-0005-0000-0000-000081160000}"/>
    <cellStyle name="Migliaia [0] 55 3 3" xfId="3168" xr:uid="{00000000-0005-0000-0000-000082160000}"/>
    <cellStyle name="Migliaia [0] 55 3 4" xfId="3169" xr:uid="{00000000-0005-0000-0000-000083160000}"/>
    <cellStyle name="Migliaia [0] 55 3 5" xfId="26380" xr:uid="{00000000-0005-0000-0000-000084160000}"/>
    <cellStyle name="Migliaia [0] 55 3 6" xfId="31458" xr:uid="{00000000-0005-0000-0000-000085160000}"/>
    <cellStyle name="Migliaia [0] 55 3 7" xfId="34446" xr:uid="{00000000-0005-0000-0000-000086160000}"/>
    <cellStyle name="Migliaia [0] 55 3 8" xfId="37406" xr:uid="{00000000-0005-0000-0000-000087160000}"/>
    <cellStyle name="Migliaia [0] 55 4" xfId="3170" xr:uid="{00000000-0005-0000-0000-000088160000}"/>
    <cellStyle name="Migliaia [0] 55 4 2" xfId="3171" xr:uid="{00000000-0005-0000-0000-000089160000}"/>
    <cellStyle name="Migliaia [0] 55 4 3" xfId="3172" xr:uid="{00000000-0005-0000-0000-00008A160000}"/>
    <cellStyle name="Migliaia [0] 55 4 4" xfId="3173" xr:uid="{00000000-0005-0000-0000-00008B160000}"/>
    <cellStyle name="Migliaia [0] 55 4 5" xfId="23939" xr:uid="{00000000-0005-0000-0000-00008C160000}"/>
    <cellStyle name="Migliaia [0] 55 4 6" xfId="30495" xr:uid="{00000000-0005-0000-0000-00008D160000}"/>
    <cellStyle name="Migliaia [0] 55 4 7" xfId="33156" xr:uid="{00000000-0005-0000-0000-00008E160000}"/>
    <cellStyle name="Migliaia [0] 55 4 8" xfId="36447" xr:uid="{00000000-0005-0000-0000-00008F160000}"/>
    <cellStyle name="Migliaia [0] 55 5" xfId="3174" xr:uid="{00000000-0005-0000-0000-000090160000}"/>
    <cellStyle name="Migliaia [0] 55 5 2" xfId="3175" xr:uid="{00000000-0005-0000-0000-000091160000}"/>
    <cellStyle name="Migliaia [0] 55 5 3" xfId="3176" xr:uid="{00000000-0005-0000-0000-000092160000}"/>
    <cellStyle name="Migliaia [0] 55 5 4" xfId="3177" xr:uid="{00000000-0005-0000-0000-000093160000}"/>
    <cellStyle name="Migliaia [0] 55 5 5" xfId="27236" xr:uid="{00000000-0005-0000-0000-000094160000}"/>
    <cellStyle name="Migliaia [0] 55 5 6" xfId="32307" xr:uid="{00000000-0005-0000-0000-000095160000}"/>
    <cellStyle name="Migliaia [0] 55 5 7" xfId="35295" xr:uid="{00000000-0005-0000-0000-000096160000}"/>
    <cellStyle name="Migliaia [0] 55 5 8" xfId="38255" xr:uid="{00000000-0005-0000-0000-000097160000}"/>
    <cellStyle name="Migliaia [0] 55 6" xfId="3178" xr:uid="{00000000-0005-0000-0000-000098160000}"/>
    <cellStyle name="Migliaia [0] 55 6 2" xfId="3179" xr:uid="{00000000-0005-0000-0000-000099160000}"/>
    <cellStyle name="Migliaia [0] 55 6 3" xfId="3180" xr:uid="{00000000-0005-0000-0000-00009A160000}"/>
    <cellStyle name="Migliaia [0] 55 6 4" xfId="3181" xr:uid="{00000000-0005-0000-0000-00009B160000}"/>
    <cellStyle name="Migliaia [0] 55 6 5" xfId="27356" xr:uid="{00000000-0005-0000-0000-00009C160000}"/>
    <cellStyle name="Migliaia [0] 55 6 6" xfId="30371" xr:uid="{00000000-0005-0000-0000-00009D160000}"/>
    <cellStyle name="Migliaia [0] 55 6 7" xfId="35415" xr:uid="{00000000-0005-0000-0000-00009E160000}"/>
    <cellStyle name="Migliaia [0] 55 6 8" xfId="38375" xr:uid="{00000000-0005-0000-0000-00009F160000}"/>
    <cellStyle name="Migliaia [0] 55 7" xfId="3182" xr:uid="{00000000-0005-0000-0000-0000A0160000}"/>
    <cellStyle name="Migliaia [0] 55 7 2" xfId="3183" xr:uid="{00000000-0005-0000-0000-0000A1160000}"/>
    <cellStyle name="Migliaia [0] 55 7 3" xfId="3184" xr:uid="{00000000-0005-0000-0000-0000A2160000}"/>
    <cellStyle name="Migliaia [0] 55 7 4" xfId="28272" xr:uid="{00000000-0005-0000-0000-0000A3160000}"/>
    <cellStyle name="Migliaia [0] 55 7 5" xfId="33030" xr:uid="{00000000-0005-0000-0000-0000A4160000}"/>
    <cellStyle name="Migliaia [0] 55 7 6" xfId="39279" xr:uid="{00000000-0005-0000-0000-0000A5160000}"/>
    <cellStyle name="Migliaia [0] 55 8" xfId="3185" xr:uid="{00000000-0005-0000-0000-0000A6160000}"/>
    <cellStyle name="Migliaia [0] 55 8 2" xfId="3186" xr:uid="{00000000-0005-0000-0000-0000A7160000}"/>
    <cellStyle name="Migliaia [0] 55 8 3" xfId="3187" xr:uid="{00000000-0005-0000-0000-0000A8160000}"/>
    <cellStyle name="Migliaia [0] 55 8 4" xfId="29192" xr:uid="{00000000-0005-0000-0000-0000A9160000}"/>
    <cellStyle name="Migliaia [0] 55 8 5" xfId="32680" xr:uid="{00000000-0005-0000-0000-0000AA160000}"/>
    <cellStyle name="Migliaia [0] 55 8 6" xfId="40184" xr:uid="{00000000-0005-0000-0000-0000AB160000}"/>
    <cellStyle name="Migliaia [0] 55 9" xfId="3188" xr:uid="{00000000-0005-0000-0000-0000AC160000}"/>
    <cellStyle name="Migliaia [0] 56" xfId="3189" xr:uid="{00000000-0005-0000-0000-0000AD160000}"/>
    <cellStyle name="Migliaia [0] 56 10" xfId="3190" xr:uid="{00000000-0005-0000-0000-0000AE160000}"/>
    <cellStyle name="Migliaia [0] 56 11" xfId="3191" xr:uid="{00000000-0005-0000-0000-0000AF160000}"/>
    <cellStyle name="Migliaia [0] 56 12" xfId="23586" xr:uid="{00000000-0005-0000-0000-0000B0160000}"/>
    <cellStyle name="Migliaia [0] 56 13" xfId="30165" xr:uid="{00000000-0005-0000-0000-0000B1160000}"/>
    <cellStyle name="Migliaia [0] 56 14" xfId="36328" xr:uid="{00000000-0005-0000-0000-0000B2160000}"/>
    <cellStyle name="Migliaia [0] 56 15" xfId="41090" xr:uid="{00000000-0005-0000-0000-0000B3160000}"/>
    <cellStyle name="Migliaia [0] 56 16" xfId="41211" xr:uid="{00000000-0005-0000-0000-0000B4160000}"/>
    <cellStyle name="Migliaia [0] 56 2" xfId="3192" xr:uid="{00000000-0005-0000-0000-0000B5160000}"/>
    <cellStyle name="Migliaia [0] 56 2 10" xfId="30166" xr:uid="{00000000-0005-0000-0000-0000B6160000}"/>
    <cellStyle name="Migliaia [0] 56 2 11" xfId="33387" xr:uid="{00000000-0005-0000-0000-0000B7160000}"/>
    <cellStyle name="Migliaia [0] 56 2 12" xfId="36574" xr:uid="{00000000-0005-0000-0000-0000B8160000}"/>
    <cellStyle name="Migliaia [0] 56 2 2" xfId="3193" xr:uid="{00000000-0005-0000-0000-0000B9160000}"/>
    <cellStyle name="Migliaia [0] 56 2 2 2" xfId="3194" xr:uid="{00000000-0005-0000-0000-0000BA160000}"/>
    <cellStyle name="Migliaia [0] 56 2 2 3" xfId="3195" xr:uid="{00000000-0005-0000-0000-0000BB160000}"/>
    <cellStyle name="Migliaia [0] 56 2 2 4" xfId="3196" xr:uid="{00000000-0005-0000-0000-0000BC160000}"/>
    <cellStyle name="Migliaia [0] 56 2 2 5" xfId="26383" xr:uid="{00000000-0005-0000-0000-0000BD160000}"/>
    <cellStyle name="Migliaia [0] 56 2 2 6" xfId="31461" xr:uid="{00000000-0005-0000-0000-0000BE160000}"/>
    <cellStyle name="Migliaia [0] 56 2 2 7" xfId="34449" xr:uid="{00000000-0005-0000-0000-0000BF160000}"/>
    <cellStyle name="Migliaia [0] 56 2 2 8" xfId="37409" xr:uid="{00000000-0005-0000-0000-0000C0160000}"/>
    <cellStyle name="Migliaia [0] 56 2 3" xfId="3197" xr:uid="{00000000-0005-0000-0000-0000C1160000}"/>
    <cellStyle name="Migliaia [0] 56 2 3 2" xfId="3198" xr:uid="{00000000-0005-0000-0000-0000C2160000}"/>
    <cellStyle name="Migliaia [0] 56 2 3 3" xfId="3199" xr:uid="{00000000-0005-0000-0000-0000C3160000}"/>
    <cellStyle name="Migliaia [0] 56 2 3 4" xfId="3200" xr:uid="{00000000-0005-0000-0000-0000C4160000}"/>
    <cellStyle name="Migliaia [0] 56 2 3 5" xfId="27909" xr:uid="{00000000-0005-0000-0000-0000C5160000}"/>
    <cellStyle name="Migliaia [0] 56 2 3 6" xfId="30623" xr:uid="{00000000-0005-0000-0000-0000C6160000}"/>
    <cellStyle name="Migliaia [0] 56 2 3 7" xfId="35961" xr:uid="{00000000-0005-0000-0000-0000C7160000}"/>
    <cellStyle name="Migliaia [0] 56 2 3 8" xfId="38921" xr:uid="{00000000-0005-0000-0000-0000C8160000}"/>
    <cellStyle name="Migliaia [0] 56 2 4" xfId="3201" xr:uid="{00000000-0005-0000-0000-0000C9160000}"/>
    <cellStyle name="Migliaia [0] 56 2 4 2" xfId="3202" xr:uid="{00000000-0005-0000-0000-0000CA160000}"/>
    <cellStyle name="Migliaia [0] 56 2 4 3" xfId="3203" xr:uid="{00000000-0005-0000-0000-0000CB160000}"/>
    <cellStyle name="Migliaia [0] 56 2 4 4" xfId="28825" xr:uid="{00000000-0005-0000-0000-0000CC160000}"/>
    <cellStyle name="Migliaia [0] 56 2 4 5" xfId="39825" xr:uid="{00000000-0005-0000-0000-0000CD160000}"/>
    <cellStyle name="Migliaia [0] 56 2 5" xfId="3204" xr:uid="{00000000-0005-0000-0000-0000CE160000}"/>
    <cellStyle name="Migliaia [0] 56 2 5 2" xfId="3205" xr:uid="{00000000-0005-0000-0000-0000CF160000}"/>
    <cellStyle name="Migliaia [0] 56 2 5 3" xfId="3206" xr:uid="{00000000-0005-0000-0000-0000D0160000}"/>
    <cellStyle name="Migliaia [0] 56 2 5 4" xfId="29745" xr:uid="{00000000-0005-0000-0000-0000D1160000}"/>
    <cellStyle name="Migliaia [0] 56 2 5 5" xfId="40730" xr:uid="{00000000-0005-0000-0000-0000D2160000}"/>
    <cellStyle name="Migliaia [0] 56 2 6" xfId="3207" xr:uid="{00000000-0005-0000-0000-0000D3160000}"/>
    <cellStyle name="Migliaia [0] 56 2 7" xfId="3208" xr:uid="{00000000-0005-0000-0000-0000D4160000}"/>
    <cellStyle name="Migliaia [0] 56 2 8" xfId="3209" xr:uid="{00000000-0005-0000-0000-0000D5160000}"/>
    <cellStyle name="Migliaia [0] 56 2 9" xfId="24106" xr:uid="{00000000-0005-0000-0000-0000D6160000}"/>
    <cellStyle name="Migliaia [0] 56 3" xfId="3210" xr:uid="{00000000-0005-0000-0000-0000D7160000}"/>
    <cellStyle name="Migliaia [0] 56 3 2" xfId="3211" xr:uid="{00000000-0005-0000-0000-0000D8160000}"/>
    <cellStyle name="Migliaia [0] 56 3 3" xfId="3212" xr:uid="{00000000-0005-0000-0000-0000D9160000}"/>
    <cellStyle name="Migliaia [0] 56 3 4" xfId="3213" xr:uid="{00000000-0005-0000-0000-0000DA160000}"/>
    <cellStyle name="Migliaia [0] 56 3 5" xfId="26382" xr:uid="{00000000-0005-0000-0000-0000DB160000}"/>
    <cellStyle name="Migliaia [0] 56 3 6" xfId="31460" xr:uid="{00000000-0005-0000-0000-0000DC160000}"/>
    <cellStyle name="Migliaia [0] 56 3 7" xfId="34448" xr:uid="{00000000-0005-0000-0000-0000DD160000}"/>
    <cellStyle name="Migliaia [0] 56 3 8" xfId="37408" xr:uid="{00000000-0005-0000-0000-0000DE160000}"/>
    <cellStyle name="Migliaia [0] 56 4" xfId="3214" xr:uid="{00000000-0005-0000-0000-0000DF160000}"/>
    <cellStyle name="Migliaia [0] 56 4 2" xfId="3215" xr:uid="{00000000-0005-0000-0000-0000E0160000}"/>
    <cellStyle name="Migliaia [0] 56 4 3" xfId="3216" xr:uid="{00000000-0005-0000-0000-0000E1160000}"/>
    <cellStyle name="Migliaia [0] 56 4 4" xfId="3217" xr:uid="{00000000-0005-0000-0000-0000E2160000}"/>
    <cellStyle name="Migliaia [0] 56 4 5" xfId="23940" xr:uid="{00000000-0005-0000-0000-0000E3160000}"/>
    <cellStyle name="Migliaia [0] 56 4 6" xfId="30496" xr:uid="{00000000-0005-0000-0000-0000E4160000}"/>
    <cellStyle name="Migliaia [0] 56 4 7" xfId="33157" xr:uid="{00000000-0005-0000-0000-0000E5160000}"/>
    <cellStyle name="Migliaia [0] 56 4 8" xfId="36448" xr:uid="{00000000-0005-0000-0000-0000E6160000}"/>
    <cellStyle name="Migliaia [0] 56 5" xfId="3218" xr:uid="{00000000-0005-0000-0000-0000E7160000}"/>
    <cellStyle name="Migliaia [0] 56 5 2" xfId="3219" xr:uid="{00000000-0005-0000-0000-0000E8160000}"/>
    <cellStyle name="Migliaia [0] 56 5 3" xfId="3220" xr:uid="{00000000-0005-0000-0000-0000E9160000}"/>
    <cellStyle name="Migliaia [0] 56 5 4" xfId="3221" xr:uid="{00000000-0005-0000-0000-0000EA160000}"/>
    <cellStyle name="Migliaia [0] 56 5 5" xfId="27237" xr:uid="{00000000-0005-0000-0000-0000EB160000}"/>
    <cellStyle name="Migliaia [0] 56 5 6" xfId="32308" xr:uid="{00000000-0005-0000-0000-0000EC160000}"/>
    <cellStyle name="Migliaia [0] 56 5 7" xfId="35296" xr:uid="{00000000-0005-0000-0000-0000ED160000}"/>
    <cellStyle name="Migliaia [0] 56 5 8" xfId="38256" xr:uid="{00000000-0005-0000-0000-0000EE160000}"/>
    <cellStyle name="Migliaia [0] 56 6" xfId="3222" xr:uid="{00000000-0005-0000-0000-0000EF160000}"/>
    <cellStyle name="Migliaia [0] 56 6 2" xfId="3223" xr:uid="{00000000-0005-0000-0000-0000F0160000}"/>
    <cellStyle name="Migliaia [0] 56 6 3" xfId="3224" xr:uid="{00000000-0005-0000-0000-0000F1160000}"/>
    <cellStyle name="Migliaia [0] 56 6 4" xfId="3225" xr:uid="{00000000-0005-0000-0000-0000F2160000}"/>
    <cellStyle name="Migliaia [0] 56 6 5" xfId="27357" xr:uid="{00000000-0005-0000-0000-0000F3160000}"/>
    <cellStyle name="Migliaia [0] 56 6 6" xfId="30372" xr:uid="{00000000-0005-0000-0000-0000F4160000}"/>
    <cellStyle name="Migliaia [0] 56 6 7" xfId="35416" xr:uid="{00000000-0005-0000-0000-0000F5160000}"/>
    <cellStyle name="Migliaia [0] 56 6 8" xfId="38376" xr:uid="{00000000-0005-0000-0000-0000F6160000}"/>
    <cellStyle name="Migliaia [0] 56 7" xfId="3226" xr:uid="{00000000-0005-0000-0000-0000F7160000}"/>
    <cellStyle name="Migliaia [0] 56 7 2" xfId="3227" xr:uid="{00000000-0005-0000-0000-0000F8160000}"/>
    <cellStyle name="Migliaia [0] 56 7 3" xfId="3228" xr:uid="{00000000-0005-0000-0000-0000F9160000}"/>
    <cellStyle name="Migliaia [0] 56 7 4" xfId="28273" xr:uid="{00000000-0005-0000-0000-0000FA160000}"/>
    <cellStyle name="Migliaia [0] 56 7 5" xfId="33031" xr:uid="{00000000-0005-0000-0000-0000FB160000}"/>
    <cellStyle name="Migliaia [0] 56 7 6" xfId="39280" xr:uid="{00000000-0005-0000-0000-0000FC160000}"/>
    <cellStyle name="Migliaia [0] 56 8" xfId="3229" xr:uid="{00000000-0005-0000-0000-0000FD160000}"/>
    <cellStyle name="Migliaia [0] 56 8 2" xfId="3230" xr:uid="{00000000-0005-0000-0000-0000FE160000}"/>
    <cellStyle name="Migliaia [0] 56 8 3" xfId="3231" xr:uid="{00000000-0005-0000-0000-0000FF160000}"/>
    <cellStyle name="Migliaia [0] 56 8 4" xfId="29193" xr:uid="{00000000-0005-0000-0000-000000170000}"/>
    <cellStyle name="Migliaia [0] 56 8 5" xfId="32681" xr:uid="{00000000-0005-0000-0000-000001170000}"/>
    <cellStyle name="Migliaia [0] 56 8 6" xfId="40185" xr:uid="{00000000-0005-0000-0000-000002170000}"/>
    <cellStyle name="Migliaia [0] 56 9" xfId="3232" xr:uid="{00000000-0005-0000-0000-000003170000}"/>
    <cellStyle name="Migliaia [0] 57" xfId="3233" xr:uid="{00000000-0005-0000-0000-000004170000}"/>
    <cellStyle name="Migliaia [0] 57 10" xfId="3234" xr:uid="{00000000-0005-0000-0000-000005170000}"/>
    <cellStyle name="Migliaia [0] 57 11" xfId="3235" xr:uid="{00000000-0005-0000-0000-000006170000}"/>
    <cellStyle name="Migliaia [0] 57 12" xfId="23587" xr:uid="{00000000-0005-0000-0000-000007170000}"/>
    <cellStyle name="Migliaia [0] 57 13" xfId="30167" xr:uid="{00000000-0005-0000-0000-000008170000}"/>
    <cellStyle name="Migliaia [0] 57 14" xfId="36329" xr:uid="{00000000-0005-0000-0000-000009170000}"/>
    <cellStyle name="Migliaia [0] 57 15" xfId="41091" xr:uid="{00000000-0005-0000-0000-00000A170000}"/>
    <cellStyle name="Migliaia [0] 57 16" xfId="41212" xr:uid="{00000000-0005-0000-0000-00000B170000}"/>
    <cellStyle name="Migliaia [0] 57 2" xfId="3236" xr:uid="{00000000-0005-0000-0000-00000C170000}"/>
    <cellStyle name="Migliaia [0] 57 2 10" xfId="30168" xr:uid="{00000000-0005-0000-0000-00000D170000}"/>
    <cellStyle name="Migliaia [0] 57 2 11" xfId="33388" xr:uid="{00000000-0005-0000-0000-00000E170000}"/>
    <cellStyle name="Migliaia [0] 57 2 12" xfId="36575" xr:uid="{00000000-0005-0000-0000-00000F170000}"/>
    <cellStyle name="Migliaia [0] 57 2 2" xfId="3237" xr:uid="{00000000-0005-0000-0000-000010170000}"/>
    <cellStyle name="Migliaia [0] 57 2 2 2" xfId="3238" xr:uid="{00000000-0005-0000-0000-000011170000}"/>
    <cellStyle name="Migliaia [0] 57 2 2 3" xfId="3239" xr:uid="{00000000-0005-0000-0000-000012170000}"/>
    <cellStyle name="Migliaia [0] 57 2 2 4" xfId="3240" xr:uid="{00000000-0005-0000-0000-000013170000}"/>
    <cellStyle name="Migliaia [0] 57 2 2 5" xfId="26385" xr:uid="{00000000-0005-0000-0000-000014170000}"/>
    <cellStyle name="Migliaia [0] 57 2 2 6" xfId="31463" xr:uid="{00000000-0005-0000-0000-000015170000}"/>
    <cellStyle name="Migliaia [0] 57 2 2 7" xfId="34451" xr:uid="{00000000-0005-0000-0000-000016170000}"/>
    <cellStyle name="Migliaia [0] 57 2 2 8" xfId="37411" xr:uid="{00000000-0005-0000-0000-000017170000}"/>
    <cellStyle name="Migliaia [0] 57 2 3" xfId="3241" xr:uid="{00000000-0005-0000-0000-000018170000}"/>
    <cellStyle name="Migliaia [0] 57 2 3 2" xfId="3242" xr:uid="{00000000-0005-0000-0000-000019170000}"/>
    <cellStyle name="Migliaia [0] 57 2 3 3" xfId="3243" xr:uid="{00000000-0005-0000-0000-00001A170000}"/>
    <cellStyle name="Migliaia [0] 57 2 3 4" xfId="3244" xr:uid="{00000000-0005-0000-0000-00001B170000}"/>
    <cellStyle name="Migliaia [0] 57 2 3 5" xfId="27910" xr:uid="{00000000-0005-0000-0000-00001C170000}"/>
    <cellStyle name="Migliaia [0] 57 2 3 6" xfId="30624" xr:uid="{00000000-0005-0000-0000-00001D170000}"/>
    <cellStyle name="Migliaia [0] 57 2 3 7" xfId="35962" xr:uid="{00000000-0005-0000-0000-00001E170000}"/>
    <cellStyle name="Migliaia [0] 57 2 3 8" xfId="38922" xr:uid="{00000000-0005-0000-0000-00001F170000}"/>
    <cellStyle name="Migliaia [0] 57 2 4" xfId="3245" xr:uid="{00000000-0005-0000-0000-000020170000}"/>
    <cellStyle name="Migliaia [0] 57 2 4 2" xfId="3246" xr:uid="{00000000-0005-0000-0000-000021170000}"/>
    <cellStyle name="Migliaia [0] 57 2 4 3" xfId="3247" xr:uid="{00000000-0005-0000-0000-000022170000}"/>
    <cellStyle name="Migliaia [0] 57 2 4 4" xfId="28826" xr:uid="{00000000-0005-0000-0000-000023170000}"/>
    <cellStyle name="Migliaia [0] 57 2 4 5" xfId="39826" xr:uid="{00000000-0005-0000-0000-000024170000}"/>
    <cellStyle name="Migliaia [0] 57 2 5" xfId="3248" xr:uid="{00000000-0005-0000-0000-000025170000}"/>
    <cellStyle name="Migliaia [0] 57 2 5 2" xfId="3249" xr:uid="{00000000-0005-0000-0000-000026170000}"/>
    <cellStyle name="Migliaia [0] 57 2 5 3" xfId="3250" xr:uid="{00000000-0005-0000-0000-000027170000}"/>
    <cellStyle name="Migliaia [0] 57 2 5 4" xfId="29746" xr:uid="{00000000-0005-0000-0000-000028170000}"/>
    <cellStyle name="Migliaia [0] 57 2 5 5" xfId="40731" xr:uid="{00000000-0005-0000-0000-000029170000}"/>
    <cellStyle name="Migliaia [0] 57 2 6" xfId="3251" xr:uid="{00000000-0005-0000-0000-00002A170000}"/>
    <cellStyle name="Migliaia [0] 57 2 7" xfId="3252" xr:uid="{00000000-0005-0000-0000-00002B170000}"/>
    <cellStyle name="Migliaia [0] 57 2 8" xfId="3253" xr:uid="{00000000-0005-0000-0000-00002C170000}"/>
    <cellStyle name="Migliaia [0] 57 2 9" xfId="24107" xr:uid="{00000000-0005-0000-0000-00002D170000}"/>
    <cellStyle name="Migliaia [0] 57 3" xfId="3254" xr:uid="{00000000-0005-0000-0000-00002E170000}"/>
    <cellStyle name="Migliaia [0] 57 3 2" xfId="3255" xr:uid="{00000000-0005-0000-0000-00002F170000}"/>
    <cellStyle name="Migliaia [0] 57 3 3" xfId="3256" xr:uid="{00000000-0005-0000-0000-000030170000}"/>
    <cellStyle name="Migliaia [0] 57 3 4" xfId="3257" xr:uid="{00000000-0005-0000-0000-000031170000}"/>
    <cellStyle name="Migliaia [0] 57 3 5" xfId="26384" xr:uid="{00000000-0005-0000-0000-000032170000}"/>
    <cellStyle name="Migliaia [0] 57 3 6" xfId="31462" xr:uid="{00000000-0005-0000-0000-000033170000}"/>
    <cellStyle name="Migliaia [0] 57 3 7" xfId="34450" xr:uid="{00000000-0005-0000-0000-000034170000}"/>
    <cellStyle name="Migliaia [0] 57 3 8" xfId="37410" xr:uid="{00000000-0005-0000-0000-000035170000}"/>
    <cellStyle name="Migliaia [0] 57 4" xfId="3258" xr:uid="{00000000-0005-0000-0000-000036170000}"/>
    <cellStyle name="Migliaia [0] 57 4 2" xfId="3259" xr:uid="{00000000-0005-0000-0000-000037170000}"/>
    <cellStyle name="Migliaia [0] 57 4 3" xfId="3260" xr:uid="{00000000-0005-0000-0000-000038170000}"/>
    <cellStyle name="Migliaia [0] 57 4 4" xfId="3261" xr:uid="{00000000-0005-0000-0000-000039170000}"/>
    <cellStyle name="Migliaia [0] 57 4 5" xfId="23941" xr:uid="{00000000-0005-0000-0000-00003A170000}"/>
    <cellStyle name="Migliaia [0] 57 4 6" xfId="30497" xr:uid="{00000000-0005-0000-0000-00003B170000}"/>
    <cellStyle name="Migliaia [0] 57 4 7" xfId="33158" xr:uid="{00000000-0005-0000-0000-00003C170000}"/>
    <cellStyle name="Migliaia [0] 57 4 8" xfId="36449" xr:uid="{00000000-0005-0000-0000-00003D170000}"/>
    <cellStyle name="Migliaia [0] 57 5" xfId="3262" xr:uid="{00000000-0005-0000-0000-00003E170000}"/>
    <cellStyle name="Migliaia [0] 57 5 2" xfId="3263" xr:uid="{00000000-0005-0000-0000-00003F170000}"/>
    <cellStyle name="Migliaia [0] 57 5 3" xfId="3264" xr:uid="{00000000-0005-0000-0000-000040170000}"/>
    <cellStyle name="Migliaia [0] 57 5 4" xfId="3265" xr:uid="{00000000-0005-0000-0000-000041170000}"/>
    <cellStyle name="Migliaia [0] 57 5 5" xfId="27238" xr:uid="{00000000-0005-0000-0000-000042170000}"/>
    <cellStyle name="Migliaia [0] 57 5 6" xfId="32309" xr:uid="{00000000-0005-0000-0000-000043170000}"/>
    <cellStyle name="Migliaia [0] 57 5 7" xfId="35297" xr:uid="{00000000-0005-0000-0000-000044170000}"/>
    <cellStyle name="Migliaia [0] 57 5 8" xfId="38257" xr:uid="{00000000-0005-0000-0000-000045170000}"/>
    <cellStyle name="Migliaia [0] 57 6" xfId="3266" xr:uid="{00000000-0005-0000-0000-000046170000}"/>
    <cellStyle name="Migliaia [0] 57 6 2" xfId="3267" xr:uid="{00000000-0005-0000-0000-000047170000}"/>
    <cellStyle name="Migliaia [0] 57 6 3" xfId="3268" xr:uid="{00000000-0005-0000-0000-000048170000}"/>
    <cellStyle name="Migliaia [0] 57 6 4" xfId="3269" xr:uid="{00000000-0005-0000-0000-000049170000}"/>
    <cellStyle name="Migliaia [0] 57 6 5" xfId="27358" xr:uid="{00000000-0005-0000-0000-00004A170000}"/>
    <cellStyle name="Migliaia [0] 57 6 6" xfId="30373" xr:uid="{00000000-0005-0000-0000-00004B170000}"/>
    <cellStyle name="Migliaia [0] 57 6 7" xfId="35417" xr:uid="{00000000-0005-0000-0000-00004C170000}"/>
    <cellStyle name="Migliaia [0] 57 6 8" xfId="38377" xr:uid="{00000000-0005-0000-0000-00004D170000}"/>
    <cellStyle name="Migliaia [0] 57 7" xfId="3270" xr:uid="{00000000-0005-0000-0000-00004E170000}"/>
    <cellStyle name="Migliaia [0] 57 7 2" xfId="3271" xr:uid="{00000000-0005-0000-0000-00004F170000}"/>
    <cellStyle name="Migliaia [0] 57 7 3" xfId="3272" xr:uid="{00000000-0005-0000-0000-000050170000}"/>
    <cellStyle name="Migliaia [0] 57 7 4" xfId="28274" xr:uid="{00000000-0005-0000-0000-000051170000}"/>
    <cellStyle name="Migliaia [0] 57 7 5" xfId="33032" xr:uid="{00000000-0005-0000-0000-000052170000}"/>
    <cellStyle name="Migliaia [0] 57 7 6" xfId="39281" xr:uid="{00000000-0005-0000-0000-000053170000}"/>
    <cellStyle name="Migliaia [0] 57 8" xfId="3273" xr:uid="{00000000-0005-0000-0000-000054170000}"/>
    <cellStyle name="Migliaia [0] 57 8 2" xfId="3274" xr:uid="{00000000-0005-0000-0000-000055170000}"/>
    <cellStyle name="Migliaia [0] 57 8 3" xfId="3275" xr:uid="{00000000-0005-0000-0000-000056170000}"/>
    <cellStyle name="Migliaia [0] 57 8 4" xfId="29194" xr:uid="{00000000-0005-0000-0000-000057170000}"/>
    <cellStyle name="Migliaia [0] 57 8 5" xfId="32682" xr:uid="{00000000-0005-0000-0000-000058170000}"/>
    <cellStyle name="Migliaia [0] 57 8 6" xfId="40186" xr:uid="{00000000-0005-0000-0000-000059170000}"/>
    <cellStyle name="Migliaia [0] 57 9" xfId="3276" xr:uid="{00000000-0005-0000-0000-00005A170000}"/>
    <cellStyle name="Migliaia [0] 58" xfId="3277" xr:uid="{00000000-0005-0000-0000-00005B170000}"/>
    <cellStyle name="Migliaia [0] 58 10" xfId="3278" xr:uid="{00000000-0005-0000-0000-00005C170000}"/>
    <cellStyle name="Migliaia [0] 58 11" xfId="3279" xr:uid="{00000000-0005-0000-0000-00005D170000}"/>
    <cellStyle name="Migliaia [0] 58 12" xfId="23588" xr:uid="{00000000-0005-0000-0000-00005E170000}"/>
    <cellStyle name="Migliaia [0] 58 13" xfId="30169" xr:uid="{00000000-0005-0000-0000-00005F170000}"/>
    <cellStyle name="Migliaia [0] 58 14" xfId="36330" xr:uid="{00000000-0005-0000-0000-000060170000}"/>
    <cellStyle name="Migliaia [0] 58 15" xfId="41092" xr:uid="{00000000-0005-0000-0000-000061170000}"/>
    <cellStyle name="Migliaia [0] 58 16" xfId="41213" xr:uid="{00000000-0005-0000-0000-000062170000}"/>
    <cellStyle name="Migliaia [0] 58 2" xfId="3280" xr:uid="{00000000-0005-0000-0000-000063170000}"/>
    <cellStyle name="Migliaia [0] 58 2 10" xfId="30170" xr:uid="{00000000-0005-0000-0000-000064170000}"/>
    <cellStyle name="Migliaia [0] 58 2 11" xfId="33389" xr:uid="{00000000-0005-0000-0000-000065170000}"/>
    <cellStyle name="Migliaia [0] 58 2 12" xfId="36576" xr:uid="{00000000-0005-0000-0000-000066170000}"/>
    <cellStyle name="Migliaia [0] 58 2 2" xfId="3281" xr:uid="{00000000-0005-0000-0000-000067170000}"/>
    <cellStyle name="Migliaia [0] 58 2 2 2" xfId="3282" xr:uid="{00000000-0005-0000-0000-000068170000}"/>
    <cellStyle name="Migliaia [0] 58 2 2 3" xfId="3283" xr:uid="{00000000-0005-0000-0000-000069170000}"/>
    <cellStyle name="Migliaia [0] 58 2 2 4" xfId="3284" xr:uid="{00000000-0005-0000-0000-00006A170000}"/>
    <cellStyle name="Migliaia [0] 58 2 2 5" xfId="26387" xr:uid="{00000000-0005-0000-0000-00006B170000}"/>
    <cellStyle name="Migliaia [0] 58 2 2 6" xfId="31465" xr:uid="{00000000-0005-0000-0000-00006C170000}"/>
    <cellStyle name="Migliaia [0] 58 2 2 7" xfId="34453" xr:uid="{00000000-0005-0000-0000-00006D170000}"/>
    <cellStyle name="Migliaia [0] 58 2 2 8" xfId="37413" xr:uid="{00000000-0005-0000-0000-00006E170000}"/>
    <cellStyle name="Migliaia [0] 58 2 3" xfId="3285" xr:uid="{00000000-0005-0000-0000-00006F170000}"/>
    <cellStyle name="Migliaia [0] 58 2 3 2" xfId="3286" xr:uid="{00000000-0005-0000-0000-000070170000}"/>
    <cellStyle name="Migliaia [0] 58 2 3 3" xfId="3287" xr:uid="{00000000-0005-0000-0000-000071170000}"/>
    <cellStyle name="Migliaia [0] 58 2 3 4" xfId="3288" xr:uid="{00000000-0005-0000-0000-000072170000}"/>
    <cellStyle name="Migliaia [0] 58 2 3 5" xfId="27911" xr:uid="{00000000-0005-0000-0000-000073170000}"/>
    <cellStyle name="Migliaia [0] 58 2 3 6" xfId="30625" xr:uid="{00000000-0005-0000-0000-000074170000}"/>
    <cellStyle name="Migliaia [0] 58 2 3 7" xfId="35963" xr:uid="{00000000-0005-0000-0000-000075170000}"/>
    <cellStyle name="Migliaia [0] 58 2 3 8" xfId="38923" xr:uid="{00000000-0005-0000-0000-000076170000}"/>
    <cellStyle name="Migliaia [0] 58 2 4" xfId="3289" xr:uid="{00000000-0005-0000-0000-000077170000}"/>
    <cellStyle name="Migliaia [0] 58 2 4 2" xfId="3290" xr:uid="{00000000-0005-0000-0000-000078170000}"/>
    <cellStyle name="Migliaia [0] 58 2 4 3" xfId="3291" xr:uid="{00000000-0005-0000-0000-000079170000}"/>
    <cellStyle name="Migliaia [0] 58 2 4 4" xfId="28827" xr:uid="{00000000-0005-0000-0000-00007A170000}"/>
    <cellStyle name="Migliaia [0] 58 2 4 5" xfId="39827" xr:uid="{00000000-0005-0000-0000-00007B170000}"/>
    <cellStyle name="Migliaia [0] 58 2 5" xfId="3292" xr:uid="{00000000-0005-0000-0000-00007C170000}"/>
    <cellStyle name="Migliaia [0] 58 2 5 2" xfId="3293" xr:uid="{00000000-0005-0000-0000-00007D170000}"/>
    <cellStyle name="Migliaia [0] 58 2 5 3" xfId="3294" xr:uid="{00000000-0005-0000-0000-00007E170000}"/>
    <cellStyle name="Migliaia [0] 58 2 5 4" xfId="29747" xr:uid="{00000000-0005-0000-0000-00007F170000}"/>
    <cellStyle name="Migliaia [0] 58 2 5 5" xfId="40732" xr:uid="{00000000-0005-0000-0000-000080170000}"/>
    <cellStyle name="Migliaia [0] 58 2 6" xfId="3295" xr:uid="{00000000-0005-0000-0000-000081170000}"/>
    <cellStyle name="Migliaia [0] 58 2 7" xfId="3296" xr:uid="{00000000-0005-0000-0000-000082170000}"/>
    <cellStyle name="Migliaia [0] 58 2 8" xfId="3297" xr:uid="{00000000-0005-0000-0000-000083170000}"/>
    <cellStyle name="Migliaia [0] 58 2 9" xfId="24108" xr:uid="{00000000-0005-0000-0000-000084170000}"/>
    <cellStyle name="Migliaia [0] 58 3" xfId="3298" xr:uid="{00000000-0005-0000-0000-000085170000}"/>
    <cellStyle name="Migliaia [0] 58 3 2" xfId="3299" xr:uid="{00000000-0005-0000-0000-000086170000}"/>
    <cellStyle name="Migliaia [0] 58 3 3" xfId="3300" xr:uid="{00000000-0005-0000-0000-000087170000}"/>
    <cellStyle name="Migliaia [0] 58 3 4" xfId="3301" xr:uid="{00000000-0005-0000-0000-000088170000}"/>
    <cellStyle name="Migliaia [0] 58 3 5" xfId="26386" xr:uid="{00000000-0005-0000-0000-000089170000}"/>
    <cellStyle name="Migliaia [0] 58 3 6" xfId="31464" xr:uid="{00000000-0005-0000-0000-00008A170000}"/>
    <cellStyle name="Migliaia [0] 58 3 7" xfId="34452" xr:uid="{00000000-0005-0000-0000-00008B170000}"/>
    <cellStyle name="Migliaia [0] 58 3 8" xfId="37412" xr:uid="{00000000-0005-0000-0000-00008C170000}"/>
    <cellStyle name="Migliaia [0] 58 4" xfId="3302" xr:uid="{00000000-0005-0000-0000-00008D170000}"/>
    <cellStyle name="Migliaia [0] 58 4 2" xfId="3303" xr:uid="{00000000-0005-0000-0000-00008E170000}"/>
    <cellStyle name="Migliaia [0] 58 4 3" xfId="3304" xr:uid="{00000000-0005-0000-0000-00008F170000}"/>
    <cellStyle name="Migliaia [0] 58 4 4" xfId="3305" xr:uid="{00000000-0005-0000-0000-000090170000}"/>
    <cellStyle name="Migliaia [0] 58 4 5" xfId="23942" xr:uid="{00000000-0005-0000-0000-000091170000}"/>
    <cellStyle name="Migliaia [0] 58 4 6" xfId="30498" xr:uid="{00000000-0005-0000-0000-000092170000}"/>
    <cellStyle name="Migliaia [0] 58 4 7" xfId="33159" xr:uid="{00000000-0005-0000-0000-000093170000}"/>
    <cellStyle name="Migliaia [0] 58 4 8" xfId="36450" xr:uid="{00000000-0005-0000-0000-000094170000}"/>
    <cellStyle name="Migliaia [0] 58 5" xfId="3306" xr:uid="{00000000-0005-0000-0000-000095170000}"/>
    <cellStyle name="Migliaia [0] 58 5 2" xfId="3307" xr:uid="{00000000-0005-0000-0000-000096170000}"/>
    <cellStyle name="Migliaia [0] 58 5 3" xfId="3308" xr:uid="{00000000-0005-0000-0000-000097170000}"/>
    <cellStyle name="Migliaia [0] 58 5 4" xfId="3309" xr:uid="{00000000-0005-0000-0000-000098170000}"/>
    <cellStyle name="Migliaia [0] 58 5 5" xfId="27239" xr:uid="{00000000-0005-0000-0000-000099170000}"/>
    <cellStyle name="Migliaia [0] 58 5 6" xfId="32310" xr:uid="{00000000-0005-0000-0000-00009A170000}"/>
    <cellStyle name="Migliaia [0] 58 5 7" xfId="35298" xr:uid="{00000000-0005-0000-0000-00009B170000}"/>
    <cellStyle name="Migliaia [0] 58 5 8" xfId="38258" xr:uid="{00000000-0005-0000-0000-00009C170000}"/>
    <cellStyle name="Migliaia [0] 58 6" xfId="3310" xr:uid="{00000000-0005-0000-0000-00009D170000}"/>
    <cellStyle name="Migliaia [0] 58 6 2" xfId="3311" xr:uid="{00000000-0005-0000-0000-00009E170000}"/>
    <cellStyle name="Migliaia [0] 58 6 3" xfId="3312" xr:uid="{00000000-0005-0000-0000-00009F170000}"/>
    <cellStyle name="Migliaia [0] 58 6 4" xfId="3313" xr:uid="{00000000-0005-0000-0000-0000A0170000}"/>
    <cellStyle name="Migliaia [0] 58 6 5" xfId="27359" xr:uid="{00000000-0005-0000-0000-0000A1170000}"/>
    <cellStyle name="Migliaia [0] 58 6 6" xfId="30374" xr:uid="{00000000-0005-0000-0000-0000A2170000}"/>
    <cellStyle name="Migliaia [0] 58 6 7" xfId="35418" xr:uid="{00000000-0005-0000-0000-0000A3170000}"/>
    <cellStyle name="Migliaia [0] 58 6 8" xfId="38378" xr:uid="{00000000-0005-0000-0000-0000A4170000}"/>
    <cellStyle name="Migliaia [0] 58 7" xfId="3314" xr:uid="{00000000-0005-0000-0000-0000A5170000}"/>
    <cellStyle name="Migliaia [0] 58 7 2" xfId="3315" xr:uid="{00000000-0005-0000-0000-0000A6170000}"/>
    <cellStyle name="Migliaia [0] 58 7 3" xfId="3316" xr:uid="{00000000-0005-0000-0000-0000A7170000}"/>
    <cellStyle name="Migliaia [0] 58 7 4" xfId="28275" xr:uid="{00000000-0005-0000-0000-0000A8170000}"/>
    <cellStyle name="Migliaia [0] 58 7 5" xfId="33033" xr:uid="{00000000-0005-0000-0000-0000A9170000}"/>
    <cellStyle name="Migliaia [0] 58 7 6" xfId="39282" xr:uid="{00000000-0005-0000-0000-0000AA170000}"/>
    <cellStyle name="Migliaia [0] 58 8" xfId="3317" xr:uid="{00000000-0005-0000-0000-0000AB170000}"/>
    <cellStyle name="Migliaia [0] 58 8 2" xfId="3318" xr:uid="{00000000-0005-0000-0000-0000AC170000}"/>
    <cellStyle name="Migliaia [0] 58 8 3" xfId="3319" xr:uid="{00000000-0005-0000-0000-0000AD170000}"/>
    <cellStyle name="Migliaia [0] 58 8 4" xfId="29195" xr:uid="{00000000-0005-0000-0000-0000AE170000}"/>
    <cellStyle name="Migliaia [0] 58 8 5" xfId="32683" xr:uid="{00000000-0005-0000-0000-0000AF170000}"/>
    <cellStyle name="Migliaia [0] 58 8 6" xfId="40187" xr:uid="{00000000-0005-0000-0000-0000B0170000}"/>
    <cellStyle name="Migliaia [0] 58 9" xfId="3320" xr:uid="{00000000-0005-0000-0000-0000B1170000}"/>
    <cellStyle name="Migliaia [0] 59" xfId="3321" xr:uid="{00000000-0005-0000-0000-0000B2170000}"/>
    <cellStyle name="Migliaia [0] 59 10" xfId="3322" xr:uid="{00000000-0005-0000-0000-0000B3170000}"/>
    <cellStyle name="Migliaia [0] 59 11" xfId="3323" xr:uid="{00000000-0005-0000-0000-0000B4170000}"/>
    <cellStyle name="Migliaia [0] 59 12" xfId="23589" xr:uid="{00000000-0005-0000-0000-0000B5170000}"/>
    <cellStyle name="Migliaia [0] 59 13" xfId="30171" xr:uid="{00000000-0005-0000-0000-0000B6170000}"/>
    <cellStyle name="Migliaia [0] 59 14" xfId="36331" xr:uid="{00000000-0005-0000-0000-0000B7170000}"/>
    <cellStyle name="Migliaia [0] 59 15" xfId="41093" xr:uid="{00000000-0005-0000-0000-0000B8170000}"/>
    <cellStyle name="Migliaia [0] 59 16" xfId="41214" xr:uid="{00000000-0005-0000-0000-0000B9170000}"/>
    <cellStyle name="Migliaia [0] 59 2" xfId="3324" xr:uid="{00000000-0005-0000-0000-0000BA170000}"/>
    <cellStyle name="Migliaia [0] 59 2 10" xfId="30172" xr:uid="{00000000-0005-0000-0000-0000BB170000}"/>
    <cellStyle name="Migliaia [0] 59 2 11" xfId="33390" xr:uid="{00000000-0005-0000-0000-0000BC170000}"/>
    <cellStyle name="Migliaia [0] 59 2 12" xfId="36577" xr:uid="{00000000-0005-0000-0000-0000BD170000}"/>
    <cellStyle name="Migliaia [0] 59 2 2" xfId="3325" xr:uid="{00000000-0005-0000-0000-0000BE170000}"/>
    <cellStyle name="Migliaia [0] 59 2 2 2" xfId="3326" xr:uid="{00000000-0005-0000-0000-0000BF170000}"/>
    <cellStyle name="Migliaia [0] 59 2 2 3" xfId="3327" xr:uid="{00000000-0005-0000-0000-0000C0170000}"/>
    <cellStyle name="Migliaia [0] 59 2 2 4" xfId="3328" xr:uid="{00000000-0005-0000-0000-0000C1170000}"/>
    <cellStyle name="Migliaia [0] 59 2 2 5" xfId="26389" xr:uid="{00000000-0005-0000-0000-0000C2170000}"/>
    <cellStyle name="Migliaia [0] 59 2 2 6" xfId="31467" xr:uid="{00000000-0005-0000-0000-0000C3170000}"/>
    <cellStyle name="Migliaia [0] 59 2 2 7" xfId="34455" xr:uid="{00000000-0005-0000-0000-0000C4170000}"/>
    <cellStyle name="Migliaia [0] 59 2 2 8" xfId="37415" xr:uid="{00000000-0005-0000-0000-0000C5170000}"/>
    <cellStyle name="Migliaia [0] 59 2 3" xfId="3329" xr:uid="{00000000-0005-0000-0000-0000C6170000}"/>
    <cellStyle name="Migliaia [0] 59 2 3 2" xfId="3330" xr:uid="{00000000-0005-0000-0000-0000C7170000}"/>
    <cellStyle name="Migliaia [0] 59 2 3 3" xfId="3331" xr:uid="{00000000-0005-0000-0000-0000C8170000}"/>
    <cellStyle name="Migliaia [0] 59 2 3 4" xfId="3332" xr:uid="{00000000-0005-0000-0000-0000C9170000}"/>
    <cellStyle name="Migliaia [0] 59 2 3 5" xfId="27912" xr:uid="{00000000-0005-0000-0000-0000CA170000}"/>
    <cellStyle name="Migliaia [0] 59 2 3 6" xfId="30626" xr:uid="{00000000-0005-0000-0000-0000CB170000}"/>
    <cellStyle name="Migliaia [0] 59 2 3 7" xfId="35964" xr:uid="{00000000-0005-0000-0000-0000CC170000}"/>
    <cellStyle name="Migliaia [0] 59 2 3 8" xfId="38924" xr:uid="{00000000-0005-0000-0000-0000CD170000}"/>
    <cellStyle name="Migliaia [0] 59 2 4" xfId="3333" xr:uid="{00000000-0005-0000-0000-0000CE170000}"/>
    <cellStyle name="Migliaia [0] 59 2 4 2" xfId="3334" xr:uid="{00000000-0005-0000-0000-0000CF170000}"/>
    <cellStyle name="Migliaia [0] 59 2 4 3" xfId="3335" xr:uid="{00000000-0005-0000-0000-0000D0170000}"/>
    <cellStyle name="Migliaia [0] 59 2 4 4" xfId="28828" xr:uid="{00000000-0005-0000-0000-0000D1170000}"/>
    <cellStyle name="Migliaia [0] 59 2 4 5" xfId="39828" xr:uid="{00000000-0005-0000-0000-0000D2170000}"/>
    <cellStyle name="Migliaia [0] 59 2 5" xfId="3336" xr:uid="{00000000-0005-0000-0000-0000D3170000}"/>
    <cellStyle name="Migliaia [0] 59 2 5 2" xfId="3337" xr:uid="{00000000-0005-0000-0000-0000D4170000}"/>
    <cellStyle name="Migliaia [0] 59 2 5 3" xfId="3338" xr:uid="{00000000-0005-0000-0000-0000D5170000}"/>
    <cellStyle name="Migliaia [0] 59 2 5 4" xfId="29748" xr:uid="{00000000-0005-0000-0000-0000D6170000}"/>
    <cellStyle name="Migliaia [0] 59 2 5 5" xfId="40733" xr:uid="{00000000-0005-0000-0000-0000D7170000}"/>
    <cellStyle name="Migliaia [0] 59 2 6" xfId="3339" xr:uid="{00000000-0005-0000-0000-0000D8170000}"/>
    <cellStyle name="Migliaia [0] 59 2 7" xfId="3340" xr:uid="{00000000-0005-0000-0000-0000D9170000}"/>
    <cellStyle name="Migliaia [0] 59 2 8" xfId="3341" xr:uid="{00000000-0005-0000-0000-0000DA170000}"/>
    <cellStyle name="Migliaia [0] 59 2 9" xfId="24109" xr:uid="{00000000-0005-0000-0000-0000DB170000}"/>
    <cellStyle name="Migliaia [0] 59 3" xfId="3342" xr:uid="{00000000-0005-0000-0000-0000DC170000}"/>
    <cellStyle name="Migliaia [0] 59 3 2" xfId="3343" xr:uid="{00000000-0005-0000-0000-0000DD170000}"/>
    <cellStyle name="Migliaia [0] 59 3 3" xfId="3344" xr:uid="{00000000-0005-0000-0000-0000DE170000}"/>
    <cellStyle name="Migliaia [0] 59 3 4" xfId="3345" xr:uid="{00000000-0005-0000-0000-0000DF170000}"/>
    <cellStyle name="Migliaia [0] 59 3 5" xfId="26388" xr:uid="{00000000-0005-0000-0000-0000E0170000}"/>
    <cellStyle name="Migliaia [0] 59 3 6" xfId="31466" xr:uid="{00000000-0005-0000-0000-0000E1170000}"/>
    <cellStyle name="Migliaia [0] 59 3 7" xfId="34454" xr:uid="{00000000-0005-0000-0000-0000E2170000}"/>
    <cellStyle name="Migliaia [0] 59 3 8" xfId="37414" xr:uid="{00000000-0005-0000-0000-0000E3170000}"/>
    <cellStyle name="Migliaia [0] 59 4" xfId="3346" xr:uid="{00000000-0005-0000-0000-0000E4170000}"/>
    <cellStyle name="Migliaia [0] 59 4 2" xfId="3347" xr:uid="{00000000-0005-0000-0000-0000E5170000}"/>
    <cellStyle name="Migliaia [0] 59 4 3" xfId="3348" xr:uid="{00000000-0005-0000-0000-0000E6170000}"/>
    <cellStyle name="Migliaia [0] 59 4 4" xfId="3349" xr:uid="{00000000-0005-0000-0000-0000E7170000}"/>
    <cellStyle name="Migliaia [0] 59 4 5" xfId="23943" xr:uid="{00000000-0005-0000-0000-0000E8170000}"/>
    <cellStyle name="Migliaia [0] 59 4 6" xfId="30499" xr:uid="{00000000-0005-0000-0000-0000E9170000}"/>
    <cellStyle name="Migliaia [0] 59 4 7" xfId="33160" xr:uid="{00000000-0005-0000-0000-0000EA170000}"/>
    <cellStyle name="Migliaia [0] 59 4 8" xfId="36451" xr:uid="{00000000-0005-0000-0000-0000EB170000}"/>
    <cellStyle name="Migliaia [0] 59 5" xfId="3350" xr:uid="{00000000-0005-0000-0000-0000EC170000}"/>
    <cellStyle name="Migliaia [0] 59 5 2" xfId="3351" xr:uid="{00000000-0005-0000-0000-0000ED170000}"/>
    <cellStyle name="Migliaia [0] 59 5 3" xfId="3352" xr:uid="{00000000-0005-0000-0000-0000EE170000}"/>
    <cellStyle name="Migliaia [0] 59 5 4" xfId="3353" xr:uid="{00000000-0005-0000-0000-0000EF170000}"/>
    <cellStyle name="Migliaia [0] 59 5 5" xfId="27240" xr:uid="{00000000-0005-0000-0000-0000F0170000}"/>
    <cellStyle name="Migliaia [0] 59 5 6" xfId="32311" xr:uid="{00000000-0005-0000-0000-0000F1170000}"/>
    <cellStyle name="Migliaia [0] 59 5 7" xfId="35299" xr:uid="{00000000-0005-0000-0000-0000F2170000}"/>
    <cellStyle name="Migliaia [0] 59 5 8" xfId="38259" xr:uid="{00000000-0005-0000-0000-0000F3170000}"/>
    <cellStyle name="Migliaia [0] 59 6" xfId="3354" xr:uid="{00000000-0005-0000-0000-0000F4170000}"/>
    <cellStyle name="Migliaia [0] 59 6 2" xfId="3355" xr:uid="{00000000-0005-0000-0000-0000F5170000}"/>
    <cellStyle name="Migliaia [0] 59 6 3" xfId="3356" xr:uid="{00000000-0005-0000-0000-0000F6170000}"/>
    <cellStyle name="Migliaia [0] 59 6 4" xfId="3357" xr:uid="{00000000-0005-0000-0000-0000F7170000}"/>
    <cellStyle name="Migliaia [0] 59 6 5" xfId="27360" xr:uid="{00000000-0005-0000-0000-0000F8170000}"/>
    <cellStyle name="Migliaia [0] 59 6 6" xfId="30375" xr:uid="{00000000-0005-0000-0000-0000F9170000}"/>
    <cellStyle name="Migliaia [0] 59 6 7" xfId="35419" xr:uid="{00000000-0005-0000-0000-0000FA170000}"/>
    <cellStyle name="Migliaia [0] 59 6 8" xfId="38379" xr:uid="{00000000-0005-0000-0000-0000FB170000}"/>
    <cellStyle name="Migliaia [0] 59 7" xfId="3358" xr:uid="{00000000-0005-0000-0000-0000FC170000}"/>
    <cellStyle name="Migliaia [0] 59 7 2" xfId="3359" xr:uid="{00000000-0005-0000-0000-0000FD170000}"/>
    <cellStyle name="Migliaia [0] 59 7 3" xfId="3360" xr:uid="{00000000-0005-0000-0000-0000FE170000}"/>
    <cellStyle name="Migliaia [0] 59 7 4" xfId="28276" xr:uid="{00000000-0005-0000-0000-0000FF170000}"/>
    <cellStyle name="Migliaia [0] 59 7 5" xfId="33034" xr:uid="{00000000-0005-0000-0000-000000180000}"/>
    <cellStyle name="Migliaia [0] 59 7 6" xfId="39283" xr:uid="{00000000-0005-0000-0000-000001180000}"/>
    <cellStyle name="Migliaia [0] 59 8" xfId="3361" xr:uid="{00000000-0005-0000-0000-000002180000}"/>
    <cellStyle name="Migliaia [0] 59 8 2" xfId="3362" xr:uid="{00000000-0005-0000-0000-000003180000}"/>
    <cellStyle name="Migliaia [0] 59 8 3" xfId="3363" xr:uid="{00000000-0005-0000-0000-000004180000}"/>
    <cellStyle name="Migliaia [0] 59 8 4" xfId="29196" xr:uid="{00000000-0005-0000-0000-000005180000}"/>
    <cellStyle name="Migliaia [0] 59 8 5" xfId="32684" xr:uid="{00000000-0005-0000-0000-000006180000}"/>
    <cellStyle name="Migliaia [0] 59 8 6" xfId="40188" xr:uid="{00000000-0005-0000-0000-000007180000}"/>
    <cellStyle name="Migliaia [0] 59 9" xfId="3364" xr:uid="{00000000-0005-0000-0000-000008180000}"/>
    <cellStyle name="Migliaia [0] 6" xfId="3365" xr:uid="{00000000-0005-0000-0000-000009180000}"/>
    <cellStyle name="Migliaia [0] 6 10" xfId="3366" xr:uid="{00000000-0005-0000-0000-00000A180000}"/>
    <cellStyle name="Migliaia [0] 6 11" xfId="3367" xr:uid="{00000000-0005-0000-0000-00000B180000}"/>
    <cellStyle name="Migliaia [0] 6 12" xfId="23590" xr:uid="{00000000-0005-0000-0000-00000C180000}"/>
    <cellStyle name="Migliaia [0] 6 13" xfId="30173" xr:uid="{00000000-0005-0000-0000-00000D180000}"/>
    <cellStyle name="Migliaia [0] 6 14" xfId="36332" xr:uid="{00000000-0005-0000-0000-00000E180000}"/>
    <cellStyle name="Migliaia [0] 6 15" xfId="41094" xr:uid="{00000000-0005-0000-0000-00000F180000}"/>
    <cellStyle name="Migliaia [0] 6 16" xfId="41215" xr:uid="{00000000-0005-0000-0000-000010180000}"/>
    <cellStyle name="Migliaia [0] 6 2" xfId="3368" xr:uid="{00000000-0005-0000-0000-000011180000}"/>
    <cellStyle name="Migliaia [0] 6 2 10" xfId="30174" xr:uid="{00000000-0005-0000-0000-000012180000}"/>
    <cellStyle name="Migliaia [0] 6 2 11" xfId="33391" xr:uid="{00000000-0005-0000-0000-000013180000}"/>
    <cellStyle name="Migliaia [0] 6 2 12" xfId="36578" xr:uid="{00000000-0005-0000-0000-000014180000}"/>
    <cellStyle name="Migliaia [0] 6 2 2" xfId="3369" xr:uid="{00000000-0005-0000-0000-000015180000}"/>
    <cellStyle name="Migliaia [0] 6 2 2 2" xfId="3370" xr:uid="{00000000-0005-0000-0000-000016180000}"/>
    <cellStyle name="Migliaia [0] 6 2 2 3" xfId="3371" xr:uid="{00000000-0005-0000-0000-000017180000}"/>
    <cellStyle name="Migliaia [0] 6 2 2 4" xfId="3372" xr:uid="{00000000-0005-0000-0000-000018180000}"/>
    <cellStyle name="Migliaia [0] 6 2 2 5" xfId="26391" xr:uid="{00000000-0005-0000-0000-000019180000}"/>
    <cellStyle name="Migliaia [0] 6 2 2 6" xfId="31469" xr:uid="{00000000-0005-0000-0000-00001A180000}"/>
    <cellStyle name="Migliaia [0] 6 2 2 7" xfId="34457" xr:uid="{00000000-0005-0000-0000-00001B180000}"/>
    <cellStyle name="Migliaia [0] 6 2 2 8" xfId="37417" xr:uid="{00000000-0005-0000-0000-00001C180000}"/>
    <cellStyle name="Migliaia [0] 6 2 3" xfId="3373" xr:uid="{00000000-0005-0000-0000-00001D180000}"/>
    <cellStyle name="Migliaia [0] 6 2 3 2" xfId="3374" xr:uid="{00000000-0005-0000-0000-00001E180000}"/>
    <cellStyle name="Migliaia [0] 6 2 3 3" xfId="3375" xr:uid="{00000000-0005-0000-0000-00001F180000}"/>
    <cellStyle name="Migliaia [0] 6 2 3 4" xfId="3376" xr:uid="{00000000-0005-0000-0000-000020180000}"/>
    <cellStyle name="Migliaia [0] 6 2 3 5" xfId="27913" xr:uid="{00000000-0005-0000-0000-000021180000}"/>
    <cellStyle name="Migliaia [0] 6 2 3 6" xfId="30627" xr:uid="{00000000-0005-0000-0000-000022180000}"/>
    <cellStyle name="Migliaia [0] 6 2 3 7" xfId="35965" xr:uid="{00000000-0005-0000-0000-000023180000}"/>
    <cellStyle name="Migliaia [0] 6 2 3 8" xfId="38925" xr:uid="{00000000-0005-0000-0000-000024180000}"/>
    <cellStyle name="Migliaia [0] 6 2 4" xfId="3377" xr:uid="{00000000-0005-0000-0000-000025180000}"/>
    <cellStyle name="Migliaia [0] 6 2 4 2" xfId="3378" xr:uid="{00000000-0005-0000-0000-000026180000}"/>
    <cellStyle name="Migliaia [0] 6 2 4 3" xfId="3379" xr:uid="{00000000-0005-0000-0000-000027180000}"/>
    <cellStyle name="Migliaia [0] 6 2 4 4" xfId="28829" xr:uid="{00000000-0005-0000-0000-000028180000}"/>
    <cellStyle name="Migliaia [0] 6 2 4 5" xfId="39829" xr:uid="{00000000-0005-0000-0000-000029180000}"/>
    <cellStyle name="Migliaia [0] 6 2 5" xfId="3380" xr:uid="{00000000-0005-0000-0000-00002A180000}"/>
    <cellStyle name="Migliaia [0] 6 2 5 2" xfId="3381" xr:uid="{00000000-0005-0000-0000-00002B180000}"/>
    <cellStyle name="Migliaia [0] 6 2 5 3" xfId="3382" xr:uid="{00000000-0005-0000-0000-00002C180000}"/>
    <cellStyle name="Migliaia [0] 6 2 5 4" xfId="29749" xr:uid="{00000000-0005-0000-0000-00002D180000}"/>
    <cellStyle name="Migliaia [0] 6 2 5 5" xfId="40734" xr:uid="{00000000-0005-0000-0000-00002E180000}"/>
    <cellStyle name="Migliaia [0] 6 2 6" xfId="3383" xr:uid="{00000000-0005-0000-0000-00002F180000}"/>
    <cellStyle name="Migliaia [0] 6 2 7" xfId="3384" xr:uid="{00000000-0005-0000-0000-000030180000}"/>
    <cellStyle name="Migliaia [0] 6 2 8" xfId="3385" xr:uid="{00000000-0005-0000-0000-000031180000}"/>
    <cellStyle name="Migliaia [0] 6 2 9" xfId="24110" xr:uid="{00000000-0005-0000-0000-000032180000}"/>
    <cellStyle name="Migliaia [0] 6 3" xfId="3386" xr:uid="{00000000-0005-0000-0000-000033180000}"/>
    <cellStyle name="Migliaia [0] 6 3 2" xfId="3387" xr:uid="{00000000-0005-0000-0000-000034180000}"/>
    <cellStyle name="Migliaia [0] 6 3 3" xfId="3388" xr:uid="{00000000-0005-0000-0000-000035180000}"/>
    <cellStyle name="Migliaia [0] 6 3 4" xfId="3389" xr:uid="{00000000-0005-0000-0000-000036180000}"/>
    <cellStyle name="Migliaia [0] 6 3 5" xfId="26390" xr:uid="{00000000-0005-0000-0000-000037180000}"/>
    <cellStyle name="Migliaia [0] 6 3 6" xfId="31468" xr:uid="{00000000-0005-0000-0000-000038180000}"/>
    <cellStyle name="Migliaia [0] 6 3 7" xfId="34456" xr:uid="{00000000-0005-0000-0000-000039180000}"/>
    <cellStyle name="Migliaia [0] 6 3 8" xfId="37416" xr:uid="{00000000-0005-0000-0000-00003A180000}"/>
    <cellStyle name="Migliaia [0] 6 4" xfId="3390" xr:uid="{00000000-0005-0000-0000-00003B180000}"/>
    <cellStyle name="Migliaia [0] 6 4 2" xfId="3391" xr:uid="{00000000-0005-0000-0000-00003C180000}"/>
    <cellStyle name="Migliaia [0] 6 4 3" xfId="3392" xr:uid="{00000000-0005-0000-0000-00003D180000}"/>
    <cellStyle name="Migliaia [0] 6 4 4" xfId="3393" xr:uid="{00000000-0005-0000-0000-00003E180000}"/>
    <cellStyle name="Migliaia [0] 6 4 5" xfId="23944" xr:uid="{00000000-0005-0000-0000-00003F180000}"/>
    <cellStyle name="Migliaia [0] 6 4 6" xfId="30500" xr:uid="{00000000-0005-0000-0000-000040180000}"/>
    <cellStyle name="Migliaia [0] 6 4 7" xfId="33161" xr:uid="{00000000-0005-0000-0000-000041180000}"/>
    <cellStyle name="Migliaia [0] 6 4 8" xfId="36452" xr:uid="{00000000-0005-0000-0000-000042180000}"/>
    <cellStyle name="Migliaia [0] 6 5" xfId="3394" xr:uid="{00000000-0005-0000-0000-000043180000}"/>
    <cellStyle name="Migliaia [0] 6 5 2" xfId="3395" xr:uid="{00000000-0005-0000-0000-000044180000}"/>
    <cellStyle name="Migliaia [0] 6 5 3" xfId="3396" xr:uid="{00000000-0005-0000-0000-000045180000}"/>
    <cellStyle name="Migliaia [0] 6 5 4" xfId="3397" xr:uid="{00000000-0005-0000-0000-000046180000}"/>
    <cellStyle name="Migliaia [0] 6 5 5" xfId="27241" xr:uid="{00000000-0005-0000-0000-000047180000}"/>
    <cellStyle name="Migliaia [0] 6 5 6" xfId="32312" xr:uid="{00000000-0005-0000-0000-000048180000}"/>
    <cellStyle name="Migliaia [0] 6 5 7" xfId="35300" xr:uid="{00000000-0005-0000-0000-000049180000}"/>
    <cellStyle name="Migliaia [0] 6 5 8" xfId="38260" xr:uid="{00000000-0005-0000-0000-00004A180000}"/>
    <cellStyle name="Migliaia [0] 6 6" xfId="3398" xr:uid="{00000000-0005-0000-0000-00004B180000}"/>
    <cellStyle name="Migliaia [0] 6 6 2" xfId="3399" xr:uid="{00000000-0005-0000-0000-00004C180000}"/>
    <cellStyle name="Migliaia [0] 6 6 3" xfId="3400" xr:uid="{00000000-0005-0000-0000-00004D180000}"/>
    <cellStyle name="Migliaia [0] 6 6 4" xfId="3401" xr:uid="{00000000-0005-0000-0000-00004E180000}"/>
    <cellStyle name="Migliaia [0] 6 6 5" xfId="27361" xr:uid="{00000000-0005-0000-0000-00004F180000}"/>
    <cellStyle name="Migliaia [0] 6 6 6" xfId="30376" xr:uid="{00000000-0005-0000-0000-000050180000}"/>
    <cellStyle name="Migliaia [0] 6 6 7" xfId="35420" xr:uid="{00000000-0005-0000-0000-000051180000}"/>
    <cellStyle name="Migliaia [0] 6 6 8" xfId="38380" xr:uid="{00000000-0005-0000-0000-000052180000}"/>
    <cellStyle name="Migliaia [0] 6 7" xfId="3402" xr:uid="{00000000-0005-0000-0000-000053180000}"/>
    <cellStyle name="Migliaia [0] 6 7 2" xfId="3403" xr:uid="{00000000-0005-0000-0000-000054180000}"/>
    <cellStyle name="Migliaia [0] 6 7 3" xfId="3404" xr:uid="{00000000-0005-0000-0000-000055180000}"/>
    <cellStyle name="Migliaia [0] 6 7 4" xfId="28277" xr:uid="{00000000-0005-0000-0000-000056180000}"/>
    <cellStyle name="Migliaia [0] 6 7 5" xfId="33035" xr:uid="{00000000-0005-0000-0000-000057180000}"/>
    <cellStyle name="Migliaia [0] 6 7 6" xfId="39284" xr:uid="{00000000-0005-0000-0000-000058180000}"/>
    <cellStyle name="Migliaia [0] 6 8" xfId="3405" xr:uid="{00000000-0005-0000-0000-000059180000}"/>
    <cellStyle name="Migliaia [0] 6 8 2" xfId="3406" xr:uid="{00000000-0005-0000-0000-00005A180000}"/>
    <cellStyle name="Migliaia [0] 6 8 3" xfId="3407" xr:uid="{00000000-0005-0000-0000-00005B180000}"/>
    <cellStyle name="Migliaia [0] 6 8 4" xfId="29197" xr:uid="{00000000-0005-0000-0000-00005C180000}"/>
    <cellStyle name="Migliaia [0] 6 8 5" xfId="32685" xr:uid="{00000000-0005-0000-0000-00005D180000}"/>
    <cellStyle name="Migliaia [0] 6 8 6" xfId="40189" xr:uid="{00000000-0005-0000-0000-00005E180000}"/>
    <cellStyle name="Migliaia [0] 6 9" xfId="3408" xr:uid="{00000000-0005-0000-0000-00005F180000}"/>
    <cellStyle name="Migliaia [0] 7" xfId="3409" xr:uid="{00000000-0005-0000-0000-000060180000}"/>
    <cellStyle name="Migliaia [0] 7 10" xfId="3410" xr:uid="{00000000-0005-0000-0000-000061180000}"/>
    <cellStyle name="Migliaia [0] 7 11" xfId="3411" xr:uid="{00000000-0005-0000-0000-000062180000}"/>
    <cellStyle name="Migliaia [0] 7 12" xfId="23591" xr:uid="{00000000-0005-0000-0000-000063180000}"/>
    <cellStyle name="Migliaia [0] 7 13" xfId="30175" xr:uid="{00000000-0005-0000-0000-000064180000}"/>
    <cellStyle name="Migliaia [0] 7 14" xfId="36333" xr:uid="{00000000-0005-0000-0000-000065180000}"/>
    <cellStyle name="Migliaia [0] 7 15" xfId="41095" xr:uid="{00000000-0005-0000-0000-000066180000}"/>
    <cellStyle name="Migliaia [0] 7 16" xfId="41216" xr:uid="{00000000-0005-0000-0000-000067180000}"/>
    <cellStyle name="Migliaia [0] 7 2" xfId="3412" xr:uid="{00000000-0005-0000-0000-000068180000}"/>
    <cellStyle name="Migliaia [0] 7 2 10" xfId="30176" xr:uid="{00000000-0005-0000-0000-000069180000}"/>
    <cellStyle name="Migliaia [0] 7 2 11" xfId="33392" xr:uid="{00000000-0005-0000-0000-00006A180000}"/>
    <cellStyle name="Migliaia [0] 7 2 12" xfId="36579" xr:uid="{00000000-0005-0000-0000-00006B180000}"/>
    <cellStyle name="Migliaia [0] 7 2 2" xfId="3413" xr:uid="{00000000-0005-0000-0000-00006C180000}"/>
    <cellStyle name="Migliaia [0] 7 2 2 2" xfId="3414" xr:uid="{00000000-0005-0000-0000-00006D180000}"/>
    <cellStyle name="Migliaia [0] 7 2 2 3" xfId="3415" xr:uid="{00000000-0005-0000-0000-00006E180000}"/>
    <cellStyle name="Migliaia [0] 7 2 2 4" xfId="3416" xr:uid="{00000000-0005-0000-0000-00006F180000}"/>
    <cellStyle name="Migliaia [0] 7 2 2 5" xfId="26393" xr:uid="{00000000-0005-0000-0000-000070180000}"/>
    <cellStyle name="Migliaia [0] 7 2 2 6" xfId="31471" xr:uid="{00000000-0005-0000-0000-000071180000}"/>
    <cellStyle name="Migliaia [0] 7 2 2 7" xfId="34459" xr:uid="{00000000-0005-0000-0000-000072180000}"/>
    <cellStyle name="Migliaia [0] 7 2 2 8" xfId="37419" xr:uid="{00000000-0005-0000-0000-000073180000}"/>
    <cellStyle name="Migliaia [0] 7 2 3" xfId="3417" xr:uid="{00000000-0005-0000-0000-000074180000}"/>
    <cellStyle name="Migliaia [0] 7 2 3 2" xfId="3418" xr:uid="{00000000-0005-0000-0000-000075180000}"/>
    <cellStyle name="Migliaia [0] 7 2 3 3" xfId="3419" xr:uid="{00000000-0005-0000-0000-000076180000}"/>
    <cellStyle name="Migliaia [0] 7 2 3 4" xfId="3420" xr:uid="{00000000-0005-0000-0000-000077180000}"/>
    <cellStyle name="Migliaia [0] 7 2 3 5" xfId="27914" xr:uid="{00000000-0005-0000-0000-000078180000}"/>
    <cellStyle name="Migliaia [0] 7 2 3 6" xfId="30628" xr:uid="{00000000-0005-0000-0000-000079180000}"/>
    <cellStyle name="Migliaia [0] 7 2 3 7" xfId="35966" xr:uid="{00000000-0005-0000-0000-00007A180000}"/>
    <cellStyle name="Migliaia [0] 7 2 3 8" xfId="38926" xr:uid="{00000000-0005-0000-0000-00007B180000}"/>
    <cellStyle name="Migliaia [0] 7 2 4" xfId="3421" xr:uid="{00000000-0005-0000-0000-00007C180000}"/>
    <cellStyle name="Migliaia [0] 7 2 4 2" xfId="3422" xr:uid="{00000000-0005-0000-0000-00007D180000}"/>
    <cellStyle name="Migliaia [0] 7 2 4 3" xfId="3423" xr:uid="{00000000-0005-0000-0000-00007E180000}"/>
    <cellStyle name="Migliaia [0] 7 2 4 4" xfId="28830" xr:uid="{00000000-0005-0000-0000-00007F180000}"/>
    <cellStyle name="Migliaia [0] 7 2 4 5" xfId="39830" xr:uid="{00000000-0005-0000-0000-000080180000}"/>
    <cellStyle name="Migliaia [0] 7 2 5" xfId="3424" xr:uid="{00000000-0005-0000-0000-000081180000}"/>
    <cellStyle name="Migliaia [0] 7 2 5 2" xfId="3425" xr:uid="{00000000-0005-0000-0000-000082180000}"/>
    <cellStyle name="Migliaia [0] 7 2 5 3" xfId="3426" xr:uid="{00000000-0005-0000-0000-000083180000}"/>
    <cellStyle name="Migliaia [0] 7 2 5 4" xfId="29750" xr:uid="{00000000-0005-0000-0000-000084180000}"/>
    <cellStyle name="Migliaia [0] 7 2 5 5" xfId="40735" xr:uid="{00000000-0005-0000-0000-000085180000}"/>
    <cellStyle name="Migliaia [0] 7 2 6" xfId="3427" xr:uid="{00000000-0005-0000-0000-000086180000}"/>
    <cellStyle name="Migliaia [0] 7 2 7" xfId="3428" xr:uid="{00000000-0005-0000-0000-000087180000}"/>
    <cellStyle name="Migliaia [0] 7 2 8" xfId="3429" xr:uid="{00000000-0005-0000-0000-000088180000}"/>
    <cellStyle name="Migliaia [0] 7 2 9" xfId="24111" xr:uid="{00000000-0005-0000-0000-000089180000}"/>
    <cellStyle name="Migliaia [0] 7 3" xfId="3430" xr:uid="{00000000-0005-0000-0000-00008A180000}"/>
    <cellStyle name="Migliaia [0] 7 3 2" xfId="3431" xr:uid="{00000000-0005-0000-0000-00008B180000}"/>
    <cellStyle name="Migliaia [0] 7 3 3" xfId="3432" xr:uid="{00000000-0005-0000-0000-00008C180000}"/>
    <cellStyle name="Migliaia [0] 7 3 4" xfId="3433" xr:uid="{00000000-0005-0000-0000-00008D180000}"/>
    <cellStyle name="Migliaia [0] 7 3 5" xfId="26392" xr:uid="{00000000-0005-0000-0000-00008E180000}"/>
    <cellStyle name="Migliaia [0] 7 3 6" xfId="31470" xr:uid="{00000000-0005-0000-0000-00008F180000}"/>
    <cellStyle name="Migliaia [0] 7 3 7" xfId="34458" xr:uid="{00000000-0005-0000-0000-000090180000}"/>
    <cellStyle name="Migliaia [0] 7 3 8" xfId="37418" xr:uid="{00000000-0005-0000-0000-000091180000}"/>
    <cellStyle name="Migliaia [0] 7 4" xfId="3434" xr:uid="{00000000-0005-0000-0000-000092180000}"/>
    <cellStyle name="Migliaia [0] 7 4 2" xfId="3435" xr:uid="{00000000-0005-0000-0000-000093180000}"/>
    <cellStyle name="Migliaia [0] 7 4 3" xfId="3436" xr:uid="{00000000-0005-0000-0000-000094180000}"/>
    <cellStyle name="Migliaia [0] 7 4 4" xfId="3437" xr:uid="{00000000-0005-0000-0000-000095180000}"/>
    <cellStyle name="Migliaia [0] 7 4 5" xfId="23945" xr:uid="{00000000-0005-0000-0000-000096180000}"/>
    <cellStyle name="Migliaia [0] 7 4 6" xfId="30501" xr:uid="{00000000-0005-0000-0000-000097180000}"/>
    <cellStyle name="Migliaia [0] 7 4 7" xfId="33162" xr:uid="{00000000-0005-0000-0000-000098180000}"/>
    <cellStyle name="Migliaia [0] 7 4 8" xfId="36453" xr:uid="{00000000-0005-0000-0000-000099180000}"/>
    <cellStyle name="Migliaia [0] 7 5" xfId="3438" xr:uid="{00000000-0005-0000-0000-00009A180000}"/>
    <cellStyle name="Migliaia [0] 7 5 2" xfId="3439" xr:uid="{00000000-0005-0000-0000-00009B180000}"/>
    <cellStyle name="Migliaia [0] 7 5 3" xfId="3440" xr:uid="{00000000-0005-0000-0000-00009C180000}"/>
    <cellStyle name="Migliaia [0] 7 5 4" xfId="3441" xr:uid="{00000000-0005-0000-0000-00009D180000}"/>
    <cellStyle name="Migliaia [0] 7 5 5" xfId="27242" xr:uid="{00000000-0005-0000-0000-00009E180000}"/>
    <cellStyle name="Migliaia [0] 7 5 6" xfId="32313" xr:uid="{00000000-0005-0000-0000-00009F180000}"/>
    <cellStyle name="Migliaia [0] 7 5 7" xfId="35301" xr:uid="{00000000-0005-0000-0000-0000A0180000}"/>
    <cellStyle name="Migliaia [0] 7 5 8" xfId="38261" xr:uid="{00000000-0005-0000-0000-0000A1180000}"/>
    <cellStyle name="Migliaia [0] 7 6" xfId="3442" xr:uid="{00000000-0005-0000-0000-0000A2180000}"/>
    <cellStyle name="Migliaia [0] 7 6 2" xfId="3443" xr:uid="{00000000-0005-0000-0000-0000A3180000}"/>
    <cellStyle name="Migliaia [0] 7 6 3" xfId="3444" xr:uid="{00000000-0005-0000-0000-0000A4180000}"/>
    <cellStyle name="Migliaia [0] 7 6 4" xfId="3445" xr:uid="{00000000-0005-0000-0000-0000A5180000}"/>
    <cellStyle name="Migliaia [0] 7 6 5" xfId="27362" xr:uid="{00000000-0005-0000-0000-0000A6180000}"/>
    <cellStyle name="Migliaia [0] 7 6 6" xfId="30377" xr:uid="{00000000-0005-0000-0000-0000A7180000}"/>
    <cellStyle name="Migliaia [0] 7 6 7" xfId="35421" xr:uid="{00000000-0005-0000-0000-0000A8180000}"/>
    <cellStyle name="Migliaia [0] 7 6 8" xfId="38381" xr:uid="{00000000-0005-0000-0000-0000A9180000}"/>
    <cellStyle name="Migliaia [0] 7 7" xfId="3446" xr:uid="{00000000-0005-0000-0000-0000AA180000}"/>
    <cellStyle name="Migliaia [0] 7 7 2" xfId="3447" xr:uid="{00000000-0005-0000-0000-0000AB180000}"/>
    <cellStyle name="Migliaia [0] 7 7 3" xfId="3448" xr:uid="{00000000-0005-0000-0000-0000AC180000}"/>
    <cellStyle name="Migliaia [0] 7 7 4" xfId="28278" xr:uid="{00000000-0005-0000-0000-0000AD180000}"/>
    <cellStyle name="Migliaia [0] 7 7 5" xfId="33036" xr:uid="{00000000-0005-0000-0000-0000AE180000}"/>
    <cellStyle name="Migliaia [0] 7 7 6" xfId="39285" xr:uid="{00000000-0005-0000-0000-0000AF180000}"/>
    <cellStyle name="Migliaia [0] 7 8" xfId="3449" xr:uid="{00000000-0005-0000-0000-0000B0180000}"/>
    <cellStyle name="Migliaia [0] 7 8 2" xfId="3450" xr:uid="{00000000-0005-0000-0000-0000B1180000}"/>
    <cellStyle name="Migliaia [0] 7 8 3" xfId="3451" xr:uid="{00000000-0005-0000-0000-0000B2180000}"/>
    <cellStyle name="Migliaia [0] 7 8 4" xfId="29198" xr:uid="{00000000-0005-0000-0000-0000B3180000}"/>
    <cellStyle name="Migliaia [0] 7 8 5" xfId="32686" xr:uid="{00000000-0005-0000-0000-0000B4180000}"/>
    <cellStyle name="Migliaia [0] 7 8 6" xfId="40190" xr:uid="{00000000-0005-0000-0000-0000B5180000}"/>
    <cellStyle name="Migliaia [0] 7 9" xfId="3452" xr:uid="{00000000-0005-0000-0000-0000B6180000}"/>
    <cellStyle name="Migliaia [0] 8" xfId="3453" xr:uid="{00000000-0005-0000-0000-0000B7180000}"/>
    <cellStyle name="Migliaia [0] 8 10" xfId="3454" xr:uid="{00000000-0005-0000-0000-0000B8180000}"/>
    <cellStyle name="Migliaia [0] 8 11" xfId="3455" xr:uid="{00000000-0005-0000-0000-0000B9180000}"/>
    <cellStyle name="Migliaia [0] 8 12" xfId="23592" xr:uid="{00000000-0005-0000-0000-0000BA180000}"/>
    <cellStyle name="Migliaia [0] 8 13" xfId="30177" xr:uid="{00000000-0005-0000-0000-0000BB180000}"/>
    <cellStyle name="Migliaia [0] 8 14" xfId="36334" xr:uid="{00000000-0005-0000-0000-0000BC180000}"/>
    <cellStyle name="Migliaia [0] 8 15" xfId="41096" xr:uid="{00000000-0005-0000-0000-0000BD180000}"/>
    <cellStyle name="Migliaia [0] 8 16" xfId="41217" xr:uid="{00000000-0005-0000-0000-0000BE180000}"/>
    <cellStyle name="Migliaia [0] 8 2" xfId="3456" xr:uid="{00000000-0005-0000-0000-0000BF180000}"/>
    <cellStyle name="Migliaia [0] 8 2 10" xfId="30178" xr:uid="{00000000-0005-0000-0000-0000C0180000}"/>
    <cellStyle name="Migliaia [0] 8 2 11" xfId="33393" xr:uid="{00000000-0005-0000-0000-0000C1180000}"/>
    <cellStyle name="Migliaia [0] 8 2 12" xfId="36580" xr:uid="{00000000-0005-0000-0000-0000C2180000}"/>
    <cellStyle name="Migliaia [0] 8 2 2" xfId="3457" xr:uid="{00000000-0005-0000-0000-0000C3180000}"/>
    <cellStyle name="Migliaia [0] 8 2 2 2" xfId="3458" xr:uid="{00000000-0005-0000-0000-0000C4180000}"/>
    <cellStyle name="Migliaia [0] 8 2 2 3" xfId="3459" xr:uid="{00000000-0005-0000-0000-0000C5180000}"/>
    <cellStyle name="Migliaia [0] 8 2 2 4" xfId="3460" xr:uid="{00000000-0005-0000-0000-0000C6180000}"/>
    <cellStyle name="Migliaia [0] 8 2 2 5" xfId="26395" xr:uid="{00000000-0005-0000-0000-0000C7180000}"/>
    <cellStyle name="Migliaia [0] 8 2 2 6" xfId="31473" xr:uid="{00000000-0005-0000-0000-0000C8180000}"/>
    <cellStyle name="Migliaia [0] 8 2 2 7" xfId="34461" xr:uid="{00000000-0005-0000-0000-0000C9180000}"/>
    <cellStyle name="Migliaia [0] 8 2 2 8" xfId="37421" xr:uid="{00000000-0005-0000-0000-0000CA180000}"/>
    <cellStyle name="Migliaia [0] 8 2 3" xfId="3461" xr:uid="{00000000-0005-0000-0000-0000CB180000}"/>
    <cellStyle name="Migliaia [0] 8 2 3 2" xfId="3462" xr:uid="{00000000-0005-0000-0000-0000CC180000}"/>
    <cellStyle name="Migliaia [0] 8 2 3 3" xfId="3463" xr:uid="{00000000-0005-0000-0000-0000CD180000}"/>
    <cellStyle name="Migliaia [0] 8 2 3 4" xfId="3464" xr:uid="{00000000-0005-0000-0000-0000CE180000}"/>
    <cellStyle name="Migliaia [0] 8 2 3 5" xfId="27915" xr:uid="{00000000-0005-0000-0000-0000CF180000}"/>
    <cellStyle name="Migliaia [0] 8 2 3 6" xfId="30629" xr:uid="{00000000-0005-0000-0000-0000D0180000}"/>
    <cellStyle name="Migliaia [0] 8 2 3 7" xfId="35967" xr:uid="{00000000-0005-0000-0000-0000D1180000}"/>
    <cellStyle name="Migliaia [0] 8 2 3 8" xfId="38927" xr:uid="{00000000-0005-0000-0000-0000D2180000}"/>
    <cellStyle name="Migliaia [0] 8 2 4" xfId="3465" xr:uid="{00000000-0005-0000-0000-0000D3180000}"/>
    <cellStyle name="Migliaia [0] 8 2 4 2" xfId="3466" xr:uid="{00000000-0005-0000-0000-0000D4180000}"/>
    <cellStyle name="Migliaia [0] 8 2 4 3" xfId="3467" xr:uid="{00000000-0005-0000-0000-0000D5180000}"/>
    <cellStyle name="Migliaia [0] 8 2 4 4" xfId="28831" xr:uid="{00000000-0005-0000-0000-0000D6180000}"/>
    <cellStyle name="Migliaia [0] 8 2 4 5" xfId="39831" xr:uid="{00000000-0005-0000-0000-0000D7180000}"/>
    <cellStyle name="Migliaia [0] 8 2 5" xfId="3468" xr:uid="{00000000-0005-0000-0000-0000D8180000}"/>
    <cellStyle name="Migliaia [0] 8 2 5 2" xfId="3469" xr:uid="{00000000-0005-0000-0000-0000D9180000}"/>
    <cellStyle name="Migliaia [0] 8 2 5 3" xfId="3470" xr:uid="{00000000-0005-0000-0000-0000DA180000}"/>
    <cellStyle name="Migliaia [0] 8 2 5 4" xfId="29751" xr:uid="{00000000-0005-0000-0000-0000DB180000}"/>
    <cellStyle name="Migliaia [0] 8 2 5 5" xfId="40736" xr:uid="{00000000-0005-0000-0000-0000DC180000}"/>
    <cellStyle name="Migliaia [0] 8 2 6" xfId="3471" xr:uid="{00000000-0005-0000-0000-0000DD180000}"/>
    <cellStyle name="Migliaia [0] 8 2 7" xfId="3472" xr:uid="{00000000-0005-0000-0000-0000DE180000}"/>
    <cellStyle name="Migliaia [0] 8 2 8" xfId="3473" xr:uid="{00000000-0005-0000-0000-0000DF180000}"/>
    <cellStyle name="Migliaia [0] 8 2 9" xfId="24112" xr:uid="{00000000-0005-0000-0000-0000E0180000}"/>
    <cellStyle name="Migliaia [0] 8 3" xfId="3474" xr:uid="{00000000-0005-0000-0000-0000E1180000}"/>
    <cellStyle name="Migliaia [0] 8 3 2" xfId="3475" xr:uid="{00000000-0005-0000-0000-0000E2180000}"/>
    <cellStyle name="Migliaia [0] 8 3 3" xfId="3476" xr:uid="{00000000-0005-0000-0000-0000E3180000}"/>
    <cellStyle name="Migliaia [0] 8 3 4" xfId="3477" xr:uid="{00000000-0005-0000-0000-0000E4180000}"/>
    <cellStyle name="Migliaia [0] 8 3 5" xfId="26394" xr:uid="{00000000-0005-0000-0000-0000E5180000}"/>
    <cellStyle name="Migliaia [0] 8 3 6" xfId="31472" xr:uid="{00000000-0005-0000-0000-0000E6180000}"/>
    <cellStyle name="Migliaia [0] 8 3 7" xfId="34460" xr:uid="{00000000-0005-0000-0000-0000E7180000}"/>
    <cellStyle name="Migliaia [0] 8 3 8" xfId="37420" xr:uid="{00000000-0005-0000-0000-0000E8180000}"/>
    <cellStyle name="Migliaia [0] 8 4" xfId="3478" xr:uid="{00000000-0005-0000-0000-0000E9180000}"/>
    <cellStyle name="Migliaia [0] 8 4 2" xfId="3479" xr:uid="{00000000-0005-0000-0000-0000EA180000}"/>
    <cellStyle name="Migliaia [0] 8 4 3" xfId="3480" xr:uid="{00000000-0005-0000-0000-0000EB180000}"/>
    <cellStyle name="Migliaia [0] 8 4 4" xfId="3481" xr:uid="{00000000-0005-0000-0000-0000EC180000}"/>
    <cellStyle name="Migliaia [0] 8 4 5" xfId="23946" xr:uid="{00000000-0005-0000-0000-0000ED180000}"/>
    <cellStyle name="Migliaia [0] 8 4 6" xfId="30502" xr:uid="{00000000-0005-0000-0000-0000EE180000}"/>
    <cellStyle name="Migliaia [0] 8 4 7" xfId="33163" xr:uid="{00000000-0005-0000-0000-0000EF180000}"/>
    <cellStyle name="Migliaia [0] 8 4 8" xfId="36454" xr:uid="{00000000-0005-0000-0000-0000F0180000}"/>
    <cellStyle name="Migliaia [0] 8 5" xfId="3482" xr:uid="{00000000-0005-0000-0000-0000F1180000}"/>
    <cellStyle name="Migliaia [0] 8 5 2" xfId="3483" xr:uid="{00000000-0005-0000-0000-0000F2180000}"/>
    <cellStyle name="Migliaia [0] 8 5 3" xfId="3484" xr:uid="{00000000-0005-0000-0000-0000F3180000}"/>
    <cellStyle name="Migliaia [0] 8 5 4" xfId="3485" xr:uid="{00000000-0005-0000-0000-0000F4180000}"/>
    <cellStyle name="Migliaia [0] 8 5 5" xfId="27243" xr:uid="{00000000-0005-0000-0000-0000F5180000}"/>
    <cellStyle name="Migliaia [0] 8 5 6" xfId="32314" xr:uid="{00000000-0005-0000-0000-0000F6180000}"/>
    <cellStyle name="Migliaia [0] 8 5 7" xfId="35302" xr:uid="{00000000-0005-0000-0000-0000F7180000}"/>
    <cellStyle name="Migliaia [0] 8 5 8" xfId="38262" xr:uid="{00000000-0005-0000-0000-0000F8180000}"/>
    <cellStyle name="Migliaia [0] 8 6" xfId="3486" xr:uid="{00000000-0005-0000-0000-0000F9180000}"/>
    <cellStyle name="Migliaia [0] 8 6 2" xfId="3487" xr:uid="{00000000-0005-0000-0000-0000FA180000}"/>
    <cellStyle name="Migliaia [0] 8 6 3" xfId="3488" xr:uid="{00000000-0005-0000-0000-0000FB180000}"/>
    <cellStyle name="Migliaia [0] 8 6 4" xfId="3489" xr:uid="{00000000-0005-0000-0000-0000FC180000}"/>
    <cellStyle name="Migliaia [0] 8 6 5" xfId="27363" xr:uid="{00000000-0005-0000-0000-0000FD180000}"/>
    <cellStyle name="Migliaia [0] 8 6 6" xfId="30378" xr:uid="{00000000-0005-0000-0000-0000FE180000}"/>
    <cellStyle name="Migliaia [0] 8 6 7" xfId="35422" xr:uid="{00000000-0005-0000-0000-0000FF180000}"/>
    <cellStyle name="Migliaia [0] 8 6 8" xfId="38382" xr:uid="{00000000-0005-0000-0000-000000190000}"/>
    <cellStyle name="Migliaia [0] 8 7" xfId="3490" xr:uid="{00000000-0005-0000-0000-000001190000}"/>
    <cellStyle name="Migliaia [0] 8 7 2" xfId="3491" xr:uid="{00000000-0005-0000-0000-000002190000}"/>
    <cellStyle name="Migliaia [0] 8 7 3" xfId="3492" xr:uid="{00000000-0005-0000-0000-000003190000}"/>
    <cellStyle name="Migliaia [0] 8 7 4" xfId="28279" xr:uid="{00000000-0005-0000-0000-000004190000}"/>
    <cellStyle name="Migliaia [0] 8 7 5" xfId="33037" xr:uid="{00000000-0005-0000-0000-000005190000}"/>
    <cellStyle name="Migliaia [0] 8 7 6" xfId="39286" xr:uid="{00000000-0005-0000-0000-000006190000}"/>
    <cellStyle name="Migliaia [0] 8 8" xfId="3493" xr:uid="{00000000-0005-0000-0000-000007190000}"/>
    <cellStyle name="Migliaia [0] 8 8 2" xfId="3494" xr:uid="{00000000-0005-0000-0000-000008190000}"/>
    <cellStyle name="Migliaia [0] 8 8 3" xfId="3495" xr:uid="{00000000-0005-0000-0000-000009190000}"/>
    <cellStyle name="Migliaia [0] 8 8 4" xfId="29199" xr:uid="{00000000-0005-0000-0000-00000A190000}"/>
    <cellStyle name="Migliaia [0] 8 8 5" xfId="32687" xr:uid="{00000000-0005-0000-0000-00000B190000}"/>
    <cellStyle name="Migliaia [0] 8 8 6" xfId="40191" xr:uid="{00000000-0005-0000-0000-00000C190000}"/>
    <cellStyle name="Migliaia [0] 8 9" xfId="3496" xr:uid="{00000000-0005-0000-0000-00000D190000}"/>
    <cellStyle name="Migliaia [0] 9" xfId="3497" xr:uid="{00000000-0005-0000-0000-00000E190000}"/>
    <cellStyle name="Migliaia [0] 9 10" xfId="3498" xr:uid="{00000000-0005-0000-0000-00000F190000}"/>
    <cellStyle name="Migliaia [0] 9 11" xfId="3499" xr:uid="{00000000-0005-0000-0000-000010190000}"/>
    <cellStyle name="Migliaia [0] 9 12" xfId="23593" xr:uid="{00000000-0005-0000-0000-000011190000}"/>
    <cellStyle name="Migliaia [0] 9 13" xfId="30179" xr:uid="{00000000-0005-0000-0000-000012190000}"/>
    <cellStyle name="Migliaia [0] 9 14" xfId="36335" xr:uid="{00000000-0005-0000-0000-000013190000}"/>
    <cellStyle name="Migliaia [0] 9 15" xfId="41097" xr:uid="{00000000-0005-0000-0000-000014190000}"/>
    <cellStyle name="Migliaia [0] 9 16" xfId="41218" xr:uid="{00000000-0005-0000-0000-000015190000}"/>
    <cellStyle name="Migliaia [0] 9 2" xfId="3500" xr:uid="{00000000-0005-0000-0000-000016190000}"/>
    <cellStyle name="Migliaia [0] 9 2 10" xfId="30180" xr:uid="{00000000-0005-0000-0000-000017190000}"/>
    <cellStyle name="Migliaia [0] 9 2 11" xfId="33394" xr:uid="{00000000-0005-0000-0000-000018190000}"/>
    <cellStyle name="Migliaia [0] 9 2 12" xfId="36581" xr:uid="{00000000-0005-0000-0000-000019190000}"/>
    <cellStyle name="Migliaia [0] 9 2 2" xfId="3501" xr:uid="{00000000-0005-0000-0000-00001A190000}"/>
    <cellStyle name="Migliaia [0] 9 2 2 2" xfId="3502" xr:uid="{00000000-0005-0000-0000-00001B190000}"/>
    <cellStyle name="Migliaia [0] 9 2 2 3" xfId="3503" xr:uid="{00000000-0005-0000-0000-00001C190000}"/>
    <cellStyle name="Migliaia [0] 9 2 2 4" xfId="3504" xr:uid="{00000000-0005-0000-0000-00001D190000}"/>
    <cellStyle name="Migliaia [0] 9 2 2 5" xfId="26397" xr:uid="{00000000-0005-0000-0000-00001E190000}"/>
    <cellStyle name="Migliaia [0] 9 2 2 6" xfId="31475" xr:uid="{00000000-0005-0000-0000-00001F190000}"/>
    <cellStyle name="Migliaia [0] 9 2 2 7" xfId="34463" xr:uid="{00000000-0005-0000-0000-000020190000}"/>
    <cellStyle name="Migliaia [0] 9 2 2 8" xfId="37423" xr:uid="{00000000-0005-0000-0000-000021190000}"/>
    <cellStyle name="Migliaia [0] 9 2 3" xfId="3505" xr:uid="{00000000-0005-0000-0000-000022190000}"/>
    <cellStyle name="Migliaia [0] 9 2 3 2" xfId="3506" xr:uid="{00000000-0005-0000-0000-000023190000}"/>
    <cellStyle name="Migliaia [0] 9 2 3 3" xfId="3507" xr:uid="{00000000-0005-0000-0000-000024190000}"/>
    <cellStyle name="Migliaia [0] 9 2 3 4" xfId="3508" xr:uid="{00000000-0005-0000-0000-000025190000}"/>
    <cellStyle name="Migliaia [0] 9 2 3 5" xfId="27916" xr:uid="{00000000-0005-0000-0000-000026190000}"/>
    <cellStyle name="Migliaia [0] 9 2 3 6" xfId="30630" xr:uid="{00000000-0005-0000-0000-000027190000}"/>
    <cellStyle name="Migliaia [0] 9 2 3 7" xfId="35968" xr:uid="{00000000-0005-0000-0000-000028190000}"/>
    <cellStyle name="Migliaia [0] 9 2 3 8" xfId="38928" xr:uid="{00000000-0005-0000-0000-000029190000}"/>
    <cellStyle name="Migliaia [0] 9 2 4" xfId="3509" xr:uid="{00000000-0005-0000-0000-00002A190000}"/>
    <cellStyle name="Migliaia [0] 9 2 4 2" xfId="3510" xr:uid="{00000000-0005-0000-0000-00002B190000}"/>
    <cellStyle name="Migliaia [0] 9 2 4 3" xfId="3511" xr:uid="{00000000-0005-0000-0000-00002C190000}"/>
    <cellStyle name="Migliaia [0] 9 2 4 4" xfId="28832" xr:uid="{00000000-0005-0000-0000-00002D190000}"/>
    <cellStyle name="Migliaia [0] 9 2 4 5" xfId="39832" xr:uid="{00000000-0005-0000-0000-00002E190000}"/>
    <cellStyle name="Migliaia [0] 9 2 5" xfId="3512" xr:uid="{00000000-0005-0000-0000-00002F190000}"/>
    <cellStyle name="Migliaia [0] 9 2 5 2" xfId="3513" xr:uid="{00000000-0005-0000-0000-000030190000}"/>
    <cellStyle name="Migliaia [0] 9 2 5 3" xfId="3514" xr:uid="{00000000-0005-0000-0000-000031190000}"/>
    <cellStyle name="Migliaia [0] 9 2 5 4" xfId="29752" xr:uid="{00000000-0005-0000-0000-000032190000}"/>
    <cellStyle name="Migliaia [0] 9 2 5 5" xfId="40737" xr:uid="{00000000-0005-0000-0000-000033190000}"/>
    <cellStyle name="Migliaia [0] 9 2 6" xfId="3515" xr:uid="{00000000-0005-0000-0000-000034190000}"/>
    <cellStyle name="Migliaia [0] 9 2 7" xfId="3516" xr:uid="{00000000-0005-0000-0000-000035190000}"/>
    <cellStyle name="Migliaia [0] 9 2 8" xfId="3517" xr:uid="{00000000-0005-0000-0000-000036190000}"/>
    <cellStyle name="Migliaia [0] 9 2 9" xfId="24113" xr:uid="{00000000-0005-0000-0000-000037190000}"/>
    <cellStyle name="Migliaia [0] 9 3" xfId="3518" xr:uid="{00000000-0005-0000-0000-000038190000}"/>
    <cellStyle name="Migliaia [0] 9 3 2" xfId="3519" xr:uid="{00000000-0005-0000-0000-000039190000}"/>
    <cellStyle name="Migliaia [0] 9 3 3" xfId="3520" xr:uid="{00000000-0005-0000-0000-00003A190000}"/>
    <cellStyle name="Migliaia [0] 9 3 4" xfId="3521" xr:uid="{00000000-0005-0000-0000-00003B190000}"/>
    <cellStyle name="Migliaia [0] 9 3 5" xfId="26396" xr:uid="{00000000-0005-0000-0000-00003C190000}"/>
    <cellStyle name="Migliaia [0] 9 3 6" xfId="31474" xr:uid="{00000000-0005-0000-0000-00003D190000}"/>
    <cellStyle name="Migliaia [0] 9 3 7" xfId="34462" xr:uid="{00000000-0005-0000-0000-00003E190000}"/>
    <cellStyle name="Migliaia [0] 9 3 8" xfId="37422" xr:uid="{00000000-0005-0000-0000-00003F190000}"/>
    <cellStyle name="Migliaia [0] 9 4" xfId="3522" xr:uid="{00000000-0005-0000-0000-000040190000}"/>
    <cellStyle name="Migliaia [0] 9 4 2" xfId="3523" xr:uid="{00000000-0005-0000-0000-000041190000}"/>
    <cellStyle name="Migliaia [0] 9 4 3" xfId="3524" xr:uid="{00000000-0005-0000-0000-000042190000}"/>
    <cellStyle name="Migliaia [0] 9 4 4" xfId="3525" xr:uid="{00000000-0005-0000-0000-000043190000}"/>
    <cellStyle name="Migliaia [0] 9 4 5" xfId="23947" xr:uid="{00000000-0005-0000-0000-000044190000}"/>
    <cellStyle name="Migliaia [0] 9 4 6" xfId="30503" xr:uid="{00000000-0005-0000-0000-000045190000}"/>
    <cellStyle name="Migliaia [0] 9 4 7" xfId="33164" xr:uid="{00000000-0005-0000-0000-000046190000}"/>
    <cellStyle name="Migliaia [0] 9 4 8" xfId="36455" xr:uid="{00000000-0005-0000-0000-000047190000}"/>
    <cellStyle name="Migliaia [0] 9 5" xfId="3526" xr:uid="{00000000-0005-0000-0000-000048190000}"/>
    <cellStyle name="Migliaia [0] 9 5 2" xfId="3527" xr:uid="{00000000-0005-0000-0000-000049190000}"/>
    <cellStyle name="Migliaia [0] 9 5 3" xfId="3528" xr:uid="{00000000-0005-0000-0000-00004A190000}"/>
    <cellStyle name="Migliaia [0] 9 5 4" xfId="3529" xr:uid="{00000000-0005-0000-0000-00004B190000}"/>
    <cellStyle name="Migliaia [0] 9 5 5" xfId="27244" xr:uid="{00000000-0005-0000-0000-00004C190000}"/>
    <cellStyle name="Migliaia [0] 9 5 6" xfId="32315" xr:uid="{00000000-0005-0000-0000-00004D190000}"/>
    <cellStyle name="Migliaia [0] 9 5 7" xfId="35303" xr:uid="{00000000-0005-0000-0000-00004E190000}"/>
    <cellStyle name="Migliaia [0] 9 5 8" xfId="38263" xr:uid="{00000000-0005-0000-0000-00004F190000}"/>
    <cellStyle name="Migliaia [0] 9 6" xfId="3530" xr:uid="{00000000-0005-0000-0000-000050190000}"/>
    <cellStyle name="Migliaia [0] 9 6 2" xfId="3531" xr:uid="{00000000-0005-0000-0000-000051190000}"/>
    <cellStyle name="Migliaia [0] 9 6 3" xfId="3532" xr:uid="{00000000-0005-0000-0000-000052190000}"/>
    <cellStyle name="Migliaia [0] 9 6 4" xfId="3533" xr:uid="{00000000-0005-0000-0000-000053190000}"/>
    <cellStyle name="Migliaia [0] 9 6 5" xfId="27364" xr:uid="{00000000-0005-0000-0000-000054190000}"/>
    <cellStyle name="Migliaia [0] 9 6 6" xfId="30379" xr:uid="{00000000-0005-0000-0000-000055190000}"/>
    <cellStyle name="Migliaia [0] 9 6 7" xfId="35423" xr:uid="{00000000-0005-0000-0000-000056190000}"/>
    <cellStyle name="Migliaia [0] 9 6 8" xfId="38383" xr:uid="{00000000-0005-0000-0000-000057190000}"/>
    <cellStyle name="Migliaia [0] 9 7" xfId="3534" xr:uid="{00000000-0005-0000-0000-000058190000}"/>
    <cellStyle name="Migliaia [0] 9 7 2" xfId="3535" xr:uid="{00000000-0005-0000-0000-000059190000}"/>
    <cellStyle name="Migliaia [0] 9 7 3" xfId="3536" xr:uid="{00000000-0005-0000-0000-00005A190000}"/>
    <cellStyle name="Migliaia [0] 9 7 4" xfId="28280" xr:uid="{00000000-0005-0000-0000-00005B190000}"/>
    <cellStyle name="Migliaia [0] 9 7 5" xfId="33038" xr:uid="{00000000-0005-0000-0000-00005C190000}"/>
    <cellStyle name="Migliaia [0] 9 7 6" xfId="39287" xr:uid="{00000000-0005-0000-0000-00005D190000}"/>
    <cellStyle name="Migliaia [0] 9 8" xfId="3537" xr:uid="{00000000-0005-0000-0000-00005E190000}"/>
    <cellStyle name="Migliaia [0] 9 8 2" xfId="3538" xr:uid="{00000000-0005-0000-0000-00005F190000}"/>
    <cellStyle name="Migliaia [0] 9 8 3" xfId="3539" xr:uid="{00000000-0005-0000-0000-000060190000}"/>
    <cellStyle name="Migliaia [0] 9 8 4" xfId="29200" xr:uid="{00000000-0005-0000-0000-000061190000}"/>
    <cellStyle name="Migliaia [0] 9 8 5" xfId="32688" xr:uid="{00000000-0005-0000-0000-000062190000}"/>
    <cellStyle name="Migliaia [0] 9 8 6" xfId="40192" xr:uid="{00000000-0005-0000-0000-000063190000}"/>
    <cellStyle name="Migliaia [0] 9 9" xfId="3540" xr:uid="{00000000-0005-0000-0000-000064190000}"/>
    <cellStyle name="Migliaia 10" xfId="3541" xr:uid="{00000000-0005-0000-0000-000065190000}"/>
    <cellStyle name="Migliaia 10 10" xfId="3542" xr:uid="{00000000-0005-0000-0000-000066190000}"/>
    <cellStyle name="Migliaia 10 10 2" xfId="3543" xr:uid="{00000000-0005-0000-0000-000067190000}"/>
    <cellStyle name="Migliaia 10 10 3" xfId="3544" xr:uid="{00000000-0005-0000-0000-000068190000}"/>
    <cellStyle name="Migliaia 10 10 4" xfId="28281" xr:uid="{00000000-0005-0000-0000-000069190000}"/>
    <cellStyle name="Migliaia 10 10 5" xfId="33039" xr:uid="{00000000-0005-0000-0000-00006A190000}"/>
    <cellStyle name="Migliaia 10 10 6" xfId="39288" xr:uid="{00000000-0005-0000-0000-00006B190000}"/>
    <cellStyle name="Migliaia 10 11" xfId="3545" xr:uid="{00000000-0005-0000-0000-00006C190000}"/>
    <cellStyle name="Migliaia 10 11 2" xfId="3546" xr:uid="{00000000-0005-0000-0000-00006D190000}"/>
    <cellStyle name="Migliaia 10 11 3" xfId="3547" xr:uid="{00000000-0005-0000-0000-00006E190000}"/>
    <cellStyle name="Migliaia 10 11 4" xfId="29201" xr:uid="{00000000-0005-0000-0000-00006F190000}"/>
    <cellStyle name="Migliaia 10 11 5" xfId="32689" xr:uid="{00000000-0005-0000-0000-000070190000}"/>
    <cellStyle name="Migliaia 10 11 6" xfId="40193" xr:uid="{00000000-0005-0000-0000-000071190000}"/>
    <cellStyle name="Migliaia 10 12" xfId="3548" xr:uid="{00000000-0005-0000-0000-000072190000}"/>
    <cellStyle name="Migliaia 10 13" xfId="3549" xr:uid="{00000000-0005-0000-0000-000073190000}"/>
    <cellStyle name="Migliaia 10 14" xfId="3550" xr:uid="{00000000-0005-0000-0000-000074190000}"/>
    <cellStyle name="Migliaia 10 15" xfId="23594" xr:uid="{00000000-0005-0000-0000-000075190000}"/>
    <cellStyle name="Migliaia 10 16" xfId="30181" xr:uid="{00000000-0005-0000-0000-000076190000}"/>
    <cellStyle name="Migliaia 10 17" xfId="36336" xr:uid="{00000000-0005-0000-0000-000077190000}"/>
    <cellStyle name="Migliaia 10 18" xfId="41098" xr:uid="{00000000-0005-0000-0000-000078190000}"/>
    <cellStyle name="Migliaia 10 19" xfId="41219" xr:uid="{00000000-0005-0000-0000-000079190000}"/>
    <cellStyle name="Migliaia 10 2" xfId="3551" xr:uid="{00000000-0005-0000-0000-00007A190000}"/>
    <cellStyle name="Migliaia 10 2 10" xfId="24114" xr:uid="{00000000-0005-0000-0000-00007B190000}"/>
    <cellStyle name="Migliaia 10 2 11" xfId="30182" xr:uid="{00000000-0005-0000-0000-00007C190000}"/>
    <cellStyle name="Migliaia 10 2 12" xfId="36582" xr:uid="{00000000-0005-0000-0000-00007D190000}"/>
    <cellStyle name="Migliaia 10 2 2" xfId="3552" xr:uid="{00000000-0005-0000-0000-00007E190000}"/>
    <cellStyle name="Migliaia 10 2 2 10" xfId="30632" xr:uid="{00000000-0005-0000-0000-00007F190000}"/>
    <cellStyle name="Migliaia 10 2 2 11" xfId="33396" xr:uid="{00000000-0005-0000-0000-000080190000}"/>
    <cellStyle name="Migliaia 10 2 2 12" xfId="36583" xr:uid="{00000000-0005-0000-0000-000081190000}"/>
    <cellStyle name="Migliaia 10 2 2 2" xfId="3553" xr:uid="{00000000-0005-0000-0000-000082190000}"/>
    <cellStyle name="Migliaia 10 2 2 2 2" xfId="3554" xr:uid="{00000000-0005-0000-0000-000083190000}"/>
    <cellStyle name="Migliaia 10 2 2 2 3" xfId="3555" xr:uid="{00000000-0005-0000-0000-000084190000}"/>
    <cellStyle name="Migliaia 10 2 2 2 4" xfId="3556" xr:uid="{00000000-0005-0000-0000-000085190000}"/>
    <cellStyle name="Migliaia 10 2 2 2 5" xfId="26400" xr:uid="{00000000-0005-0000-0000-000086190000}"/>
    <cellStyle name="Migliaia 10 2 2 2 6" xfId="31478" xr:uid="{00000000-0005-0000-0000-000087190000}"/>
    <cellStyle name="Migliaia 10 2 2 2 7" xfId="34466" xr:uid="{00000000-0005-0000-0000-000088190000}"/>
    <cellStyle name="Migliaia 10 2 2 2 8" xfId="37426" xr:uid="{00000000-0005-0000-0000-000089190000}"/>
    <cellStyle name="Migliaia 10 2 2 3" xfId="3557" xr:uid="{00000000-0005-0000-0000-00008A190000}"/>
    <cellStyle name="Migliaia 10 2 2 3 2" xfId="3558" xr:uid="{00000000-0005-0000-0000-00008B190000}"/>
    <cellStyle name="Migliaia 10 2 2 3 3" xfId="3559" xr:uid="{00000000-0005-0000-0000-00008C190000}"/>
    <cellStyle name="Migliaia 10 2 2 3 4" xfId="27922" xr:uid="{00000000-0005-0000-0000-00008D190000}"/>
    <cellStyle name="Migliaia 10 2 2 3 5" xfId="35971" xr:uid="{00000000-0005-0000-0000-00008E190000}"/>
    <cellStyle name="Migliaia 10 2 2 3 6" xfId="38931" xr:uid="{00000000-0005-0000-0000-00008F190000}"/>
    <cellStyle name="Migliaia 10 2 2 4" xfId="3560" xr:uid="{00000000-0005-0000-0000-000090190000}"/>
    <cellStyle name="Migliaia 10 2 2 4 2" xfId="3561" xr:uid="{00000000-0005-0000-0000-000091190000}"/>
    <cellStyle name="Migliaia 10 2 2 4 3" xfId="3562" xr:uid="{00000000-0005-0000-0000-000092190000}"/>
    <cellStyle name="Migliaia 10 2 2 4 4" xfId="28838" xr:uid="{00000000-0005-0000-0000-000093190000}"/>
    <cellStyle name="Migliaia 10 2 2 4 5" xfId="39835" xr:uid="{00000000-0005-0000-0000-000094190000}"/>
    <cellStyle name="Migliaia 10 2 2 5" xfId="3563" xr:uid="{00000000-0005-0000-0000-000095190000}"/>
    <cellStyle name="Migliaia 10 2 2 5 2" xfId="3564" xr:uid="{00000000-0005-0000-0000-000096190000}"/>
    <cellStyle name="Migliaia 10 2 2 5 3" xfId="3565" xr:uid="{00000000-0005-0000-0000-000097190000}"/>
    <cellStyle name="Migliaia 10 2 2 5 4" xfId="29758" xr:uid="{00000000-0005-0000-0000-000098190000}"/>
    <cellStyle name="Migliaia 10 2 2 5 5" xfId="40740" xr:uid="{00000000-0005-0000-0000-000099190000}"/>
    <cellStyle name="Migliaia 10 2 2 6" xfId="3566" xr:uid="{00000000-0005-0000-0000-00009A190000}"/>
    <cellStyle name="Migliaia 10 2 2 7" xfId="3567" xr:uid="{00000000-0005-0000-0000-00009B190000}"/>
    <cellStyle name="Migliaia 10 2 2 8" xfId="3568" xr:uid="{00000000-0005-0000-0000-00009C190000}"/>
    <cellStyle name="Migliaia 10 2 2 9" xfId="24115" xr:uid="{00000000-0005-0000-0000-00009D190000}"/>
    <cellStyle name="Migliaia 10 2 3" xfId="3569" xr:uid="{00000000-0005-0000-0000-00009E190000}"/>
    <cellStyle name="Migliaia 10 2 3 2" xfId="3570" xr:uid="{00000000-0005-0000-0000-00009F190000}"/>
    <cellStyle name="Migliaia 10 2 3 3" xfId="3571" xr:uid="{00000000-0005-0000-0000-0000A0190000}"/>
    <cellStyle name="Migliaia 10 2 3 4" xfId="3572" xr:uid="{00000000-0005-0000-0000-0000A1190000}"/>
    <cellStyle name="Migliaia 10 2 3 5" xfId="26399" xr:uid="{00000000-0005-0000-0000-0000A2190000}"/>
    <cellStyle name="Migliaia 10 2 3 6" xfId="31477" xr:uid="{00000000-0005-0000-0000-0000A3190000}"/>
    <cellStyle name="Migliaia 10 2 3 7" xfId="34465" xr:uid="{00000000-0005-0000-0000-0000A4190000}"/>
    <cellStyle name="Migliaia 10 2 3 8" xfId="37425" xr:uid="{00000000-0005-0000-0000-0000A5190000}"/>
    <cellStyle name="Migliaia 10 2 4" xfId="3573" xr:uid="{00000000-0005-0000-0000-0000A6190000}"/>
    <cellStyle name="Migliaia 10 2 4 2" xfId="3574" xr:uid="{00000000-0005-0000-0000-0000A7190000}"/>
    <cellStyle name="Migliaia 10 2 4 3" xfId="3575" xr:uid="{00000000-0005-0000-0000-0000A8190000}"/>
    <cellStyle name="Migliaia 10 2 4 4" xfId="3576" xr:uid="{00000000-0005-0000-0000-0000A9190000}"/>
    <cellStyle name="Migliaia 10 2 4 5" xfId="27431" xr:uid="{00000000-0005-0000-0000-0000AA190000}"/>
    <cellStyle name="Migliaia 10 2 4 6" xfId="30631" xr:uid="{00000000-0005-0000-0000-0000AB190000}"/>
    <cellStyle name="Migliaia 10 2 4 7" xfId="35488" xr:uid="{00000000-0005-0000-0000-0000AC190000}"/>
    <cellStyle name="Migliaia 10 2 4 8" xfId="38448" xr:uid="{00000000-0005-0000-0000-0000AD190000}"/>
    <cellStyle name="Migliaia 10 2 5" xfId="3577" xr:uid="{00000000-0005-0000-0000-0000AE190000}"/>
    <cellStyle name="Migliaia 10 2 5 2" xfId="3578" xr:uid="{00000000-0005-0000-0000-0000AF190000}"/>
    <cellStyle name="Migliaia 10 2 5 3" xfId="3579" xr:uid="{00000000-0005-0000-0000-0000B0190000}"/>
    <cellStyle name="Migliaia 10 2 5 4" xfId="28347" xr:uid="{00000000-0005-0000-0000-0000B1190000}"/>
    <cellStyle name="Migliaia 10 2 5 5" xfId="33395" xr:uid="{00000000-0005-0000-0000-0000B2190000}"/>
    <cellStyle name="Migliaia 10 2 5 6" xfId="39352" xr:uid="{00000000-0005-0000-0000-0000B3190000}"/>
    <cellStyle name="Migliaia 10 2 6" xfId="3580" xr:uid="{00000000-0005-0000-0000-0000B4190000}"/>
    <cellStyle name="Migliaia 10 2 6 2" xfId="3581" xr:uid="{00000000-0005-0000-0000-0000B5190000}"/>
    <cellStyle name="Migliaia 10 2 6 3" xfId="3582" xr:uid="{00000000-0005-0000-0000-0000B6190000}"/>
    <cellStyle name="Migliaia 10 2 6 4" xfId="29267" xr:uid="{00000000-0005-0000-0000-0000B7190000}"/>
    <cellStyle name="Migliaia 10 2 6 5" xfId="40257" xr:uid="{00000000-0005-0000-0000-0000B8190000}"/>
    <cellStyle name="Migliaia 10 2 7" xfId="3583" xr:uid="{00000000-0005-0000-0000-0000B9190000}"/>
    <cellStyle name="Migliaia 10 2 8" xfId="3584" xr:uid="{00000000-0005-0000-0000-0000BA190000}"/>
    <cellStyle name="Migliaia 10 2 9" xfId="3585" xr:uid="{00000000-0005-0000-0000-0000BB190000}"/>
    <cellStyle name="Migliaia 10 3" xfId="3586" xr:uid="{00000000-0005-0000-0000-0000BC190000}"/>
    <cellStyle name="Migliaia 10 3 10" xfId="3587" xr:uid="{00000000-0005-0000-0000-0000BD190000}"/>
    <cellStyle name="Migliaia 10 3 11" xfId="3588" xr:uid="{00000000-0005-0000-0000-0000BE190000}"/>
    <cellStyle name="Migliaia 10 3 12" xfId="24116" xr:uid="{00000000-0005-0000-0000-0000BF190000}"/>
    <cellStyle name="Migliaia 10 3 13" xfId="30633" xr:uid="{00000000-0005-0000-0000-0000C0190000}"/>
    <cellStyle name="Migliaia 10 3 14" xfId="36584" xr:uid="{00000000-0005-0000-0000-0000C1190000}"/>
    <cellStyle name="Migliaia 10 3 2" xfId="3589" xr:uid="{00000000-0005-0000-0000-0000C2190000}"/>
    <cellStyle name="Migliaia 10 3 2 10" xfId="30634" xr:uid="{00000000-0005-0000-0000-0000C3190000}"/>
    <cellStyle name="Migliaia 10 3 2 11" xfId="33398" xr:uid="{00000000-0005-0000-0000-0000C4190000}"/>
    <cellStyle name="Migliaia 10 3 2 12" xfId="36585" xr:uid="{00000000-0005-0000-0000-0000C5190000}"/>
    <cellStyle name="Migliaia 10 3 2 2" xfId="3590" xr:uid="{00000000-0005-0000-0000-0000C6190000}"/>
    <cellStyle name="Migliaia 10 3 2 2 2" xfId="3591" xr:uid="{00000000-0005-0000-0000-0000C7190000}"/>
    <cellStyle name="Migliaia 10 3 2 2 3" xfId="3592" xr:uid="{00000000-0005-0000-0000-0000C8190000}"/>
    <cellStyle name="Migliaia 10 3 2 2 4" xfId="3593" xr:uid="{00000000-0005-0000-0000-0000C9190000}"/>
    <cellStyle name="Migliaia 10 3 2 2 5" xfId="26402" xr:uid="{00000000-0005-0000-0000-0000CA190000}"/>
    <cellStyle name="Migliaia 10 3 2 2 6" xfId="31480" xr:uid="{00000000-0005-0000-0000-0000CB190000}"/>
    <cellStyle name="Migliaia 10 3 2 2 7" xfId="34468" xr:uid="{00000000-0005-0000-0000-0000CC190000}"/>
    <cellStyle name="Migliaia 10 3 2 2 8" xfId="37428" xr:uid="{00000000-0005-0000-0000-0000CD190000}"/>
    <cellStyle name="Migliaia 10 3 2 3" xfId="3594" xr:uid="{00000000-0005-0000-0000-0000CE190000}"/>
    <cellStyle name="Migliaia 10 3 2 3 2" xfId="3595" xr:uid="{00000000-0005-0000-0000-0000CF190000}"/>
    <cellStyle name="Migliaia 10 3 2 3 3" xfId="3596" xr:uid="{00000000-0005-0000-0000-0000D0190000}"/>
    <cellStyle name="Migliaia 10 3 2 3 4" xfId="27498" xr:uid="{00000000-0005-0000-0000-0000D1190000}"/>
    <cellStyle name="Migliaia 10 3 2 3 5" xfId="35552" xr:uid="{00000000-0005-0000-0000-0000D2190000}"/>
    <cellStyle name="Migliaia 10 3 2 3 6" xfId="38512" xr:uid="{00000000-0005-0000-0000-0000D3190000}"/>
    <cellStyle name="Migliaia 10 3 2 4" xfId="3597" xr:uid="{00000000-0005-0000-0000-0000D4190000}"/>
    <cellStyle name="Migliaia 10 3 2 4 2" xfId="3598" xr:uid="{00000000-0005-0000-0000-0000D5190000}"/>
    <cellStyle name="Migliaia 10 3 2 4 3" xfId="3599" xr:uid="{00000000-0005-0000-0000-0000D6190000}"/>
    <cellStyle name="Migliaia 10 3 2 4 4" xfId="28414" xr:uid="{00000000-0005-0000-0000-0000D7190000}"/>
    <cellStyle name="Migliaia 10 3 2 4 5" xfId="39416" xr:uid="{00000000-0005-0000-0000-0000D8190000}"/>
    <cellStyle name="Migliaia 10 3 2 5" xfId="3600" xr:uid="{00000000-0005-0000-0000-0000D9190000}"/>
    <cellStyle name="Migliaia 10 3 2 5 2" xfId="3601" xr:uid="{00000000-0005-0000-0000-0000DA190000}"/>
    <cellStyle name="Migliaia 10 3 2 5 3" xfId="3602" xr:uid="{00000000-0005-0000-0000-0000DB190000}"/>
    <cellStyle name="Migliaia 10 3 2 5 4" xfId="29334" xr:uid="{00000000-0005-0000-0000-0000DC190000}"/>
    <cellStyle name="Migliaia 10 3 2 5 5" xfId="40321" xr:uid="{00000000-0005-0000-0000-0000DD190000}"/>
    <cellStyle name="Migliaia 10 3 2 6" xfId="3603" xr:uid="{00000000-0005-0000-0000-0000DE190000}"/>
    <cellStyle name="Migliaia 10 3 2 7" xfId="3604" xr:uid="{00000000-0005-0000-0000-0000DF190000}"/>
    <cellStyle name="Migliaia 10 3 2 8" xfId="3605" xr:uid="{00000000-0005-0000-0000-0000E0190000}"/>
    <cellStyle name="Migliaia 10 3 2 9" xfId="24117" xr:uid="{00000000-0005-0000-0000-0000E1190000}"/>
    <cellStyle name="Migliaia 10 3 3" xfId="3606" xr:uid="{00000000-0005-0000-0000-0000E2190000}"/>
    <cellStyle name="Migliaia 10 3 3 10" xfId="24118" xr:uid="{00000000-0005-0000-0000-0000E3190000}"/>
    <cellStyle name="Migliaia 10 3 3 11" xfId="30635" xr:uid="{00000000-0005-0000-0000-0000E4190000}"/>
    <cellStyle name="Migliaia 10 3 3 12" xfId="33399" xr:uid="{00000000-0005-0000-0000-0000E5190000}"/>
    <cellStyle name="Migliaia 10 3 3 13" xfId="36586" xr:uid="{00000000-0005-0000-0000-0000E6190000}"/>
    <cellStyle name="Migliaia 10 3 3 2" xfId="3607" xr:uid="{00000000-0005-0000-0000-0000E7190000}"/>
    <cellStyle name="Migliaia 10 3 3 2 10" xfId="30636" xr:uid="{00000000-0005-0000-0000-0000E8190000}"/>
    <cellStyle name="Migliaia 10 3 3 2 11" xfId="33400" xr:uid="{00000000-0005-0000-0000-0000E9190000}"/>
    <cellStyle name="Migliaia 10 3 3 2 12" xfId="36587" xr:uid="{00000000-0005-0000-0000-0000EA190000}"/>
    <cellStyle name="Migliaia 10 3 3 2 2" xfId="3608" xr:uid="{00000000-0005-0000-0000-0000EB190000}"/>
    <cellStyle name="Migliaia 10 3 3 2 2 2" xfId="3609" xr:uid="{00000000-0005-0000-0000-0000EC190000}"/>
    <cellStyle name="Migliaia 10 3 3 2 2 3" xfId="3610" xr:uid="{00000000-0005-0000-0000-0000ED190000}"/>
    <cellStyle name="Migliaia 10 3 3 2 2 4" xfId="3611" xr:uid="{00000000-0005-0000-0000-0000EE190000}"/>
    <cellStyle name="Migliaia 10 3 3 2 2 5" xfId="26404" xr:uid="{00000000-0005-0000-0000-0000EF190000}"/>
    <cellStyle name="Migliaia 10 3 3 2 2 6" xfId="31482" xr:uid="{00000000-0005-0000-0000-0000F0190000}"/>
    <cellStyle name="Migliaia 10 3 3 2 2 7" xfId="34470" xr:uid="{00000000-0005-0000-0000-0000F1190000}"/>
    <cellStyle name="Migliaia 10 3 3 2 2 8" xfId="37430" xr:uid="{00000000-0005-0000-0000-0000F2190000}"/>
    <cellStyle name="Migliaia 10 3 3 2 3" xfId="3612" xr:uid="{00000000-0005-0000-0000-0000F3190000}"/>
    <cellStyle name="Migliaia 10 3 3 2 3 2" xfId="3613" xr:uid="{00000000-0005-0000-0000-0000F4190000}"/>
    <cellStyle name="Migliaia 10 3 3 2 3 3" xfId="3614" xr:uid="{00000000-0005-0000-0000-0000F5190000}"/>
    <cellStyle name="Migliaia 10 3 3 2 3 4" xfId="27924" xr:uid="{00000000-0005-0000-0000-0000F6190000}"/>
    <cellStyle name="Migliaia 10 3 3 2 3 5" xfId="35973" xr:uid="{00000000-0005-0000-0000-0000F7190000}"/>
    <cellStyle name="Migliaia 10 3 3 2 3 6" xfId="38933" xr:uid="{00000000-0005-0000-0000-0000F8190000}"/>
    <cellStyle name="Migliaia 10 3 3 2 4" xfId="3615" xr:uid="{00000000-0005-0000-0000-0000F9190000}"/>
    <cellStyle name="Migliaia 10 3 3 2 4 2" xfId="3616" xr:uid="{00000000-0005-0000-0000-0000FA190000}"/>
    <cellStyle name="Migliaia 10 3 3 2 4 3" xfId="3617" xr:uid="{00000000-0005-0000-0000-0000FB190000}"/>
    <cellStyle name="Migliaia 10 3 3 2 4 4" xfId="28840" xr:uid="{00000000-0005-0000-0000-0000FC190000}"/>
    <cellStyle name="Migliaia 10 3 3 2 4 5" xfId="39837" xr:uid="{00000000-0005-0000-0000-0000FD190000}"/>
    <cellStyle name="Migliaia 10 3 3 2 5" xfId="3618" xr:uid="{00000000-0005-0000-0000-0000FE190000}"/>
    <cellStyle name="Migliaia 10 3 3 2 5 2" xfId="3619" xr:uid="{00000000-0005-0000-0000-0000FF190000}"/>
    <cellStyle name="Migliaia 10 3 3 2 5 3" xfId="3620" xr:uid="{00000000-0005-0000-0000-0000001A0000}"/>
    <cellStyle name="Migliaia 10 3 3 2 5 4" xfId="29760" xr:uid="{00000000-0005-0000-0000-0000011A0000}"/>
    <cellStyle name="Migliaia 10 3 3 2 5 5" xfId="40742" xr:uid="{00000000-0005-0000-0000-0000021A0000}"/>
    <cellStyle name="Migliaia 10 3 3 2 6" xfId="3621" xr:uid="{00000000-0005-0000-0000-0000031A0000}"/>
    <cellStyle name="Migliaia 10 3 3 2 7" xfId="3622" xr:uid="{00000000-0005-0000-0000-0000041A0000}"/>
    <cellStyle name="Migliaia 10 3 3 2 8" xfId="3623" xr:uid="{00000000-0005-0000-0000-0000051A0000}"/>
    <cellStyle name="Migliaia 10 3 3 2 9" xfId="24119" xr:uid="{00000000-0005-0000-0000-0000061A0000}"/>
    <cellStyle name="Migliaia 10 3 3 3" xfId="3624" xr:uid="{00000000-0005-0000-0000-0000071A0000}"/>
    <cellStyle name="Migliaia 10 3 3 3 2" xfId="3625" xr:uid="{00000000-0005-0000-0000-0000081A0000}"/>
    <cellStyle name="Migliaia 10 3 3 3 3" xfId="3626" xr:uid="{00000000-0005-0000-0000-0000091A0000}"/>
    <cellStyle name="Migliaia 10 3 3 3 4" xfId="3627" xr:uid="{00000000-0005-0000-0000-00000A1A0000}"/>
    <cellStyle name="Migliaia 10 3 3 3 5" xfId="26403" xr:uid="{00000000-0005-0000-0000-00000B1A0000}"/>
    <cellStyle name="Migliaia 10 3 3 3 6" xfId="31481" xr:uid="{00000000-0005-0000-0000-00000C1A0000}"/>
    <cellStyle name="Migliaia 10 3 3 3 7" xfId="34469" xr:uid="{00000000-0005-0000-0000-00000D1A0000}"/>
    <cellStyle name="Migliaia 10 3 3 3 8" xfId="37429" xr:uid="{00000000-0005-0000-0000-00000E1A0000}"/>
    <cellStyle name="Migliaia 10 3 3 4" xfId="3628" xr:uid="{00000000-0005-0000-0000-00000F1A0000}"/>
    <cellStyle name="Migliaia 10 3 3 4 2" xfId="3629" xr:uid="{00000000-0005-0000-0000-0000101A0000}"/>
    <cellStyle name="Migliaia 10 3 3 4 3" xfId="3630" xr:uid="{00000000-0005-0000-0000-0000111A0000}"/>
    <cellStyle name="Migliaia 10 3 3 4 4" xfId="27499" xr:uid="{00000000-0005-0000-0000-0000121A0000}"/>
    <cellStyle name="Migliaia 10 3 3 4 5" xfId="35553" xr:uid="{00000000-0005-0000-0000-0000131A0000}"/>
    <cellStyle name="Migliaia 10 3 3 4 6" xfId="38513" xr:uid="{00000000-0005-0000-0000-0000141A0000}"/>
    <cellStyle name="Migliaia 10 3 3 5" xfId="3631" xr:uid="{00000000-0005-0000-0000-0000151A0000}"/>
    <cellStyle name="Migliaia 10 3 3 5 2" xfId="3632" xr:uid="{00000000-0005-0000-0000-0000161A0000}"/>
    <cellStyle name="Migliaia 10 3 3 5 3" xfId="3633" xr:uid="{00000000-0005-0000-0000-0000171A0000}"/>
    <cellStyle name="Migliaia 10 3 3 5 4" xfId="28415" xr:uid="{00000000-0005-0000-0000-0000181A0000}"/>
    <cellStyle name="Migliaia 10 3 3 5 5" xfId="39417" xr:uid="{00000000-0005-0000-0000-0000191A0000}"/>
    <cellStyle name="Migliaia 10 3 3 6" xfId="3634" xr:uid="{00000000-0005-0000-0000-00001A1A0000}"/>
    <cellStyle name="Migliaia 10 3 3 6 2" xfId="3635" xr:uid="{00000000-0005-0000-0000-00001B1A0000}"/>
    <cellStyle name="Migliaia 10 3 3 6 3" xfId="3636" xr:uid="{00000000-0005-0000-0000-00001C1A0000}"/>
    <cellStyle name="Migliaia 10 3 3 6 4" xfId="29335" xr:uid="{00000000-0005-0000-0000-00001D1A0000}"/>
    <cellStyle name="Migliaia 10 3 3 6 5" xfId="40322" xr:uid="{00000000-0005-0000-0000-00001E1A0000}"/>
    <cellStyle name="Migliaia 10 3 3 7" xfId="3637" xr:uid="{00000000-0005-0000-0000-00001F1A0000}"/>
    <cellStyle name="Migliaia 10 3 3 8" xfId="3638" xr:uid="{00000000-0005-0000-0000-0000201A0000}"/>
    <cellStyle name="Migliaia 10 3 3 9" xfId="3639" xr:uid="{00000000-0005-0000-0000-0000211A0000}"/>
    <cellStyle name="Migliaia 10 3 4" xfId="3640" xr:uid="{00000000-0005-0000-0000-0000221A0000}"/>
    <cellStyle name="Migliaia 10 3 4 10" xfId="30637" xr:uid="{00000000-0005-0000-0000-0000231A0000}"/>
    <cellStyle name="Migliaia 10 3 4 11" xfId="33401" xr:uid="{00000000-0005-0000-0000-0000241A0000}"/>
    <cellStyle name="Migliaia 10 3 4 12" xfId="36588" xr:uid="{00000000-0005-0000-0000-0000251A0000}"/>
    <cellStyle name="Migliaia 10 3 4 2" xfId="3641" xr:uid="{00000000-0005-0000-0000-0000261A0000}"/>
    <cellStyle name="Migliaia 10 3 4 2 2" xfId="3642" xr:uid="{00000000-0005-0000-0000-0000271A0000}"/>
    <cellStyle name="Migliaia 10 3 4 2 3" xfId="3643" xr:uid="{00000000-0005-0000-0000-0000281A0000}"/>
    <cellStyle name="Migliaia 10 3 4 2 4" xfId="3644" xr:uid="{00000000-0005-0000-0000-0000291A0000}"/>
    <cellStyle name="Migliaia 10 3 4 2 5" xfId="26405" xr:uid="{00000000-0005-0000-0000-00002A1A0000}"/>
    <cellStyle name="Migliaia 10 3 4 2 6" xfId="31483" xr:uid="{00000000-0005-0000-0000-00002B1A0000}"/>
    <cellStyle name="Migliaia 10 3 4 2 7" xfId="34471" xr:uid="{00000000-0005-0000-0000-00002C1A0000}"/>
    <cellStyle name="Migliaia 10 3 4 2 8" xfId="37431" xr:uid="{00000000-0005-0000-0000-00002D1A0000}"/>
    <cellStyle name="Migliaia 10 3 4 3" xfId="3645" xr:uid="{00000000-0005-0000-0000-00002E1A0000}"/>
    <cellStyle name="Migliaia 10 3 4 3 2" xfId="3646" xr:uid="{00000000-0005-0000-0000-00002F1A0000}"/>
    <cellStyle name="Migliaia 10 3 4 3 3" xfId="3647" xr:uid="{00000000-0005-0000-0000-0000301A0000}"/>
    <cellStyle name="Migliaia 10 3 4 3 4" xfId="27923" xr:uid="{00000000-0005-0000-0000-0000311A0000}"/>
    <cellStyle name="Migliaia 10 3 4 3 5" xfId="35972" xr:uid="{00000000-0005-0000-0000-0000321A0000}"/>
    <cellStyle name="Migliaia 10 3 4 3 6" xfId="38932" xr:uid="{00000000-0005-0000-0000-0000331A0000}"/>
    <cellStyle name="Migliaia 10 3 4 4" xfId="3648" xr:uid="{00000000-0005-0000-0000-0000341A0000}"/>
    <cellStyle name="Migliaia 10 3 4 4 2" xfId="3649" xr:uid="{00000000-0005-0000-0000-0000351A0000}"/>
    <cellStyle name="Migliaia 10 3 4 4 3" xfId="3650" xr:uid="{00000000-0005-0000-0000-0000361A0000}"/>
    <cellStyle name="Migliaia 10 3 4 4 4" xfId="28839" xr:uid="{00000000-0005-0000-0000-0000371A0000}"/>
    <cellStyle name="Migliaia 10 3 4 4 5" xfId="39836" xr:uid="{00000000-0005-0000-0000-0000381A0000}"/>
    <cellStyle name="Migliaia 10 3 4 5" xfId="3651" xr:uid="{00000000-0005-0000-0000-0000391A0000}"/>
    <cellStyle name="Migliaia 10 3 4 5 2" xfId="3652" xr:uid="{00000000-0005-0000-0000-00003A1A0000}"/>
    <cellStyle name="Migliaia 10 3 4 5 3" xfId="3653" xr:uid="{00000000-0005-0000-0000-00003B1A0000}"/>
    <cellStyle name="Migliaia 10 3 4 5 4" xfId="29759" xr:uid="{00000000-0005-0000-0000-00003C1A0000}"/>
    <cellStyle name="Migliaia 10 3 4 5 5" xfId="40741" xr:uid="{00000000-0005-0000-0000-00003D1A0000}"/>
    <cellStyle name="Migliaia 10 3 4 6" xfId="3654" xr:uid="{00000000-0005-0000-0000-00003E1A0000}"/>
    <cellStyle name="Migliaia 10 3 4 7" xfId="3655" xr:uid="{00000000-0005-0000-0000-00003F1A0000}"/>
    <cellStyle name="Migliaia 10 3 4 8" xfId="3656" xr:uid="{00000000-0005-0000-0000-0000401A0000}"/>
    <cellStyle name="Migliaia 10 3 4 9" xfId="24120" xr:uid="{00000000-0005-0000-0000-0000411A0000}"/>
    <cellStyle name="Migliaia 10 3 5" xfId="3657" xr:uid="{00000000-0005-0000-0000-0000421A0000}"/>
    <cellStyle name="Migliaia 10 3 5 2" xfId="3658" xr:uid="{00000000-0005-0000-0000-0000431A0000}"/>
    <cellStyle name="Migliaia 10 3 5 3" xfId="3659" xr:uid="{00000000-0005-0000-0000-0000441A0000}"/>
    <cellStyle name="Migliaia 10 3 5 4" xfId="3660" xr:uid="{00000000-0005-0000-0000-0000451A0000}"/>
    <cellStyle name="Migliaia 10 3 5 5" xfId="26401" xr:uid="{00000000-0005-0000-0000-0000461A0000}"/>
    <cellStyle name="Migliaia 10 3 5 6" xfId="31479" xr:uid="{00000000-0005-0000-0000-0000471A0000}"/>
    <cellStyle name="Migliaia 10 3 5 7" xfId="34467" xr:uid="{00000000-0005-0000-0000-0000481A0000}"/>
    <cellStyle name="Migliaia 10 3 5 8" xfId="37427" xr:uid="{00000000-0005-0000-0000-0000491A0000}"/>
    <cellStyle name="Migliaia 10 3 6" xfId="3661" xr:uid="{00000000-0005-0000-0000-00004A1A0000}"/>
    <cellStyle name="Migliaia 10 3 6 2" xfId="3662" xr:uid="{00000000-0005-0000-0000-00004B1A0000}"/>
    <cellStyle name="Migliaia 10 3 6 3" xfId="3663" xr:uid="{00000000-0005-0000-0000-00004C1A0000}"/>
    <cellStyle name="Migliaia 10 3 6 4" xfId="27497" xr:uid="{00000000-0005-0000-0000-00004D1A0000}"/>
    <cellStyle name="Migliaia 10 3 6 5" xfId="35551" xr:uid="{00000000-0005-0000-0000-00004E1A0000}"/>
    <cellStyle name="Migliaia 10 3 6 6" xfId="38511" xr:uid="{00000000-0005-0000-0000-00004F1A0000}"/>
    <cellStyle name="Migliaia 10 3 7" xfId="3664" xr:uid="{00000000-0005-0000-0000-0000501A0000}"/>
    <cellStyle name="Migliaia 10 3 7 2" xfId="3665" xr:uid="{00000000-0005-0000-0000-0000511A0000}"/>
    <cellStyle name="Migliaia 10 3 7 3" xfId="3666" xr:uid="{00000000-0005-0000-0000-0000521A0000}"/>
    <cellStyle name="Migliaia 10 3 7 4" xfId="28413" xr:uid="{00000000-0005-0000-0000-0000531A0000}"/>
    <cellStyle name="Migliaia 10 3 7 5" xfId="33397" xr:uid="{00000000-0005-0000-0000-0000541A0000}"/>
    <cellStyle name="Migliaia 10 3 7 6" xfId="39415" xr:uid="{00000000-0005-0000-0000-0000551A0000}"/>
    <cellStyle name="Migliaia 10 3 8" xfId="3667" xr:uid="{00000000-0005-0000-0000-0000561A0000}"/>
    <cellStyle name="Migliaia 10 3 8 2" xfId="3668" xr:uid="{00000000-0005-0000-0000-0000571A0000}"/>
    <cellStyle name="Migliaia 10 3 8 3" xfId="3669" xr:uid="{00000000-0005-0000-0000-0000581A0000}"/>
    <cellStyle name="Migliaia 10 3 8 4" xfId="29333" xr:uid="{00000000-0005-0000-0000-0000591A0000}"/>
    <cellStyle name="Migliaia 10 3 8 5" xfId="40320" xr:uid="{00000000-0005-0000-0000-00005A1A0000}"/>
    <cellStyle name="Migliaia 10 3 9" xfId="3670" xr:uid="{00000000-0005-0000-0000-00005B1A0000}"/>
    <cellStyle name="Migliaia 10 4" xfId="3671" xr:uid="{00000000-0005-0000-0000-00005C1A0000}"/>
    <cellStyle name="Migliaia 10 4 10" xfId="3672" xr:uid="{00000000-0005-0000-0000-00005D1A0000}"/>
    <cellStyle name="Migliaia 10 4 11" xfId="24121" xr:uid="{00000000-0005-0000-0000-00005E1A0000}"/>
    <cellStyle name="Migliaia 10 4 12" xfId="30638" xr:uid="{00000000-0005-0000-0000-00005F1A0000}"/>
    <cellStyle name="Migliaia 10 4 13" xfId="33402" xr:uid="{00000000-0005-0000-0000-0000601A0000}"/>
    <cellStyle name="Migliaia 10 4 14" xfId="36589" xr:uid="{00000000-0005-0000-0000-0000611A0000}"/>
    <cellStyle name="Migliaia 10 4 2" xfId="3673" xr:uid="{00000000-0005-0000-0000-0000621A0000}"/>
    <cellStyle name="Migliaia 10 4 2 10" xfId="24122" xr:uid="{00000000-0005-0000-0000-0000631A0000}"/>
    <cellStyle name="Migliaia 10 4 2 11" xfId="30639" xr:uid="{00000000-0005-0000-0000-0000641A0000}"/>
    <cellStyle name="Migliaia 10 4 2 12" xfId="33403" xr:uid="{00000000-0005-0000-0000-0000651A0000}"/>
    <cellStyle name="Migliaia 10 4 2 13" xfId="36590" xr:uid="{00000000-0005-0000-0000-0000661A0000}"/>
    <cellStyle name="Migliaia 10 4 2 2" xfId="3674" xr:uid="{00000000-0005-0000-0000-0000671A0000}"/>
    <cellStyle name="Migliaia 10 4 2 2 10" xfId="30640" xr:uid="{00000000-0005-0000-0000-0000681A0000}"/>
    <cellStyle name="Migliaia 10 4 2 2 11" xfId="33404" xr:uid="{00000000-0005-0000-0000-0000691A0000}"/>
    <cellStyle name="Migliaia 10 4 2 2 12" xfId="36591" xr:uid="{00000000-0005-0000-0000-00006A1A0000}"/>
    <cellStyle name="Migliaia 10 4 2 2 2" xfId="3675" xr:uid="{00000000-0005-0000-0000-00006B1A0000}"/>
    <cellStyle name="Migliaia 10 4 2 2 2 2" xfId="3676" xr:uid="{00000000-0005-0000-0000-00006C1A0000}"/>
    <cellStyle name="Migliaia 10 4 2 2 2 3" xfId="3677" xr:uid="{00000000-0005-0000-0000-00006D1A0000}"/>
    <cellStyle name="Migliaia 10 4 2 2 2 4" xfId="3678" xr:uid="{00000000-0005-0000-0000-00006E1A0000}"/>
    <cellStyle name="Migliaia 10 4 2 2 2 5" xfId="26408" xr:uid="{00000000-0005-0000-0000-00006F1A0000}"/>
    <cellStyle name="Migliaia 10 4 2 2 2 6" xfId="31486" xr:uid="{00000000-0005-0000-0000-0000701A0000}"/>
    <cellStyle name="Migliaia 10 4 2 2 2 7" xfId="34474" xr:uid="{00000000-0005-0000-0000-0000711A0000}"/>
    <cellStyle name="Migliaia 10 4 2 2 2 8" xfId="37434" xr:uid="{00000000-0005-0000-0000-0000721A0000}"/>
    <cellStyle name="Migliaia 10 4 2 2 3" xfId="3679" xr:uid="{00000000-0005-0000-0000-0000731A0000}"/>
    <cellStyle name="Migliaia 10 4 2 2 3 2" xfId="3680" xr:uid="{00000000-0005-0000-0000-0000741A0000}"/>
    <cellStyle name="Migliaia 10 4 2 2 3 3" xfId="3681" xr:uid="{00000000-0005-0000-0000-0000751A0000}"/>
    <cellStyle name="Migliaia 10 4 2 2 3 4" xfId="27926" xr:uid="{00000000-0005-0000-0000-0000761A0000}"/>
    <cellStyle name="Migliaia 10 4 2 2 3 5" xfId="35975" xr:uid="{00000000-0005-0000-0000-0000771A0000}"/>
    <cellStyle name="Migliaia 10 4 2 2 3 6" xfId="38935" xr:uid="{00000000-0005-0000-0000-0000781A0000}"/>
    <cellStyle name="Migliaia 10 4 2 2 4" xfId="3682" xr:uid="{00000000-0005-0000-0000-0000791A0000}"/>
    <cellStyle name="Migliaia 10 4 2 2 4 2" xfId="3683" xr:uid="{00000000-0005-0000-0000-00007A1A0000}"/>
    <cellStyle name="Migliaia 10 4 2 2 4 3" xfId="3684" xr:uid="{00000000-0005-0000-0000-00007B1A0000}"/>
    <cellStyle name="Migliaia 10 4 2 2 4 4" xfId="28842" xr:uid="{00000000-0005-0000-0000-00007C1A0000}"/>
    <cellStyle name="Migliaia 10 4 2 2 4 5" xfId="39839" xr:uid="{00000000-0005-0000-0000-00007D1A0000}"/>
    <cellStyle name="Migliaia 10 4 2 2 5" xfId="3685" xr:uid="{00000000-0005-0000-0000-00007E1A0000}"/>
    <cellStyle name="Migliaia 10 4 2 2 5 2" xfId="3686" xr:uid="{00000000-0005-0000-0000-00007F1A0000}"/>
    <cellStyle name="Migliaia 10 4 2 2 5 3" xfId="3687" xr:uid="{00000000-0005-0000-0000-0000801A0000}"/>
    <cellStyle name="Migliaia 10 4 2 2 5 4" xfId="29762" xr:uid="{00000000-0005-0000-0000-0000811A0000}"/>
    <cellStyle name="Migliaia 10 4 2 2 5 5" xfId="40744" xr:uid="{00000000-0005-0000-0000-0000821A0000}"/>
    <cellStyle name="Migliaia 10 4 2 2 6" xfId="3688" xr:uid="{00000000-0005-0000-0000-0000831A0000}"/>
    <cellStyle name="Migliaia 10 4 2 2 7" xfId="3689" xr:uid="{00000000-0005-0000-0000-0000841A0000}"/>
    <cellStyle name="Migliaia 10 4 2 2 8" xfId="3690" xr:uid="{00000000-0005-0000-0000-0000851A0000}"/>
    <cellStyle name="Migliaia 10 4 2 2 9" xfId="24123" xr:uid="{00000000-0005-0000-0000-0000861A0000}"/>
    <cellStyle name="Migliaia 10 4 2 3" xfId="3691" xr:uid="{00000000-0005-0000-0000-0000871A0000}"/>
    <cellStyle name="Migliaia 10 4 2 3 2" xfId="3692" xr:uid="{00000000-0005-0000-0000-0000881A0000}"/>
    <cellStyle name="Migliaia 10 4 2 3 3" xfId="3693" xr:uid="{00000000-0005-0000-0000-0000891A0000}"/>
    <cellStyle name="Migliaia 10 4 2 3 4" xfId="3694" xr:uid="{00000000-0005-0000-0000-00008A1A0000}"/>
    <cellStyle name="Migliaia 10 4 2 3 5" xfId="26407" xr:uid="{00000000-0005-0000-0000-00008B1A0000}"/>
    <cellStyle name="Migliaia 10 4 2 3 6" xfId="31485" xr:uid="{00000000-0005-0000-0000-00008C1A0000}"/>
    <cellStyle name="Migliaia 10 4 2 3 7" xfId="34473" xr:uid="{00000000-0005-0000-0000-00008D1A0000}"/>
    <cellStyle name="Migliaia 10 4 2 3 8" xfId="37433" xr:uid="{00000000-0005-0000-0000-00008E1A0000}"/>
    <cellStyle name="Migliaia 10 4 2 4" xfId="3695" xr:uid="{00000000-0005-0000-0000-00008F1A0000}"/>
    <cellStyle name="Migliaia 10 4 2 4 2" xfId="3696" xr:uid="{00000000-0005-0000-0000-0000901A0000}"/>
    <cellStyle name="Migliaia 10 4 2 4 3" xfId="3697" xr:uid="{00000000-0005-0000-0000-0000911A0000}"/>
    <cellStyle name="Migliaia 10 4 2 4 4" xfId="27501" xr:uid="{00000000-0005-0000-0000-0000921A0000}"/>
    <cellStyle name="Migliaia 10 4 2 4 5" xfId="35555" xr:uid="{00000000-0005-0000-0000-0000931A0000}"/>
    <cellStyle name="Migliaia 10 4 2 4 6" xfId="38515" xr:uid="{00000000-0005-0000-0000-0000941A0000}"/>
    <cellStyle name="Migliaia 10 4 2 5" xfId="3698" xr:uid="{00000000-0005-0000-0000-0000951A0000}"/>
    <cellStyle name="Migliaia 10 4 2 5 2" xfId="3699" xr:uid="{00000000-0005-0000-0000-0000961A0000}"/>
    <cellStyle name="Migliaia 10 4 2 5 3" xfId="3700" xr:uid="{00000000-0005-0000-0000-0000971A0000}"/>
    <cellStyle name="Migliaia 10 4 2 5 4" xfId="28417" xr:uid="{00000000-0005-0000-0000-0000981A0000}"/>
    <cellStyle name="Migliaia 10 4 2 5 5" xfId="39419" xr:uid="{00000000-0005-0000-0000-0000991A0000}"/>
    <cellStyle name="Migliaia 10 4 2 6" xfId="3701" xr:uid="{00000000-0005-0000-0000-00009A1A0000}"/>
    <cellStyle name="Migliaia 10 4 2 6 2" xfId="3702" xr:uid="{00000000-0005-0000-0000-00009B1A0000}"/>
    <cellStyle name="Migliaia 10 4 2 6 3" xfId="3703" xr:uid="{00000000-0005-0000-0000-00009C1A0000}"/>
    <cellStyle name="Migliaia 10 4 2 6 4" xfId="29337" xr:uid="{00000000-0005-0000-0000-00009D1A0000}"/>
    <cellStyle name="Migliaia 10 4 2 6 5" xfId="40324" xr:uid="{00000000-0005-0000-0000-00009E1A0000}"/>
    <cellStyle name="Migliaia 10 4 2 7" xfId="3704" xr:uid="{00000000-0005-0000-0000-00009F1A0000}"/>
    <cellStyle name="Migliaia 10 4 2 8" xfId="3705" xr:uid="{00000000-0005-0000-0000-0000A01A0000}"/>
    <cellStyle name="Migliaia 10 4 2 9" xfId="3706" xr:uid="{00000000-0005-0000-0000-0000A11A0000}"/>
    <cellStyle name="Migliaia 10 4 3" xfId="3707" xr:uid="{00000000-0005-0000-0000-0000A21A0000}"/>
    <cellStyle name="Migliaia 10 4 3 10" xfId="30641" xr:uid="{00000000-0005-0000-0000-0000A31A0000}"/>
    <cellStyle name="Migliaia 10 4 3 11" xfId="33405" xr:uid="{00000000-0005-0000-0000-0000A41A0000}"/>
    <cellStyle name="Migliaia 10 4 3 12" xfId="36592" xr:uid="{00000000-0005-0000-0000-0000A51A0000}"/>
    <cellStyle name="Migliaia 10 4 3 2" xfId="3708" xr:uid="{00000000-0005-0000-0000-0000A61A0000}"/>
    <cellStyle name="Migliaia 10 4 3 2 2" xfId="3709" xr:uid="{00000000-0005-0000-0000-0000A71A0000}"/>
    <cellStyle name="Migliaia 10 4 3 2 3" xfId="3710" xr:uid="{00000000-0005-0000-0000-0000A81A0000}"/>
    <cellStyle name="Migliaia 10 4 3 2 4" xfId="3711" xr:uid="{00000000-0005-0000-0000-0000A91A0000}"/>
    <cellStyle name="Migliaia 10 4 3 2 5" xfId="26409" xr:uid="{00000000-0005-0000-0000-0000AA1A0000}"/>
    <cellStyle name="Migliaia 10 4 3 2 6" xfId="31487" xr:uid="{00000000-0005-0000-0000-0000AB1A0000}"/>
    <cellStyle name="Migliaia 10 4 3 2 7" xfId="34475" xr:uid="{00000000-0005-0000-0000-0000AC1A0000}"/>
    <cellStyle name="Migliaia 10 4 3 2 8" xfId="37435" xr:uid="{00000000-0005-0000-0000-0000AD1A0000}"/>
    <cellStyle name="Migliaia 10 4 3 3" xfId="3712" xr:uid="{00000000-0005-0000-0000-0000AE1A0000}"/>
    <cellStyle name="Migliaia 10 4 3 3 2" xfId="3713" xr:uid="{00000000-0005-0000-0000-0000AF1A0000}"/>
    <cellStyle name="Migliaia 10 4 3 3 3" xfId="3714" xr:uid="{00000000-0005-0000-0000-0000B01A0000}"/>
    <cellStyle name="Migliaia 10 4 3 3 4" xfId="27925" xr:uid="{00000000-0005-0000-0000-0000B11A0000}"/>
    <cellStyle name="Migliaia 10 4 3 3 5" xfId="35974" xr:uid="{00000000-0005-0000-0000-0000B21A0000}"/>
    <cellStyle name="Migliaia 10 4 3 3 6" xfId="38934" xr:uid="{00000000-0005-0000-0000-0000B31A0000}"/>
    <cellStyle name="Migliaia 10 4 3 4" xfId="3715" xr:uid="{00000000-0005-0000-0000-0000B41A0000}"/>
    <cellStyle name="Migliaia 10 4 3 4 2" xfId="3716" xr:uid="{00000000-0005-0000-0000-0000B51A0000}"/>
    <cellStyle name="Migliaia 10 4 3 4 3" xfId="3717" xr:uid="{00000000-0005-0000-0000-0000B61A0000}"/>
    <cellStyle name="Migliaia 10 4 3 4 4" xfId="28841" xr:uid="{00000000-0005-0000-0000-0000B71A0000}"/>
    <cellStyle name="Migliaia 10 4 3 4 5" xfId="39838" xr:uid="{00000000-0005-0000-0000-0000B81A0000}"/>
    <cellStyle name="Migliaia 10 4 3 5" xfId="3718" xr:uid="{00000000-0005-0000-0000-0000B91A0000}"/>
    <cellStyle name="Migliaia 10 4 3 5 2" xfId="3719" xr:uid="{00000000-0005-0000-0000-0000BA1A0000}"/>
    <cellStyle name="Migliaia 10 4 3 5 3" xfId="3720" xr:uid="{00000000-0005-0000-0000-0000BB1A0000}"/>
    <cellStyle name="Migliaia 10 4 3 5 4" xfId="29761" xr:uid="{00000000-0005-0000-0000-0000BC1A0000}"/>
    <cellStyle name="Migliaia 10 4 3 5 5" xfId="40743" xr:uid="{00000000-0005-0000-0000-0000BD1A0000}"/>
    <cellStyle name="Migliaia 10 4 3 6" xfId="3721" xr:uid="{00000000-0005-0000-0000-0000BE1A0000}"/>
    <cellStyle name="Migliaia 10 4 3 7" xfId="3722" xr:uid="{00000000-0005-0000-0000-0000BF1A0000}"/>
    <cellStyle name="Migliaia 10 4 3 8" xfId="3723" xr:uid="{00000000-0005-0000-0000-0000C01A0000}"/>
    <cellStyle name="Migliaia 10 4 3 9" xfId="24124" xr:uid="{00000000-0005-0000-0000-0000C11A0000}"/>
    <cellStyle name="Migliaia 10 4 4" xfId="3724" xr:uid="{00000000-0005-0000-0000-0000C21A0000}"/>
    <cellStyle name="Migliaia 10 4 4 2" xfId="3725" xr:uid="{00000000-0005-0000-0000-0000C31A0000}"/>
    <cellStyle name="Migliaia 10 4 4 3" xfId="3726" xr:uid="{00000000-0005-0000-0000-0000C41A0000}"/>
    <cellStyle name="Migliaia 10 4 4 4" xfId="3727" xr:uid="{00000000-0005-0000-0000-0000C51A0000}"/>
    <cellStyle name="Migliaia 10 4 4 5" xfId="26406" xr:uid="{00000000-0005-0000-0000-0000C61A0000}"/>
    <cellStyle name="Migliaia 10 4 4 6" xfId="31484" xr:uid="{00000000-0005-0000-0000-0000C71A0000}"/>
    <cellStyle name="Migliaia 10 4 4 7" xfId="34472" xr:uid="{00000000-0005-0000-0000-0000C81A0000}"/>
    <cellStyle name="Migliaia 10 4 4 8" xfId="37432" xr:uid="{00000000-0005-0000-0000-0000C91A0000}"/>
    <cellStyle name="Migliaia 10 4 5" xfId="3728" xr:uid="{00000000-0005-0000-0000-0000CA1A0000}"/>
    <cellStyle name="Migliaia 10 4 5 2" xfId="3729" xr:uid="{00000000-0005-0000-0000-0000CB1A0000}"/>
    <cellStyle name="Migliaia 10 4 5 3" xfId="3730" xr:uid="{00000000-0005-0000-0000-0000CC1A0000}"/>
    <cellStyle name="Migliaia 10 4 5 4" xfId="27500" xr:uid="{00000000-0005-0000-0000-0000CD1A0000}"/>
    <cellStyle name="Migliaia 10 4 5 5" xfId="35554" xr:uid="{00000000-0005-0000-0000-0000CE1A0000}"/>
    <cellStyle name="Migliaia 10 4 5 6" xfId="38514" xr:uid="{00000000-0005-0000-0000-0000CF1A0000}"/>
    <cellStyle name="Migliaia 10 4 6" xfId="3731" xr:uid="{00000000-0005-0000-0000-0000D01A0000}"/>
    <cellStyle name="Migliaia 10 4 6 2" xfId="3732" xr:uid="{00000000-0005-0000-0000-0000D11A0000}"/>
    <cellStyle name="Migliaia 10 4 6 3" xfId="3733" xr:uid="{00000000-0005-0000-0000-0000D21A0000}"/>
    <cellStyle name="Migliaia 10 4 6 4" xfId="28416" xr:uid="{00000000-0005-0000-0000-0000D31A0000}"/>
    <cellStyle name="Migliaia 10 4 6 5" xfId="39418" xr:uid="{00000000-0005-0000-0000-0000D41A0000}"/>
    <cellStyle name="Migliaia 10 4 7" xfId="3734" xr:uid="{00000000-0005-0000-0000-0000D51A0000}"/>
    <cellStyle name="Migliaia 10 4 7 2" xfId="3735" xr:uid="{00000000-0005-0000-0000-0000D61A0000}"/>
    <cellStyle name="Migliaia 10 4 7 3" xfId="3736" xr:uid="{00000000-0005-0000-0000-0000D71A0000}"/>
    <cellStyle name="Migliaia 10 4 7 4" xfId="29336" xr:uid="{00000000-0005-0000-0000-0000D81A0000}"/>
    <cellStyle name="Migliaia 10 4 7 5" xfId="40323" xr:uid="{00000000-0005-0000-0000-0000D91A0000}"/>
    <cellStyle name="Migliaia 10 4 8" xfId="3737" xr:uid="{00000000-0005-0000-0000-0000DA1A0000}"/>
    <cellStyle name="Migliaia 10 4 9" xfId="3738" xr:uid="{00000000-0005-0000-0000-0000DB1A0000}"/>
    <cellStyle name="Migliaia 10 5" xfId="3739" xr:uid="{00000000-0005-0000-0000-0000DC1A0000}"/>
    <cellStyle name="Migliaia 10 5 10" xfId="30642" xr:uid="{00000000-0005-0000-0000-0000DD1A0000}"/>
    <cellStyle name="Migliaia 10 5 11" xfId="33406" xr:uid="{00000000-0005-0000-0000-0000DE1A0000}"/>
    <cellStyle name="Migliaia 10 5 12" xfId="36593" xr:uid="{00000000-0005-0000-0000-0000DF1A0000}"/>
    <cellStyle name="Migliaia 10 5 2" xfId="3740" xr:uid="{00000000-0005-0000-0000-0000E01A0000}"/>
    <cellStyle name="Migliaia 10 5 2 2" xfId="3741" xr:uid="{00000000-0005-0000-0000-0000E11A0000}"/>
    <cellStyle name="Migliaia 10 5 2 3" xfId="3742" xr:uid="{00000000-0005-0000-0000-0000E21A0000}"/>
    <cellStyle name="Migliaia 10 5 2 4" xfId="3743" xr:uid="{00000000-0005-0000-0000-0000E31A0000}"/>
    <cellStyle name="Migliaia 10 5 2 5" xfId="26410" xr:uid="{00000000-0005-0000-0000-0000E41A0000}"/>
    <cellStyle name="Migliaia 10 5 2 6" xfId="31488" xr:uid="{00000000-0005-0000-0000-0000E51A0000}"/>
    <cellStyle name="Migliaia 10 5 2 7" xfId="34476" xr:uid="{00000000-0005-0000-0000-0000E61A0000}"/>
    <cellStyle name="Migliaia 10 5 2 8" xfId="37436" xr:uid="{00000000-0005-0000-0000-0000E71A0000}"/>
    <cellStyle name="Migliaia 10 5 3" xfId="3744" xr:uid="{00000000-0005-0000-0000-0000E81A0000}"/>
    <cellStyle name="Migliaia 10 5 3 2" xfId="3745" xr:uid="{00000000-0005-0000-0000-0000E91A0000}"/>
    <cellStyle name="Migliaia 10 5 3 3" xfId="3746" xr:uid="{00000000-0005-0000-0000-0000EA1A0000}"/>
    <cellStyle name="Migliaia 10 5 3 4" xfId="27502" xr:uid="{00000000-0005-0000-0000-0000EB1A0000}"/>
    <cellStyle name="Migliaia 10 5 3 5" xfId="35556" xr:uid="{00000000-0005-0000-0000-0000EC1A0000}"/>
    <cellStyle name="Migliaia 10 5 3 6" xfId="38516" xr:uid="{00000000-0005-0000-0000-0000ED1A0000}"/>
    <cellStyle name="Migliaia 10 5 4" xfId="3747" xr:uid="{00000000-0005-0000-0000-0000EE1A0000}"/>
    <cellStyle name="Migliaia 10 5 4 2" xfId="3748" xr:uid="{00000000-0005-0000-0000-0000EF1A0000}"/>
    <cellStyle name="Migliaia 10 5 4 3" xfId="3749" xr:uid="{00000000-0005-0000-0000-0000F01A0000}"/>
    <cellStyle name="Migliaia 10 5 4 4" xfId="28418" xr:uid="{00000000-0005-0000-0000-0000F11A0000}"/>
    <cellStyle name="Migliaia 10 5 4 5" xfId="39420" xr:uid="{00000000-0005-0000-0000-0000F21A0000}"/>
    <cellStyle name="Migliaia 10 5 5" xfId="3750" xr:uid="{00000000-0005-0000-0000-0000F31A0000}"/>
    <cellStyle name="Migliaia 10 5 5 2" xfId="3751" xr:uid="{00000000-0005-0000-0000-0000F41A0000}"/>
    <cellStyle name="Migliaia 10 5 5 3" xfId="3752" xr:uid="{00000000-0005-0000-0000-0000F51A0000}"/>
    <cellStyle name="Migliaia 10 5 5 4" xfId="29338" xr:uid="{00000000-0005-0000-0000-0000F61A0000}"/>
    <cellStyle name="Migliaia 10 5 5 5" xfId="40325" xr:uid="{00000000-0005-0000-0000-0000F71A0000}"/>
    <cellStyle name="Migliaia 10 5 6" xfId="3753" xr:uid="{00000000-0005-0000-0000-0000F81A0000}"/>
    <cellStyle name="Migliaia 10 5 7" xfId="3754" xr:uid="{00000000-0005-0000-0000-0000F91A0000}"/>
    <cellStyle name="Migliaia 10 5 8" xfId="3755" xr:uid="{00000000-0005-0000-0000-0000FA1A0000}"/>
    <cellStyle name="Migliaia 10 5 9" xfId="24125" xr:uid="{00000000-0005-0000-0000-0000FB1A0000}"/>
    <cellStyle name="Migliaia 10 6" xfId="3756" xr:uid="{00000000-0005-0000-0000-0000FC1A0000}"/>
    <cellStyle name="Migliaia 10 6 2" xfId="3757" xr:uid="{00000000-0005-0000-0000-0000FD1A0000}"/>
    <cellStyle name="Migliaia 10 6 3" xfId="3758" xr:uid="{00000000-0005-0000-0000-0000FE1A0000}"/>
    <cellStyle name="Migliaia 10 6 4" xfId="3759" xr:uid="{00000000-0005-0000-0000-0000FF1A0000}"/>
    <cellStyle name="Migliaia 10 6 5" xfId="26398" xr:uid="{00000000-0005-0000-0000-0000001B0000}"/>
    <cellStyle name="Migliaia 10 6 6" xfId="31476" xr:uid="{00000000-0005-0000-0000-0000011B0000}"/>
    <cellStyle name="Migliaia 10 6 7" xfId="34464" xr:uid="{00000000-0005-0000-0000-0000021B0000}"/>
    <cellStyle name="Migliaia 10 6 8" xfId="37424" xr:uid="{00000000-0005-0000-0000-0000031B0000}"/>
    <cellStyle name="Migliaia 10 7" xfId="3760" xr:uid="{00000000-0005-0000-0000-0000041B0000}"/>
    <cellStyle name="Migliaia 10 7 2" xfId="3761" xr:uid="{00000000-0005-0000-0000-0000051B0000}"/>
    <cellStyle name="Migliaia 10 7 3" xfId="3762" xr:uid="{00000000-0005-0000-0000-0000061B0000}"/>
    <cellStyle name="Migliaia 10 7 4" xfId="3763" xr:uid="{00000000-0005-0000-0000-0000071B0000}"/>
    <cellStyle name="Migliaia 10 7 5" xfId="23948" xr:uid="{00000000-0005-0000-0000-0000081B0000}"/>
    <cellStyle name="Migliaia 10 7 6" xfId="30504" xr:uid="{00000000-0005-0000-0000-0000091B0000}"/>
    <cellStyle name="Migliaia 10 7 7" xfId="33165" xr:uid="{00000000-0005-0000-0000-00000A1B0000}"/>
    <cellStyle name="Migliaia 10 7 8" xfId="36456" xr:uid="{00000000-0005-0000-0000-00000B1B0000}"/>
    <cellStyle name="Migliaia 10 8" xfId="3764" xr:uid="{00000000-0005-0000-0000-00000C1B0000}"/>
    <cellStyle name="Migliaia 10 8 2" xfId="3765" xr:uid="{00000000-0005-0000-0000-00000D1B0000}"/>
    <cellStyle name="Migliaia 10 8 3" xfId="3766" xr:uid="{00000000-0005-0000-0000-00000E1B0000}"/>
    <cellStyle name="Migliaia 10 8 4" xfId="3767" xr:uid="{00000000-0005-0000-0000-00000F1B0000}"/>
    <cellStyle name="Migliaia 10 8 5" xfId="27245" xr:uid="{00000000-0005-0000-0000-0000101B0000}"/>
    <cellStyle name="Migliaia 10 8 6" xfId="32316" xr:uid="{00000000-0005-0000-0000-0000111B0000}"/>
    <cellStyle name="Migliaia 10 8 7" xfId="35304" xr:uid="{00000000-0005-0000-0000-0000121B0000}"/>
    <cellStyle name="Migliaia 10 8 8" xfId="38264" xr:uid="{00000000-0005-0000-0000-0000131B0000}"/>
    <cellStyle name="Migliaia 10 9" xfId="3768" xr:uid="{00000000-0005-0000-0000-0000141B0000}"/>
    <cellStyle name="Migliaia 10 9 2" xfId="3769" xr:uid="{00000000-0005-0000-0000-0000151B0000}"/>
    <cellStyle name="Migliaia 10 9 3" xfId="3770" xr:uid="{00000000-0005-0000-0000-0000161B0000}"/>
    <cellStyle name="Migliaia 10 9 4" xfId="3771" xr:uid="{00000000-0005-0000-0000-0000171B0000}"/>
    <cellStyle name="Migliaia 10 9 5" xfId="27365" xr:uid="{00000000-0005-0000-0000-0000181B0000}"/>
    <cellStyle name="Migliaia 10 9 6" xfId="30380" xr:uid="{00000000-0005-0000-0000-0000191B0000}"/>
    <cellStyle name="Migliaia 10 9 7" xfId="35424" xr:uid="{00000000-0005-0000-0000-00001A1B0000}"/>
    <cellStyle name="Migliaia 10 9 8" xfId="38384" xr:uid="{00000000-0005-0000-0000-00001B1B0000}"/>
    <cellStyle name="Migliaia 11" xfId="3772" xr:uid="{00000000-0005-0000-0000-00001C1B0000}"/>
    <cellStyle name="Migliaia 11 10" xfId="3773" xr:uid="{00000000-0005-0000-0000-00001D1B0000}"/>
    <cellStyle name="Migliaia 11 10 2" xfId="3774" xr:uid="{00000000-0005-0000-0000-00001E1B0000}"/>
    <cellStyle name="Migliaia 11 10 3" xfId="3775" xr:uid="{00000000-0005-0000-0000-00001F1B0000}"/>
    <cellStyle name="Migliaia 11 10 4" xfId="28282" xr:uid="{00000000-0005-0000-0000-0000201B0000}"/>
    <cellStyle name="Migliaia 11 10 5" xfId="33040" xr:uid="{00000000-0005-0000-0000-0000211B0000}"/>
    <cellStyle name="Migliaia 11 10 6" xfId="39289" xr:uid="{00000000-0005-0000-0000-0000221B0000}"/>
    <cellStyle name="Migliaia 11 11" xfId="3776" xr:uid="{00000000-0005-0000-0000-0000231B0000}"/>
    <cellStyle name="Migliaia 11 11 2" xfId="3777" xr:uid="{00000000-0005-0000-0000-0000241B0000}"/>
    <cellStyle name="Migliaia 11 11 3" xfId="3778" xr:uid="{00000000-0005-0000-0000-0000251B0000}"/>
    <cellStyle name="Migliaia 11 11 4" xfId="29202" xr:uid="{00000000-0005-0000-0000-0000261B0000}"/>
    <cellStyle name="Migliaia 11 11 5" xfId="32690" xr:uid="{00000000-0005-0000-0000-0000271B0000}"/>
    <cellStyle name="Migliaia 11 11 6" xfId="40194" xr:uid="{00000000-0005-0000-0000-0000281B0000}"/>
    <cellStyle name="Migliaia 11 12" xfId="3779" xr:uid="{00000000-0005-0000-0000-0000291B0000}"/>
    <cellStyle name="Migliaia 11 13" xfId="3780" xr:uid="{00000000-0005-0000-0000-00002A1B0000}"/>
    <cellStyle name="Migliaia 11 14" xfId="3781" xr:uid="{00000000-0005-0000-0000-00002B1B0000}"/>
    <cellStyle name="Migliaia 11 15" xfId="23595" xr:uid="{00000000-0005-0000-0000-00002C1B0000}"/>
    <cellStyle name="Migliaia 11 16" xfId="30183" xr:uid="{00000000-0005-0000-0000-00002D1B0000}"/>
    <cellStyle name="Migliaia 11 17" xfId="36337" xr:uid="{00000000-0005-0000-0000-00002E1B0000}"/>
    <cellStyle name="Migliaia 11 18" xfId="41099" xr:uid="{00000000-0005-0000-0000-00002F1B0000}"/>
    <cellStyle name="Migliaia 11 19" xfId="41220" xr:uid="{00000000-0005-0000-0000-0000301B0000}"/>
    <cellStyle name="Migliaia 11 2" xfId="3782" xr:uid="{00000000-0005-0000-0000-0000311B0000}"/>
    <cellStyle name="Migliaia 11 2 10" xfId="24126" xr:uid="{00000000-0005-0000-0000-0000321B0000}"/>
    <cellStyle name="Migliaia 11 2 11" xfId="30184" xr:uid="{00000000-0005-0000-0000-0000331B0000}"/>
    <cellStyle name="Migliaia 11 2 12" xfId="36594" xr:uid="{00000000-0005-0000-0000-0000341B0000}"/>
    <cellStyle name="Migliaia 11 2 2" xfId="3783" xr:uid="{00000000-0005-0000-0000-0000351B0000}"/>
    <cellStyle name="Migliaia 11 2 2 10" xfId="30644" xr:uid="{00000000-0005-0000-0000-0000361B0000}"/>
    <cellStyle name="Migliaia 11 2 2 11" xfId="33408" xr:uid="{00000000-0005-0000-0000-0000371B0000}"/>
    <cellStyle name="Migliaia 11 2 2 12" xfId="36595" xr:uid="{00000000-0005-0000-0000-0000381B0000}"/>
    <cellStyle name="Migliaia 11 2 2 2" xfId="3784" xr:uid="{00000000-0005-0000-0000-0000391B0000}"/>
    <cellStyle name="Migliaia 11 2 2 2 2" xfId="3785" xr:uid="{00000000-0005-0000-0000-00003A1B0000}"/>
    <cellStyle name="Migliaia 11 2 2 2 3" xfId="3786" xr:uid="{00000000-0005-0000-0000-00003B1B0000}"/>
    <cellStyle name="Migliaia 11 2 2 2 4" xfId="3787" xr:uid="{00000000-0005-0000-0000-00003C1B0000}"/>
    <cellStyle name="Migliaia 11 2 2 2 5" xfId="26413" xr:uid="{00000000-0005-0000-0000-00003D1B0000}"/>
    <cellStyle name="Migliaia 11 2 2 2 6" xfId="31491" xr:uid="{00000000-0005-0000-0000-00003E1B0000}"/>
    <cellStyle name="Migliaia 11 2 2 2 7" xfId="34479" xr:uid="{00000000-0005-0000-0000-00003F1B0000}"/>
    <cellStyle name="Migliaia 11 2 2 2 8" xfId="37439" xr:uid="{00000000-0005-0000-0000-0000401B0000}"/>
    <cellStyle name="Migliaia 11 2 2 3" xfId="3788" xr:uid="{00000000-0005-0000-0000-0000411B0000}"/>
    <cellStyle name="Migliaia 11 2 2 3 2" xfId="3789" xr:uid="{00000000-0005-0000-0000-0000421B0000}"/>
    <cellStyle name="Migliaia 11 2 2 3 3" xfId="3790" xr:uid="{00000000-0005-0000-0000-0000431B0000}"/>
    <cellStyle name="Migliaia 11 2 2 3 4" xfId="27927" xr:uid="{00000000-0005-0000-0000-0000441B0000}"/>
    <cellStyle name="Migliaia 11 2 2 3 5" xfId="35976" xr:uid="{00000000-0005-0000-0000-0000451B0000}"/>
    <cellStyle name="Migliaia 11 2 2 3 6" xfId="38936" xr:uid="{00000000-0005-0000-0000-0000461B0000}"/>
    <cellStyle name="Migliaia 11 2 2 4" xfId="3791" xr:uid="{00000000-0005-0000-0000-0000471B0000}"/>
    <cellStyle name="Migliaia 11 2 2 4 2" xfId="3792" xr:uid="{00000000-0005-0000-0000-0000481B0000}"/>
    <cellStyle name="Migliaia 11 2 2 4 3" xfId="3793" xr:uid="{00000000-0005-0000-0000-0000491B0000}"/>
    <cellStyle name="Migliaia 11 2 2 4 4" xfId="28843" xr:uid="{00000000-0005-0000-0000-00004A1B0000}"/>
    <cellStyle name="Migliaia 11 2 2 4 5" xfId="39840" xr:uid="{00000000-0005-0000-0000-00004B1B0000}"/>
    <cellStyle name="Migliaia 11 2 2 5" xfId="3794" xr:uid="{00000000-0005-0000-0000-00004C1B0000}"/>
    <cellStyle name="Migliaia 11 2 2 5 2" xfId="3795" xr:uid="{00000000-0005-0000-0000-00004D1B0000}"/>
    <cellStyle name="Migliaia 11 2 2 5 3" xfId="3796" xr:uid="{00000000-0005-0000-0000-00004E1B0000}"/>
    <cellStyle name="Migliaia 11 2 2 5 4" xfId="29763" xr:uid="{00000000-0005-0000-0000-00004F1B0000}"/>
    <cellStyle name="Migliaia 11 2 2 5 5" xfId="40745" xr:uid="{00000000-0005-0000-0000-0000501B0000}"/>
    <cellStyle name="Migliaia 11 2 2 6" xfId="3797" xr:uid="{00000000-0005-0000-0000-0000511B0000}"/>
    <cellStyle name="Migliaia 11 2 2 7" xfId="3798" xr:uid="{00000000-0005-0000-0000-0000521B0000}"/>
    <cellStyle name="Migliaia 11 2 2 8" xfId="3799" xr:uid="{00000000-0005-0000-0000-0000531B0000}"/>
    <cellStyle name="Migliaia 11 2 2 9" xfId="24127" xr:uid="{00000000-0005-0000-0000-0000541B0000}"/>
    <cellStyle name="Migliaia 11 2 3" xfId="3800" xr:uid="{00000000-0005-0000-0000-0000551B0000}"/>
    <cellStyle name="Migliaia 11 2 3 2" xfId="3801" xr:uid="{00000000-0005-0000-0000-0000561B0000}"/>
    <cellStyle name="Migliaia 11 2 3 3" xfId="3802" xr:uid="{00000000-0005-0000-0000-0000571B0000}"/>
    <cellStyle name="Migliaia 11 2 3 4" xfId="3803" xr:uid="{00000000-0005-0000-0000-0000581B0000}"/>
    <cellStyle name="Migliaia 11 2 3 5" xfId="26412" xr:uid="{00000000-0005-0000-0000-0000591B0000}"/>
    <cellStyle name="Migliaia 11 2 3 6" xfId="31490" xr:uid="{00000000-0005-0000-0000-00005A1B0000}"/>
    <cellStyle name="Migliaia 11 2 3 7" xfId="34478" xr:uid="{00000000-0005-0000-0000-00005B1B0000}"/>
    <cellStyle name="Migliaia 11 2 3 8" xfId="37438" xr:uid="{00000000-0005-0000-0000-00005C1B0000}"/>
    <cellStyle name="Migliaia 11 2 4" xfId="3804" xr:uid="{00000000-0005-0000-0000-00005D1B0000}"/>
    <cellStyle name="Migliaia 11 2 4 2" xfId="3805" xr:uid="{00000000-0005-0000-0000-00005E1B0000}"/>
    <cellStyle name="Migliaia 11 2 4 3" xfId="3806" xr:uid="{00000000-0005-0000-0000-00005F1B0000}"/>
    <cellStyle name="Migliaia 11 2 4 4" xfId="3807" xr:uid="{00000000-0005-0000-0000-0000601B0000}"/>
    <cellStyle name="Migliaia 11 2 4 5" xfId="27432" xr:uid="{00000000-0005-0000-0000-0000611B0000}"/>
    <cellStyle name="Migliaia 11 2 4 6" xfId="30643" xr:uid="{00000000-0005-0000-0000-0000621B0000}"/>
    <cellStyle name="Migliaia 11 2 4 7" xfId="35489" xr:uid="{00000000-0005-0000-0000-0000631B0000}"/>
    <cellStyle name="Migliaia 11 2 4 8" xfId="38449" xr:uid="{00000000-0005-0000-0000-0000641B0000}"/>
    <cellStyle name="Migliaia 11 2 5" xfId="3808" xr:uid="{00000000-0005-0000-0000-0000651B0000}"/>
    <cellStyle name="Migliaia 11 2 5 2" xfId="3809" xr:uid="{00000000-0005-0000-0000-0000661B0000}"/>
    <cellStyle name="Migliaia 11 2 5 3" xfId="3810" xr:uid="{00000000-0005-0000-0000-0000671B0000}"/>
    <cellStyle name="Migliaia 11 2 5 4" xfId="28348" xr:uid="{00000000-0005-0000-0000-0000681B0000}"/>
    <cellStyle name="Migliaia 11 2 5 5" xfId="33407" xr:uid="{00000000-0005-0000-0000-0000691B0000}"/>
    <cellStyle name="Migliaia 11 2 5 6" xfId="39353" xr:uid="{00000000-0005-0000-0000-00006A1B0000}"/>
    <cellStyle name="Migliaia 11 2 6" xfId="3811" xr:uid="{00000000-0005-0000-0000-00006B1B0000}"/>
    <cellStyle name="Migliaia 11 2 6 2" xfId="3812" xr:uid="{00000000-0005-0000-0000-00006C1B0000}"/>
    <cellStyle name="Migliaia 11 2 6 3" xfId="3813" xr:uid="{00000000-0005-0000-0000-00006D1B0000}"/>
    <cellStyle name="Migliaia 11 2 6 4" xfId="29268" xr:uid="{00000000-0005-0000-0000-00006E1B0000}"/>
    <cellStyle name="Migliaia 11 2 6 5" xfId="40258" xr:uid="{00000000-0005-0000-0000-00006F1B0000}"/>
    <cellStyle name="Migliaia 11 2 7" xfId="3814" xr:uid="{00000000-0005-0000-0000-0000701B0000}"/>
    <cellStyle name="Migliaia 11 2 8" xfId="3815" xr:uid="{00000000-0005-0000-0000-0000711B0000}"/>
    <cellStyle name="Migliaia 11 2 9" xfId="3816" xr:uid="{00000000-0005-0000-0000-0000721B0000}"/>
    <cellStyle name="Migliaia 11 3" xfId="3817" xr:uid="{00000000-0005-0000-0000-0000731B0000}"/>
    <cellStyle name="Migliaia 11 3 10" xfId="3818" xr:uid="{00000000-0005-0000-0000-0000741B0000}"/>
    <cellStyle name="Migliaia 11 3 11" xfId="3819" xr:uid="{00000000-0005-0000-0000-0000751B0000}"/>
    <cellStyle name="Migliaia 11 3 12" xfId="24128" xr:uid="{00000000-0005-0000-0000-0000761B0000}"/>
    <cellStyle name="Migliaia 11 3 13" xfId="30645" xr:uid="{00000000-0005-0000-0000-0000771B0000}"/>
    <cellStyle name="Migliaia 11 3 14" xfId="36596" xr:uid="{00000000-0005-0000-0000-0000781B0000}"/>
    <cellStyle name="Migliaia 11 3 2" xfId="3820" xr:uid="{00000000-0005-0000-0000-0000791B0000}"/>
    <cellStyle name="Migliaia 11 3 2 10" xfId="30646" xr:uid="{00000000-0005-0000-0000-00007A1B0000}"/>
    <cellStyle name="Migliaia 11 3 2 11" xfId="33410" xr:uid="{00000000-0005-0000-0000-00007B1B0000}"/>
    <cellStyle name="Migliaia 11 3 2 12" xfId="36597" xr:uid="{00000000-0005-0000-0000-00007C1B0000}"/>
    <cellStyle name="Migliaia 11 3 2 2" xfId="3821" xr:uid="{00000000-0005-0000-0000-00007D1B0000}"/>
    <cellStyle name="Migliaia 11 3 2 2 2" xfId="3822" xr:uid="{00000000-0005-0000-0000-00007E1B0000}"/>
    <cellStyle name="Migliaia 11 3 2 2 3" xfId="3823" xr:uid="{00000000-0005-0000-0000-00007F1B0000}"/>
    <cellStyle name="Migliaia 11 3 2 2 4" xfId="3824" xr:uid="{00000000-0005-0000-0000-0000801B0000}"/>
    <cellStyle name="Migliaia 11 3 2 2 5" xfId="26415" xr:uid="{00000000-0005-0000-0000-0000811B0000}"/>
    <cellStyle name="Migliaia 11 3 2 2 6" xfId="31493" xr:uid="{00000000-0005-0000-0000-0000821B0000}"/>
    <cellStyle name="Migliaia 11 3 2 2 7" xfId="34481" xr:uid="{00000000-0005-0000-0000-0000831B0000}"/>
    <cellStyle name="Migliaia 11 3 2 2 8" xfId="37441" xr:uid="{00000000-0005-0000-0000-0000841B0000}"/>
    <cellStyle name="Migliaia 11 3 2 3" xfId="3825" xr:uid="{00000000-0005-0000-0000-0000851B0000}"/>
    <cellStyle name="Migliaia 11 3 2 3 2" xfId="3826" xr:uid="{00000000-0005-0000-0000-0000861B0000}"/>
    <cellStyle name="Migliaia 11 3 2 3 3" xfId="3827" xr:uid="{00000000-0005-0000-0000-0000871B0000}"/>
    <cellStyle name="Migliaia 11 3 2 3 4" xfId="27504" xr:uid="{00000000-0005-0000-0000-0000881B0000}"/>
    <cellStyle name="Migliaia 11 3 2 3 5" xfId="35558" xr:uid="{00000000-0005-0000-0000-0000891B0000}"/>
    <cellStyle name="Migliaia 11 3 2 3 6" xfId="38518" xr:uid="{00000000-0005-0000-0000-00008A1B0000}"/>
    <cellStyle name="Migliaia 11 3 2 4" xfId="3828" xr:uid="{00000000-0005-0000-0000-00008B1B0000}"/>
    <cellStyle name="Migliaia 11 3 2 4 2" xfId="3829" xr:uid="{00000000-0005-0000-0000-00008C1B0000}"/>
    <cellStyle name="Migliaia 11 3 2 4 3" xfId="3830" xr:uid="{00000000-0005-0000-0000-00008D1B0000}"/>
    <cellStyle name="Migliaia 11 3 2 4 4" xfId="28420" xr:uid="{00000000-0005-0000-0000-00008E1B0000}"/>
    <cellStyle name="Migliaia 11 3 2 4 5" xfId="39422" xr:uid="{00000000-0005-0000-0000-00008F1B0000}"/>
    <cellStyle name="Migliaia 11 3 2 5" xfId="3831" xr:uid="{00000000-0005-0000-0000-0000901B0000}"/>
    <cellStyle name="Migliaia 11 3 2 5 2" xfId="3832" xr:uid="{00000000-0005-0000-0000-0000911B0000}"/>
    <cellStyle name="Migliaia 11 3 2 5 3" xfId="3833" xr:uid="{00000000-0005-0000-0000-0000921B0000}"/>
    <cellStyle name="Migliaia 11 3 2 5 4" xfId="29340" xr:uid="{00000000-0005-0000-0000-0000931B0000}"/>
    <cellStyle name="Migliaia 11 3 2 5 5" xfId="40327" xr:uid="{00000000-0005-0000-0000-0000941B0000}"/>
    <cellStyle name="Migliaia 11 3 2 6" xfId="3834" xr:uid="{00000000-0005-0000-0000-0000951B0000}"/>
    <cellStyle name="Migliaia 11 3 2 7" xfId="3835" xr:uid="{00000000-0005-0000-0000-0000961B0000}"/>
    <cellStyle name="Migliaia 11 3 2 8" xfId="3836" xr:uid="{00000000-0005-0000-0000-0000971B0000}"/>
    <cellStyle name="Migliaia 11 3 2 9" xfId="24129" xr:uid="{00000000-0005-0000-0000-0000981B0000}"/>
    <cellStyle name="Migliaia 11 3 3" xfId="3837" xr:uid="{00000000-0005-0000-0000-0000991B0000}"/>
    <cellStyle name="Migliaia 11 3 3 10" xfId="24130" xr:uid="{00000000-0005-0000-0000-00009A1B0000}"/>
    <cellStyle name="Migliaia 11 3 3 11" xfId="30647" xr:uid="{00000000-0005-0000-0000-00009B1B0000}"/>
    <cellStyle name="Migliaia 11 3 3 12" xfId="33411" xr:uid="{00000000-0005-0000-0000-00009C1B0000}"/>
    <cellStyle name="Migliaia 11 3 3 13" xfId="36598" xr:uid="{00000000-0005-0000-0000-00009D1B0000}"/>
    <cellStyle name="Migliaia 11 3 3 2" xfId="3838" xr:uid="{00000000-0005-0000-0000-00009E1B0000}"/>
    <cellStyle name="Migliaia 11 3 3 2 10" xfId="30648" xr:uid="{00000000-0005-0000-0000-00009F1B0000}"/>
    <cellStyle name="Migliaia 11 3 3 2 11" xfId="33412" xr:uid="{00000000-0005-0000-0000-0000A01B0000}"/>
    <cellStyle name="Migliaia 11 3 3 2 12" xfId="36599" xr:uid="{00000000-0005-0000-0000-0000A11B0000}"/>
    <cellStyle name="Migliaia 11 3 3 2 2" xfId="3839" xr:uid="{00000000-0005-0000-0000-0000A21B0000}"/>
    <cellStyle name="Migliaia 11 3 3 2 2 2" xfId="3840" xr:uid="{00000000-0005-0000-0000-0000A31B0000}"/>
    <cellStyle name="Migliaia 11 3 3 2 2 3" xfId="3841" xr:uid="{00000000-0005-0000-0000-0000A41B0000}"/>
    <cellStyle name="Migliaia 11 3 3 2 2 4" xfId="3842" xr:uid="{00000000-0005-0000-0000-0000A51B0000}"/>
    <cellStyle name="Migliaia 11 3 3 2 2 5" xfId="26417" xr:uid="{00000000-0005-0000-0000-0000A61B0000}"/>
    <cellStyle name="Migliaia 11 3 3 2 2 6" xfId="31495" xr:uid="{00000000-0005-0000-0000-0000A71B0000}"/>
    <cellStyle name="Migliaia 11 3 3 2 2 7" xfId="34483" xr:uid="{00000000-0005-0000-0000-0000A81B0000}"/>
    <cellStyle name="Migliaia 11 3 3 2 2 8" xfId="37443" xr:uid="{00000000-0005-0000-0000-0000A91B0000}"/>
    <cellStyle name="Migliaia 11 3 3 2 3" xfId="3843" xr:uid="{00000000-0005-0000-0000-0000AA1B0000}"/>
    <cellStyle name="Migliaia 11 3 3 2 3 2" xfId="3844" xr:uid="{00000000-0005-0000-0000-0000AB1B0000}"/>
    <cellStyle name="Migliaia 11 3 3 2 3 3" xfId="3845" xr:uid="{00000000-0005-0000-0000-0000AC1B0000}"/>
    <cellStyle name="Migliaia 11 3 3 2 3 4" xfId="27929" xr:uid="{00000000-0005-0000-0000-0000AD1B0000}"/>
    <cellStyle name="Migliaia 11 3 3 2 3 5" xfId="35978" xr:uid="{00000000-0005-0000-0000-0000AE1B0000}"/>
    <cellStyle name="Migliaia 11 3 3 2 3 6" xfId="38938" xr:uid="{00000000-0005-0000-0000-0000AF1B0000}"/>
    <cellStyle name="Migliaia 11 3 3 2 4" xfId="3846" xr:uid="{00000000-0005-0000-0000-0000B01B0000}"/>
    <cellStyle name="Migliaia 11 3 3 2 4 2" xfId="3847" xr:uid="{00000000-0005-0000-0000-0000B11B0000}"/>
    <cellStyle name="Migliaia 11 3 3 2 4 3" xfId="3848" xr:uid="{00000000-0005-0000-0000-0000B21B0000}"/>
    <cellStyle name="Migliaia 11 3 3 2 4 4" xfId="28845" xr:uid="{00000000-0005-0000-0000-0000B31B0000}"/>
    <cellStyle name="Migliaia 11 3 3 2 4 5" xfId="39842" xr:uid="{00000000-0005-0000-0000-0000B41B0000}"/>
    <cellStyle name="Migliaia 11 3 3 2 5" xfId="3849" xr:uid="{00000000-0005-0000-0000-0000B51B0000}"/>
    <cellStyle name="Migliaia 11 3 3 2 5 2" xfId="3850" xr:uid="{00000000-0005-0000-0000-0000B61B0000}"/>
    <cellStyle name="Migliaia 11 3 3 2 5 3" xfId="3851" xr:uid="{00000000-0005-0000-0000-0000B71B0000}"/>
    <cellStyle name="Migliaia 11 3 3 2 5 4" xfId="29765" xr:uid="{00000000-0005-0000-0000-0000B81B0000}"/>
    <cellStyle name="Migliaia 11 3 3 2 5 5" xfId="40747" xr:uid="{00000000-0005-0000-0000-0000B91B0000}"/>
    <cellStyle name="Migliaia 11 3 3 2 6" xfId="3852" xr:uid="{00000000-0005-0000-0000-0000BA1B0000}"/>
    <cellStyle name="Migliaia 11 3 3 2 7" xfId="3853" xr:uid="{00000000-0005-0000-0000-0000BB1B0000}"/>
    <cellStyle name="Migliaia 11 3 3 2 8" xfId="3854" xr:uid="{00000000-0005-0000-0000-0000BC1B0000}"/>
    <cellStyle name="Migliaia 11 3 3 2 9" xfId="24131" xr:uid="{00000000-0005-0000-0000-0000BD1B0000}"/>
    <cellStyle name="Migliaia 11 3 3 3" xfId="3855" xr:uid="{00000000-0005-0000-0000-0000BE1B0000}"/>
    <cellStyle name="Migliaia 11 3 3 3 2" xfId="3856" xr:uid="{00000000-0005-0000-0000-0000BF1B0000}"/>
    <cellStyle name="Migliaia 11 3 3 3 3" xfId="3857" xr:uid="{00000000-0005-0000-0000-0000C01B0000}"/>
    <cellStyle name="Migliaia 11 3 3 3 4" xfId="3858" xr:uid="{00000000-0005-0000-0000-0000C11B0000}"/>
    <cellStyle name="Migliaia 11 3 3 3 5" xfId="26416" xr:uid="{00000000-0005-0000-0000-0000C21B0000}"/>
    <cellStyle name="Migliaia 11 3 3 3 6" xfId="31494" xr:uid="{00000000-0005-0000-0000-0000C31B0000}"/>
    <cellStyle name="Migliaia 11 3 3 3 7" xfId="34482" xr:uid="{00000000-0005-0000-0000-0000C41B0000}"/>
    <cellStyle name="Migliaia 11 3 3 3 8" xfId="37442" xr:uid="{00000000-0005-0000-0000-0000C51B0000}"/>
    <cellStyle name="Migliaia 11 3 3 4" xfId="3859" xr:uid="{00000000-0005-0000-0000-0000C61B0000}"/>
    <cellStyle name="Migliaia 11 3 3 4 2" xfId="3860" xr:uid="{00000000-0005-0000-0000-0000C71B0000}"/>
    <cellStyle name="Migliaia 11 3 3 4 3" xfId="3861" xr:uid="{00000000-0005-0000-0000-0000C81B0000}"/>
    <cellStyle name="Migliaia 11 3 3 4 4" xfId="27505" xr:uid="{00000000-0005-0000-0000-0000C91B0000}"/>
    <cellStyle name="Migliaia 11 3 3 4 5" xfId="35559" xr:uid="{00000000-0005-0000-0000-0000CA1B0000}"/>
    <cellStyle name="Migliaia 11 3 3 4 6" xfId="38519" xr:uid="{00000000-0005-0000-0000-0000CB1B0000}"/>
    <cellStyle name="Migliaia 11 3 3 5" xfId="3862" xr:uid="{00000000-0005-0000-0000-0000CC1B0000}"/>
    <cellStyle name="Migliaia 11 3 3 5 2" xfId="3863" xr:uid="{00000000-0005-0000-0000-0000CD1B0000}"/>
    <cellStyle name="Migliaia 11 3 3 5 3" xfId="3864" xr:uid="{00000000-0005-0000-0000-0000CE1B0000}"/>
    <cellStyle name="Migliaia 11 3 3 5 4" xfId="28421" xr:uid="{00000000-0005-0000-0000-0000CF1B0000}"/>
    <cellStyle name="Migliaia 11 3 3 5 5" xfId="39423" xr:uid="{00000000-0005-0000-0000-0000D01B0000}"/>
    <cellStyle name="Migliaia 11 3 3 6" xfId="3865" xr:uid="{00000000-0005-0000-0000-0000D11B0000}"/>
    <cellStyle name="Migliaia 11 3 3 6 2" xfId="3866" xr:uid="{00000000-0005-0000-0000-0000D21B0000}"/>
    <cellStyle name="Migliaia 11 3 3 6 3" xfId="3867" xr:uid="{00000000-0005-0000-0000-0000D31B0000}"/>
    <cellStyle name="Migliaia 11 3 3 6 4" xfId="29341" xr:uid="{00000000-0005-0000-0000-0000D41B0000}"/>
    <cellStyle name="Migliaia 11 3 3 6 5" xfId="40328" xr:uid="{00000000-0005-0000-0000-0000D51B0000}"/>
    <cellStyle name="Migliaia 11 3 3 7" xfId="3868" xr:uid="{00000000-0005-0000-0000-0000D61B0000}"/>
    <cellStyle name="Migliaia 11 3 3 8" xfId="3869" xr:uid="{00000000-0005-0000-0000-0000D71B0000}"/>
    <cellStyle name="Migliaia 11 3 3 9" xfId="3870" xr:uid="{00000000-0005-0000-0000-0000D81B0000}"/>
    <cellStyle name="Migliaia 11 3 4" xfId="3871" xr:uid="{00000000-0005-0000-0000-0000D91B0000}"/>
    <cellStyle name="Migliaia 11 3 4 10" xfId="30649" xr:uid="{00000000-0005-0000-0000-0000DA1B0000}"/>
    <cellStyle name="Migliaia 11 3 4 11" xfId="33413" xr:uid="{00000000-0005-0000-0000-0000DB1B0000}"/>
    <cellStyle name="Migliaia 11 3 4 12" xfId="36600" xr:uid="{00000000-0005-0000-0000-0000DC1B0000}"/>
    <cellStyle name="Migliaia 11 3 4 2" xfId="3872" xr:uid="{00000000-0005-0000-0000-0000DD1B0000}"/>
    <cellStyle name="Migliaia 11 3 4 2 2" xfId="3873" xr:uid="{00000000-0005-0000-0000-0000DE1B0000}"/>
    <cellStyle name="Migliaia 11 3 4 2 3" xfId="3874" xr:uid="{00000000-0005-0000-0000-0000DF1B0000}"/>
    <cellStyle name="Migliaia 11 3 4 2 4" xfId="3875" xr:uid="{00000000-0005-0000-0000-0000E01B0000}"/>
    <cellStyle name="Migliaia 11 3 4 2 5" xfId="26418" xr:uid="{00000000-0005-0000-0000-0000E11B0000}"/>
    <cellStyle name="Migliaia 11 3 4 2 6" xfId="31496" xr:uid="{00000000-0005-0000-0000-0000E21B0000}"/>
    <cellStyle name="Migliaia 11 3 4 2 7" xfId="34484" xr:uid="{00000000-0005-0000-0000-0000E31B0000}"/>
    <cellStyle name="Migliaia 11 3 4 2 8" xfId="37444" xr:uid="{00000000-0005-0000-0000-0000E41B0000}"/>
    <cellStyle name="Migliaia 11 3 4 3" xfId="3876" xr:uid="{00000000-0005-0000-0000-0000E51B0000}"/>
    <cellStyle name="Migliaia 11 3 4 3 2" xfId="3877" xr:uid="{00000000-0005-0000-0000-0000E61B0000}"/>
    <cellStyle name="Migliaia 11 3 4 3 3" xfId="3878" xr:uid="{00000000-0005-0000-0000-0000E71B0000}"/>
    <cellStyle name="Migliaia 11 3 4 3 4" xfId="27928" xr:uid="{00000000-0005-0000-0000-0000E81B0000}"/>
    <cellStyle name="Migliaia 11 3 4 3 5" xfId="35977" xr:uid="{00000000-0005-0000-0000-0000E91B0000}"/>
    <cellStyle name="Migliaia 11 3 4 3 6" xfId="38937" xr:uid="{00000000-0005-0000-0000-0000EA1B0000}"/>
    <cellStyle name="Migliaia 11 3 4 4" xfId="3879" xr:uid="{00000000-0005-0000-0000-0000EB1B0000}"/>
    <cellStyle name="Migliaia 11 3 4 4 2" xfId="3880" xr:uid="{00000000-0005-0000-0000-0000EC1B0000}"/>
    <cellStyle name="Migliaia 11 3 4 4 3" xfId="3881" xr:uid="{00000000-0005-0000-0000-0000ED1B0000}"/>
    <cellStyle name="Migliaia 11 3 4 4 4" xfId="28844" xr:uid="{00000000-0005-0000-0000-0000EE1B0000}"/>
    <cellStyle name="Migliaia 11 3 4 4 5" xfId="39841" xr:uid="{00000000-0005-0000-0000-0000EF1B0000}"/>
    <cellStyle name="Migliaia 11 3 4 5" xfId="3882" xr:uid="{00000000-0005-0000-0000-0000F01B0000}"/>
    <cellStyle name="Migliaia 11 3 4 5 2" xfId="3883" xr:uid="{00000000-0005-0000-0000-0000F11B0000}"/>
    <cellStyle name="Migliaia 11 3 4 5 3" xfId="3884" xr:uid="{00000000-0005-0000-0000-0000F21B0000}"/>
    <cellStyle name="Migliaia 11 3 4 5 4" xfId="29764" xr:uid="{00000000-0005-0000-0000-0000F31B0000}"/>
    <cellStyle name="Migliaia 11 3 4 5 5" xfId="40746" xr:uid="{00000000-0005-0000-0000-0000F41B0000}"/>
    <cellStyle name="Migliaia 11 3 4 6" xfId="3885" xr:uid="{00000000-0005-0000-0000-0000F51B0000}"/>
    <cellStyle name="Migliaia 11 3 4 7" xfId="3886" xr:uid="{00000000-0005-0000-0000-0000F61B0000}"/>
    <cellStyle name="Migliaia 11 3 4 8" xfId="3887" xr:uid="{00000000-0005-0000-0000-0000F71B0000}"/>
    <cellStyle name="Migliaia 11 3 4 9" xfId="24132" xr:uid="{00000000-0005-0000-0000-0000F81B0000}"/>
    <cellStyle name="Migliaia 11 3 5" xfId="3888" xr:uid="{00000000-0005-0000-0000-0000F91B0000}"/>
    <cellStyle name="Migliaia 11 3 5 2" xfId="3889" xr:uid="{00000000-0005-0000-0000-0000FA1B0000}"/>
    <cellStyle name="Migliaia 11 3 5 3" xfId="3890" xr:uid="{00000000-0005-0000-0000-0000FB1B0000}"/>
    <cellStyle name="Migliaia 11 3 5 4" xfId="3891" xr:uid="{00000000-0005-0000-0000-0000FC1B0000}"/>
    <cellStyle name="Migliaia 11 3 5 5" xfId="26414" xr:uid="{00000000-0005-0000-0000-0000FD1B0000}"/>
    <cellStyle name="Migliaia 11 3 5 6" xfId="31492" xr:uid="{00000000-0005-0000-0000-0000FE1B0000}"/>
    <cellStyle name="Migliaia 11 3 5 7" xfId="34480" xr:uid="{00000000-0005-0000-0000-0000FF1B0000}"/>
    <cellStyle name="Migliaia 11 3 5 8" xfId="37440" xr:uid="{00000000-0005-0000-0000-0000001C0000}"/>
    <cellStyle name="Migliaia 11 3 6" xfId="3892" xr:uid="{00000000-0005-0000-0000-0000011C0000}"/>
    <cellStyle name="Migliaia 11 3 6 2" xfId="3893" xr:uid="{00000000-0005-0000-0000-0000021C0000}"/>
    <cellStyle name="Migliaia 11 3 6 3" xfId="3894" xr:uid="{00000000-0005-0000-0000-0000031C0000}"/>
    <cellStyle name="Migliaia 11 3 6 4" xfId="27503" xr:uid="{00000000-0005-0000-0000-0000041C0000}"/>
    <cellStyle name="Migliaia 11 3 6 5" xfId="35557" xr:uid="{00000000-0005-0000-0000-0000051C0000}"/>
    <cellStyle name="Migliaia 11 3 6 6" xfId="38517" xr:uid="{00000000-0005-0000-0000-0000061C0000}"/>
    <cellStyle name="Migliaia 11 3 7" xfId="3895" xr:uid="{00000000-0005-0000-0000-0000071C0000}"/>
    <cellStyle name="Migliaia 11 3 7 2" xfId="3896" xr:uid="{00000000-0005-0000-0000-0000081C0000}"/>
    <cellStyle name="Migliaia 11 3 7 3" xfId="3897" xr:uid="{00000000-0005-0000-0000-0000091C0000}"/>
    <cellStyle name="Migliaia 11 3 7 4" xfId="28419" xr:uid="{00000000-0005-0000-0000-00000A1C0000}"/>
    <cellStyle name="Migliaia 11 3 7 5" xfId="33409" xr:uid="{00000000-0005-0000-0000-00000B1C0000}"/>
    <cellStyle name="Migliaia 11 3 7 6" xfId="39421" xr:uid="{00000000-0005-0000-0000-00000C1C0000}"/>
    <cellStyle name="Migliaia 11 3 8" xfId="3898" xr:uid="{00000000-0005-0000-0000-00000D1C0000}"/>
    <cellStyle name="Migliaia 11 3 8 2" xfId="3899" xr:uid="{00000000-0005-0000-0000-00000E1C0000}"/>
    <cellStyle name="Migliaia 11 3 8 3" xfId="3900" xr:uid="{00000000-0005-0000-0000-00000F1C0000}"/>
    <cellStyle name="Migliaia 11 3 8 4" xfId="29339" xr:uid="{00000000-0005-0000-0000-0000101C0000}"/>
    <cellStyle name="Migliaia 11 3 8 5" xfId="40326" xr:uid="{00000000-0005-0000-0000-0000111C0000}"/>
    <cellStyle name="Migliaia 11 3 9" xfId="3901" xr:uid="{00000000-0005-0000-0000-0000121C0000}"/>
    <cellStyle name="Migliaia 11 4" xfId="3902" xr:uid="{00000000-0005-0000-0000-0000131C0000}"/>
    <cellStyle name="Migliaia 11 4 10" xfId="3903" xr:uid="{00000000-0005-0000-0000-0000141C0000}"/>
    <cellStyle name="Migliaia 11 4 11" xfId="24133" xr:uid="{00000000-0005-0000-0000-0000151C0000}"/>
    <cellStyle name="Migliaia 11 4 12" xfId="30650" xr:uid="{00000000-0005-0000-0000-0000161C0000}"/>
    <cellStyle name="Migliaia 11 4 13" xfId="33414" xr:uid="{00000000-0005-0000-0000-0000171C0000}"/>
    <cellStyle name="Migliaia 11 4 14" xfId="36601" xr:uid="{00000000-0005-0000-0000-0000181C0000}"/>
    <cellStyle name="Migliaia 11 4 2" xfId="3904" xr:uid="{00000000-0005-0000-0000-0000191C0000}"/>
    <cellStyle name="Migliaia 11 4 2 10" xfId="24134" xr:uid="{00000000-0005-0000-0000-00001A1C0000}"/>
    <cellStyle name="Migliaia 11 4 2 11" xfId="30651" xr:uid="{00000000-0005-0000-0000-00001B1C0000}"/>
    <cellStyle name="Migliaia 11 4 2 12" xfId="33415" xr:uid="{00000000-0005-0000-0000-00001C1C0000}"/>
    <cellStyle name="Migliaia 11 4 2 13" xfId="36602" xr:uid="{00000000-0005-0000-0000-00001D1C0000}"/>
    <cellStyle name="Migliaia 11 4 2 2" xfId="3905" xr:uid="{00000000-0005-0000-0000-00001E1C0000}"/>
    <cellStyle name="Migliaia 11 4 2 2 10" xfId="30652" xr:uid="{00000000-0005-0000-0000-00001F1C0000}"/>
    <cellStyle name="Migliaia 11 4 2 2 11" xfId="33416" xr:uid="{00000000-0005-0000-0000-0000201C0000}"/>
    <cellStyle name="Migliaia 11 4 2 2 12" xfId="36603" xr:uid="{00000000-0005-0000-0000-0000211C0000}"/>
    <cellStyle name="Migliaia 11 4 2 2 2" xfId="3906" xr:uid="{00000000-0005-0000-0000-0000221C0000}"/>
    <cellStyle name="Migliaia 11 4 2 2 2 2" xfId="3907" xr:uid="{00000000-0005-0000-0000-0000231C0000}"/>
    <cellStyle name="Migliaia 11 4 2 2 2 3" xfId="3908" xr:uid="{00000000-0005-0000-0000-0000241C0000}"/>
    <cellStyle name="Migliaia 11 4 2 2 2 4" xfId="3909" xr:uid="{00000000-0005-0000-0000-0000251C0000}"/>
    <cellStyle name="Migliaia 11 4 2 2 2 5" xfId="26421" xr:uid="{00000000-0005-0000-0000-0000261C0000}"/>
    <cellStyle name="Migliaia 11 4 2 2 2 6" xfId="31499" xr:uid="{00000000-0005-0000-0000-0000271C0000}"/>
    <cellStyle name="Migliaia 11 4 2 2 2 7" xfId="34487" xr:uid="{00000000-0005-0000-0000-0000281C0000}"/>
    <cellStyle name="Migliaia 11 4 2 2 2 8" xfId="37447" xr:uid="{00000000-0005-0000-0000-0000291C0000}"/>
    <cellStyle name="Migliaia 11 4 2 2 3" xfId="3910" xr:uid="{00000000-0005-0000-0000-00002A1C0000}"/>
    <cellStyle name="Migliaia 11 4 2 2 3 2" xfId="3911" xr:uid="{00000000-0005-0000-0000-00002B1C0000}"/>
    <cellStyle name="Migliaia 11 4 2 2 3 3" xfId="3912" xr:uid="{00000000-0005-0000-0000-00002C1C0000}"/>
    <cellStyle name="Migliaia 11 4 2 2 3 4" xfId="27931" xr:uid="{00000000-0005-0000-0000-00002D1C0000}"/>
    <cellStyle name="Migliaia 11 4 2 2 3 5" xfId="35980" xr:uid="{00000000-0005-0000-0000-00002E1C0000}"/>
    <cellStyle name="Migliaia 11 4 2 2 3 6" xfId="38940" xr:uid="{00000000-0005-0000-0000-00002F1C0000}"/>
    <cellStyle name="Migliaia 11 4 2 2 4" xfId="3913" xr:uid="{00000000-0005-0000-0000-0000301C0000}"/>
    <cellStyle name="Migliaia 11 4 2 2 4 2" xfId="3914" xr:uid="{00000000-0005-0000-0000-0000311C0000}"/>
    <cellStyle name="Migliaia 11 4 2 2 4 3" xfId="3915" xr:uid="{00000000-0005-0000-0000-0000321C0000}"/>
    <cellStyle name="Migliaia 11 4 2 2 4 4" xfId="28847" xr:uid="{00000000-0005-0000-0000-0000331C0000}"/>
    <cellStyle name="Migliaia 11 4 2 2 4 5" xfId="39844" xr:uid="{00000000-0005-0000-0000-0000341C0000}"/>
    <cellStyle name="Migliaia 11 4 2 2 5" xfId="3916" xr:uid="{00000000-0005-0000-0000-0000351C0000}"/>
    <cellStyle name="Migliaia 11 4 2 2 5 2" xfId="3917" xr:uid="{00000000-0005-0000-0000-0000361C0000}"/>
    <cellStyle name="Migliaia 11 4 2 2 5 3" xfId="3918" xr:uid="{00000000-0005-0000-0000-0000371C0000}"/>
    <cellStyle name="Migliaia 11 4 2 2 5 4" xfId="29767" xr:uid="{00000000-0005-0000-0000-0000381C0000}"/>
    <cellStyle name="Migliaia 11 4 2 2 5 5" xfId="40749" xr:uid="{00000000-0005-0000-0000-0000391C0000}"/>
    <cellStyle name="Migliaia 11 4 2 2 6" xfId="3919" xr:uid="{00000000-0005-0000-0000-00003A1C0000}"/>
    <cellStyle name="Migliaia 11 4 2 2 7" xfId="3920" xr:uid="{00000000-0005-0000-0000-00003B1C0000}"/>
    <cellStyle name="Migliaia 11 4 2 2 8" xfId="3921" xr:uid="{00000000-0005-0000-0000-00003C1C0000}"/>
    <cellStyle name="Migliaia 11 4 2 2 9" xfId="24135" xr:uid="{00000000-0005-0000-0000-00003D1C0000}"/>
    <cellStyle name="Migliaia 11 4 2 3" xfId="3922" xr:uid="{00000000-0005-0000-0000-00003E1C0000}"/>
    <cellStyle name="Migliaia 11 4 2 3 2" xfId="3923" xr:uid="{00000000-0005-0000-0000-00003F1C0000}"/>
    <cellStyle name="Migliaia 11 4 2 3 3" xfId="3924" xr:uid="{00000000-0005-0000-0000-0000401C0000}"/>
    <cellStyle name="Migliaia 11 4 2 3 4" xfId="3925" xr:uid="{00000000-0005-0000-0000-0000411C0000}"/>
    <cellStyle name="Migliaia 11 4 2 3 5" xfId="26420" xr:uid="{00000000-0005-0000-0000-0000421C0000}"/>
    <cellStyle name="Migliaia 11 4 2 3 6" xfId="31498" xr:uid="{00000000-0005-0000-0000-0000431C0000}"/>
    <cellStyle name="Migliaia 11 4 2 3 7" xfId="34486" xr:uid="{00000000-0005-0000-0000-0000441C0000}"/>
    <cellStyle name="Migliaia 11 4 2 3 8" xfId="37446" xr:uid="{00000000-0005-0000-0000-0000451C0000}"/>
    <cellStyle name="Migliaia 11 4 2 4" xfId="3926" xr:uid="{00000000-0005-0000-0000-0000461C0000}"/>
    <cellStyle name="Migliaia 11 4 2 4 2" xfId="3927" xr:uid="{00000000-0005-0000-0000-0000471C0000}"/>
    <cellStyle name="Migliaia 11 4 2 4 3" xfId="3928" xr:uid="{00000000-0005-0000-0000-0000481C0000}"/>
    <cellStyle name="Migliaia 11 4 2 4 4" xfId="27507" xr:uid="{00000000-0005-0000-0000-0000491C0000}"/>
    <cellStyle name="Migliaia 11 4 2 4 5" xfId="35561" xr:uid="{00000000-0005-0000-0000-00004A1C0000}"/>
    <cellStyle name="Migliaia 11 4 2 4 6" xfId="38521" xr:uid="{00000000-0005-0000-0000-00004B1C0000}"/>
    <cellStyle name="Migliaia 11 4 2 5" xfId="3929" xr:uid="{00000000-0005-0000-0000-00004C1C0000}"/>
    <cellStyle name="Migliaia 11 4 2 5 2" xfId="3930" xr:uid="{00000000-0005-0000-0000-00004D1C0000}"/>
    <cellStyle name="Migliaia 11 4 2 5 3" xfId="3931" xr:uid="{00000000-0005-0000-0000-00004E1C0000}"/>
    <cellStyle name="Migliaia 11 4 2 5 4" xfId="28423" xr:uid="{00000000-0005-0000-0000-00004F1C0000}"/>
    <cellStyle name="Migliaia 11 4 2 5 5" xfId="39425" xr:uid="{00000000-0005-0000-0000-0000501C0000}"/>
    <cellStyle name="Migliaia 11 4 2 6" xfId="3932" xr:uid="{00000000-0005-0000-0000-0000511C0000}"/>
    <cellStyle name="Migliaia 11 4 2 6 2" xfId="3933" xr:uid="{00000000-0005-0000-0000-0000521C0000}"/>
    <cellStyle name="Migliaia 11 4 2 6 3" xfId="3934" xr:uid="{00000000-0005-0000-0000-0000531C0000}"/>
    <cellStyle name="Migliaia 11 4 2 6 4" xfId="29343" xr:uid="{00000000-0005-0000-0000-0000541C0000}"/>
    <cellStyle name="Migliaia 11 4 2 6 5" xfId="40330" xr:uid="{00000000-0005-0000-0000-0000551C0000}"/>
    <cellStyle name="Migliaia 11 4 2 7" xfId="3935" xr:uid="{00000000-0005-0000-0000-0000561C0000}"/>
    <cellStyle name="Migliaia 11 4 2 8" xfId="3936" xr:uid="{00000000-0005-0000-0000-0000571C0000}"/>
    <cellStyle name="Migliaia 11 4 2 9" xfId="3937" xr:uid="{00000000-0005-0000-0000-0000581C0000}"/>
    <cellStyle name="Migliaia 11 4 3" xfId="3938" xr:uid="{00000000-0005-0000-0000-0000591C0000}"/>
    <cellStyle name="Migliaia 11 4 3 10" xfId="30653" xr:uid="{00000000-0005-0000-0000-00005A1C0000}"/>
    <cellStyle name="Migliaia 11 4 3 11" xfId="33417" xr:uid="{00000000-0005-0000-0000-00005B1C0000}"/>
    <cellStyle name="Migliaia 11 4 3 12" xfId="36604" xr:uid="{00000000-0005-0000-0000-00005C1C0000}"/>
    <cellStyle name="Migliaia 11 4 3 2" xfId="3939" xr:uid="{00000000-0005-0000-0000-00005D1C0000}"/>
    <cellStyle name="Migliaia 11 4 3 2 2" xfId="3940" xr:uid="{00000000-0005-0000-0000-00005E1C0000}"/>
    <cellStyle name="Migliaia 11 4 3 2 3" xfId="3941" xr:uid="{00000000-0005-0000-0000-00005F1C0000}"/>
    <cellStyle name="Migliaia 11 4 3 2 4" xfId="3942" xr:uid="{00000000-0005-0000-0000-0000601C0000}"/>
    <cellStyle name="Migliaia 11 4 3 2 5" xfId="26422" xr:uid="{00000000-0005-0000-0000-0000611C0000}"/>
    <cellStyle name="Migliaia 11 4 3 2 6" xfId="31500" xr:uid="{00000000-0005-0000-0000-0000621C0000}"/>
    <cellStyle name="Migliaia 11 4 3 2 7" xfId="34488" xr:uid="{00000000-0005-0000-0000-0000631C0000}"/>
    <cellStyle name="Migliaia 11 4 3 2 8" xfId="37448" xr:uid="{00000000-0005-0000-0000-0000641C0000}"/>
    <cellStyle name="Migliaia 11 4 3 3" xfId="3943" xr:uid="{00000000-0005-0000-0000-0000651C0000}"/>
    <cellStyle name="Migliaia 11 4 3 3 2" xfId="3944" xr:uid="{00000000-0005-0000-0000-0000661C0000}"/>
    <cellStyle name="Migliaia 11 4 3 3 3" xfId="3945" xr:uid="{00000000-0005-0000-0000-0000671C0000}"/>
    <cellStyle name="Migliaia 11 4 3 3 4" xfId="27930" xr:uid="{00000000-0005-0000-0000-0000681C0000}"/>
    <cellStyle name="Migliaia 11 4 3 3 5" xfId="35979" xr:uid="{00000000-0005-0000-0000-0000691C0000}"/>
    <cellStyle name="Migliaia 11 4 3 3 6" xfId="38939" xr:uid="{00000000-0005-0000-0000-00006A1C0000}"/>
    <cellStyle name="Migliaia 11 4 3 4" xfId="3946" xr:uid="{00000000-0005-0000-0000-00006B1C0000}"/>
    <cellStyle name="Migliaia 11 4 3 4 2" xfId="3947" xr:uid="{00000000-0005-0000-0000-00006C1C0000}"/>
    <cellStyle name="Migliaia 11 4 3 4 3" xfId="3948" xr:uid="{00000000-0005-0000-0000-00006D1C0000}"/>
    <cellStyle name="Migliaia 11 4 3 4 4" xfId="28846" xr:uid="{00000000-0005-0000-0000-00006E1C0000}"/>
    <cellStyle name="Migliaia 11 4 3 4 5" xfId="39843" xr:uid="{00000000-0005-0000-0000-00006F1C0000}"/>
    <cellStyle name="Migliaia 11 4 3 5" xfId="3949" xr:uid="{00000000-0005-0000-0000-0000701C0000}"/>
    <cellStyle name="Migliaia 11 4 3 5 2" xfId="3950" xr:uid="{00000000-0005-0000-0000-0000711C0000}"/>
    <cellStyle name="Migliaia 11 4 3 5 3" xfId="3951" xr:uid="{00000000-0005-0000-0000-0000721C0000}"/>
    <cellStyle name="Migliaia 11 4 3 5 4" xfId="29766" xr:uid="{00000000-0005-0000-0000-0000731C0000}"/>
    <cellStyle name="Migliaia 11 4 3 5 5" xfId="40748" xr:uid="{00000000-0005-0000-0000-0000741C0000}"/>
    <cellStyle name="Migliaia 11 4 3 6" xfId="3952" xr:uid="{00000000-0005-0000-0000-0000751C0000}"/>
    <cellStyle name="Migliaia 11 4 3 7" xfId="3953" xr:uid="{00000000-0005-0000-0000-0000761C0000}"/>
    <cellStyle name="Migliaia 11 4 3 8" xfId="3954" xr:uid="{00000000-0005-0000-0000-0000771C0000}"/>
    <cellStyle name="Migliaia 11 4 3 9" xfId="24136" xr:uid="{00000000-0005-0000-0000-0000781C0000}"/>
    <cellStyle name="Migliaia 11 4 4" xfId="3955" xr:uid="{00000000-0005-0000-0000-0000791C0000}"/>
    <cellStyle name="Migliaia 11 4 4 2" xfId="3956" xr:uid="{00000000-0005-0000-0000-00007A1C0000}"/>
    <cellStyle name="Migliaia 11 4 4 3" xfId="3957" xr:uid="{00000000-0005-0000-0000-00007B1C0000}"/>
    <cellStyle name="Migliaia 11 4 4 4" xfId="3958" xr:uid="{00000000-0005-0000-0000-00007C1C0000}"/>
    <cellStyle name="Migliaia 11 4 4 5" xfId="26419" xr:uid="{00000000-0005-0000-0000-00007D1C0000}"/>
    <cellStyle name="Migliaia 11 4 4 6" xfId="31497" xr:uid="{00000000-0005-0000-0000-00007E1C0000}"/>
    <cellStyle name="Migliaia 11 4 4 7" xfId="34485" xr:uid="{00000000-0005-0000-0000-00007F1C0000}"/>
    <cellStyle name="Migliaia 11 4 4 8" xfId="37445" xr:uid="{00000000-0005-0000-0000-0000801C0000}"/>
    <cellStyle name="Migliaia 11 4 5" xfId="3959" xr:uid="{00000000-0005-0000-0000-0000811C0000}"/>
    <cellStyle name="Migliaia 11 4 5 2" xfId="3960" xr:uid="{00000000-0005-0000-0000-0000821C0000}"/>
    <cellStyle name="Migliaia 11 4 5 3" xfId="3961" xr:uid="{00000000-0005-0000-0000-0000831C0000}"/>
    <cellStyle name="Migliaia 11 4 5 4" xfId="27506" xr:uid="{00000000-0005-0000-0000-0000841C0000}"/>
    <cellStyle name="Migliaia 11 4 5 5" xfId="35560" xr:uid="{00000000-0005-0000-0000-0000851C0000}"/>
    <cellStyle name="Migliaia 11 4 5 6" xfId="38520" xr:uid="{00000000-0005-0000-0000-0000861C0000}"/>
    <cellStyle name="Migliaia 11 4 6" xfId="3962" xr:uid="{00000000-0005-0000-0000-0000871C0000}"/>
    <cellStyle name="Migliaia 11 4 6 2" xfId="3963" xr:uid="{00000000-0005-0000-0000-0000881C0000}"/>
    <cellStyle name="Migliaia 11 4 6 3" xfId="3964" xr:uid="{00000000-0005-0000-0000-0000891C0000}"/>
    <cellStyle name="Migliaia 11 4 6 4" xfId="28422" xr:uid="{00000000-0005-0000-0000-00008A1C0000}"/>
    <cellStyle name="Migliaia 11 4 6 5" xfId="39424" xr:uid="{00000000-0005-0000-0000-00008B1C0000}"/>
    <cellStyle name="Migliaia 11 4 7" xfId="3965" xr:uid="{00000000-0005-0000-0000-00008C1C0000}"/>
    <cellStyle name="Migliaia 11 4 7 2" xfId="3966" xr:uid="{00000000-0005-0000-0000-00008D1C0000}"/>
    <cellStyle name="Migliaia 11 4 7 3" xfId="3967" xr:uid="{00000000-0005-0000-0000-00008E1C0000}"/>
    <cellStyle name="Migliaia 11 4 7 4" xfId="29342" xr:uid="{00000000-0005-0000-0000-00008F1C0000}"/>
    <cellStyle name="Migliaia 11 4 7 5" xfId="40329" xr:uid="{00000000-0005-0000-0000-0000901C0000}"/>
    <cellStyle name="Migliaia 11 4 8" xfId="3968" xr:uid="{00000000-0005-0000-0000-0000911C0000}"/>
    <cellStyle name="Migliaia 11 4 9" xfId="3969" xr:uid="{00000000-0005-0000-0000-0000921C0000}"/>
    <cellStyle name="Migliaia 11 5" xfId="3970" xr:uid="{00000000-0005-0000-0000-0000931C0000}"/>
    <cellStyle name="Migliaia 11 5 10" xfId="30654" xr:uid="{00000000-0005-0000-0000-0000941C0000}"/>
    <cellStyle name="Migliaia 11 5 11" xfId="33418" xr:uid="{00000000-0005-0000-0000-0000951C0000}"/>
    <cellStyle name="Migliaia 11 5 12" xfId="36605" xr:uid="{00000000-0005-0000-0000-0000961C0000}"/>
    <cellStyle name="Migliaia 11 5 2" xfId="3971" xr:uid="{00000000-0005-0000-0000-0000971C0000}"/>
    <cellStyle name="Migliaia 11 5 2 2" xfId="3972" xr:uid="{00000000-0005-0000-0000-0000981C0000}"/>
    <cellStyle name="Migliaia 11 5 2 3" xfId="3973" xr:uid="{00000000-0005-0000-0000-0000991C0000}"/>
    <cellStyle name="Migliaia 11 5 2 4" xfId="3974" xr:uid="{00000000-0005-0000-0000-00009A1C0000}"/>
    <cellStyle name="Migliaia 11 5 2 5" xfId="26423" xr:uid="{00000000-0005-0000-0000-00009B1C0000}"/>
    <cellStyle name="Migliaia 11 5 2 6" xfId="31501" xr:uid="{00000000-0005-0000-0000-00009C1C0000}"/>
    <cellStyle name="Migliaia 11 5 2 7" xfId="34489" xr:uid="{00000000-0005-0000-0000-00009D1C0000}"/>
    <cellStyle name="Migliaia 11 5 2 8" xfId="37449" xr:uid="{00000000-0005-0000-0000-00009E1C0000}"/>
    <cellStyle name="Migliaia 11 5 3" xfId="3975" xr:uid="{00000000-0005-0000-0000-00009F1C0000}"/>
    <cellStyle name="Migliaia 11 5 3 2" xfId="3976" xr:uid="{00000000-0005-0000-0000-0000A01C0000}"/>
    <cellStyle name="Migliaia 11 5 3 3" xfId="3977" xr:uid="{00000000-0005-0000-0000-0000A11C0000}"/>
    <cellStyle name="Migliaia 11 5 3 4" xfId="27508" xr:uid="{00000000-0005-0000-0000-0000A21C0000}"/>
    <cellStyle name="Migliaia 11 5 3 5" xfId="35562" xr:uid="{00000000-0005-0000-0000-0000A31C0000}"/>
    <cellStyle name="Migliaia 11 5 3 6" xfId="38522" xr:uid="{00000000-0005-0000-0000-0000A41C0000}"/>
    <cellStyle name="Migliaia 11 5 4" xfId="3978" xr:uid="{00000000-0005-0000-0000-0000A51C0000}"/>
    <cellStyle name="Migliaia 11 5 4 2" xfId="3979" xr:uid="{00000000-0005-0000-0000-0000A61C0000}"/>
    <cellStyle name="Migliaia 11 5 4 3" xfId="3980" xr:uid="{00000000-0005-0000-0000-0000A71C0000}"/>
    <cellStyle name="Migliaia 11 5 4 4" xfId="28424" xr:uid="{00000000-0005-0000-0000-0000A81C0000}"/>
    <cellStyle name="Migliaia 11 5 4 5" xfId="39426" xr:uid="{00000000-0005-0000-0000-0000A91C0000}"/>
    <cellStyle name="Migliaia 11 5 5" xfId="3981" xr:uid="{00000000-0005-0000-0000-0000AA1C0000}"/>
    <cellStyle name="Migliaia 11 5 5 2" xfId="3982" xr:uid="{00000000-0005-0000-0000-0000AB1C0000}"/>
    <cellStyle name="Migliaia 11 5 5 3" xfId="3983" xr:uid="{00000000-0005-0000-0000-0000AC1C0000}"/>
    <cellStyle name="Migliaia 11 5 5 4" xfId="29344" xr:uid="{00000000-0005-0000-0000-0000AD1C0000}"/>
    <cellStyle name="Migliaia 11 5 5 5" xfId="40331" xr:uid="{00000000-0005-0000-0000-0000AE1C0000}"/>
    <cellStyle name="Migliaia 11 5 6" xfId="3984" xr:uid="{00000000-0005-0000-0000-0000AF1C0000}"/>
    <cellStyle name="Migliaia 11 5 7" xfId="3985" xr:uid="{00000000-0005-0000-0000-0000B01C0000}"/>
    <cellStyle name="Migliaia 11 5 8" xfId="3986" xr:uid="{00000000-0005-0000-0000-0000B11C0000}"/>
    <cellStyle name="Migliaia 11 5 9" xfId="24137" xr:uid="{00000000-0005-0000-0000-0000B21C0000}"/>
    <cellStyle name="Migliaia 11 6" xfId="3987" xr:uid="{00000000-0005-0000-0000-0000B31C0000}"/>
    <cellStyle name="Migliaia 11 6 2" xfId="3988" xr:uid="{00000000-0005-0000-0000-0000B41C0000}"/>
    <cellStyle name="Migliaia 11 6 3" xfId="3989" xr:uid="{00000000-0005-0000-0000-0000B51C0000}"/>
    <cellStyle name="Migliaia 11 6 4" xfId="3990" xr:uid="{00000000-0005-0000-0000-0000B61C0000}"/>
    <cellStyle name="Migliaia 11 6 5" xfId="26411" xr:uid="{00000000-0005-0000-0000-0000B71C0000}"/>
    <cellStyle name="Migliaia 11 6 6" xfId="31489" xr:uid="{00000000-0005-0000-0000-0000B81C0000}"/>
    <cellStyle name="Migliaia 11 6 7" xfId="34477" xr:uid="{00000000-0005-0000-0000-0000B91C0000}"/>
    <cellStyle name="Migliaia 11 6 8" xfId="37437" xr:uid="{00000000-0005-0000-0000-0000BA1C0000}"/>
    <cellStyle name="Migliaia 11 7" xfId="3991" xr:uid="{00000000-0005-0000-0000-0000BB1C0000}"/>
    <cellStyle name="Migliaia 11 7 2" xfId="3992" xr:uid="{00000000-0005-0000-0000-0000BC1C0000}"/>
    <cellStyle name="Migliaia 11 7 3" xfId="3993" xr:uid="{00000000-0005-0000-0000-0000BD1C0000}"/>
    <cellStyle name="Migliaia 11 7 4" xfId="3994" xr:uid="{00000000-0005-0000-0000-0000BE1C0000}"/>
    <cellStyle name="Migliaia 11 7 5" xfId="23949" xr:uid="{00000000-0005-0000-0000-0000BF1C0000}"/>
    <cellStyle name="Migliaia 11 7 6" xfId="30505" xr:uid="{00000000-0005-0000-0000-0000C01C0000}"/>
    <cellStyle name="Migliaia 11 7 7" xfId="33166" xr:uid="{00000000-0005-0000-0000-0000C11C0000}"/>
    <cellStyle name="Migliaia 11 7 8" xfId="36457" xr:uid="{00000000-0005-0000-0000-0000C21C0000}"/>
    <cellStyle name="Migliaia 11 8" xfId="3995" xr:uid="{00000000-0005-0000-0000-0000C31C0000}"/>
    <cellStyle name="Migliaia 11 8 2" xfId="3996" xr:uid="{00000000-0005-0000-0000-0000C41C0000}"/>
    <cellStyle name="Migliaia 11 8 3" xfId="3997" xr:uid="{00000000-0005-0000-0000-0000C51C0000}"/>
    <cellStyle name="Migliaia 11 8 4" xfId="3998" xr:uid="{00000000-0005-0000-0000-0000C61C0000}"/>
    <cellStyle name="Migliaia 11 8 5" xfId="27246" xr:uid="{00000000-0005-0000-0000-0000C71C0000}"/>
    <cellStyle name="Migliaia 11 8 6" xfId="32317" xr:uid="{00000000-0005-0000-0000-0000C81C0000}"/>
    <cellStyle name="Migliaia 11 8 7" xfId="35305" xr:uid="{00000000-0005-0000-0000-0000C91C0000}"/>
    <cellStyle name="Migliaia 11 8 8" xfId="38265" xr:uid="{00000000-0005-0000-0000-0000CA1C0000}"/>
    <cellStyle name="Migliaia 11 9" xfId="3999" xr:uid="{00000000-0005-0000-0000-0000CB1C0000}"/>
    <cellStyle name="Migliaia 11 9 2" xfId="4000" xr:uid="{00000000-0005-0000-0000-0000CC1C0000}"/>
    <cellStyle name="Migliaia 11 9 3" xfId="4001" xr:uid="{00000000-0005-0000-0000-0000CD1C0000}"/>
    <cellStyle name="Migliaia 11 9 4" xfId="4002" xr:uid="{00000000-0005-0000-0000-0000CE1C0000}"/>
    <cellStyle name="Migliaia 11 9 5" xfId="27366" xr:uid="{00000000-0005-0000-0000-0000CF1C0000}"/>
    <cellStyle name="Migliaia 11 9 6" xfId="30381" xr:uid="{00000000-0005-0000-0000-0000D01C0000}"/>
    <cellStyle name="Migliaia 11 9 7" xfId="35425" xr:uid="{00000000-0005-0000-0000-0000D11C0000}"/>
    <cellStyle name="Migliaia 11 9 8" xfId="38385" xr:uid="{00000000-0005-0000-0000-0000D21C0000}"/>
    <cellStyle name="Migliaia 12" xfId="4003" xr:uid="{00000000-0005-0000-0000-0000D31C0000}"/>
    <cellStyle name="Migliaia 12 10" xfId="4004" xr:uid="{00000000-0005-0000-0000-0000D41C0000}"/>
    <cellStyle name="Migliaia 12 10 2" xfId="4005" xr:uid="{00000000-0005-0000-0000-0000D51C0000}"/>
    <cellStyle name="Migliaia 12 10 3" xfId="4006" xr:uid="{00000000-0005-0000-0000-0000D61C0000}"/>
    <cellStyle name="Migliaia 12 10 4" xfId="28283" xr:uid="{00000000-0005-0000-0000-0000D71C0000}"/>
    <cellStyle name="Migliaia 12 10 5" xfId="33041" xr:uid="{00000000-0005-0000-0000-0000D81C0000}"/>
    <cellStyle name="Migliaia 12 10 6" xfId="39290" xr:uid="{00000000-0005-0000-0000-0000D91C0000}"/>
    <cellStyle name="Migliaia 12 11" xfId="4007" xr:uid="{00000000-0005-0000-0000-0000DA1C0000}"/>
    <cellStyle name="Migliaia 12 11 2" xfId="4008" xr:uid="{00000000-0005-0000-0000-0000DB1C0000}"/>
    <cellStyle name="Migliaia 12 11 3" xfId="4009" xr:uid="{00000000-0005-0000-0000-0000DC1C0000}"/>
    <cellStyle name="Migliaia 12 11 4" xfId="29203" xr:uid="{00000000-0005-0000-0000-0000DD1C0000}"/>
    <cellStyle name="Migliaia 12 11 5" xfId="32691" xr:uid="{00000000-0005-0000-0000-0000DE1C0000}"/>
    <cellStyle name="Migliaia 12 11 6" xfId="40195" xr:uid="{00000000-0005-0000-0000-0000DF1C0000}"/>
    <cellStyle name="Migliaia 12 12" xfId="4010" xr:uid="{00000000-0005-0000-0000-0000E01C0000}"/>
    <cellStyle name="Migliaia 12 13" xfId="4011" xr:uid="{00000000-0005-0000-0000-0000E11C0000}"/>
    <cellStyle name="Migliaia 12 14" xfId="4012" xr:uid="{00000000-0005-0000-0000-0000E21C0000}"/>
    <cellStyle name="Migliaia 12 15" xfId="23596" xr:uid="{00000000-0005-0000-0000-0000E31C0000}"/>
    <cellStyle name="Migliaia 12 16" xfId="30185" xr:uid="{00000000-0005-0000-0000-0000E41C0000}"/>
    <cellStyle name="Migliaia 12 17" xfId="36338" xr:uid="{00000000-0005-0000-0000-0000E51C0000}"/>
    <cellStyle name="Migliaia 12 18" xfId="41100" xr:uid="{00000000-0005-0000-0000-0000E61C0000}"/>
    <cellStyle name="Migliaia 12 19" xfId="41221" xr:uid="{00000000-0005-0000-0000-0000E71C0000}"/>
    <cellStyle name="Migliaia 12 2" xfId="4013" xr:uid="{00000000-0005-0000-0000-0000E81C0000}"/>
    <cellStyle name="Migliaia 12 2 10" xfId="24138" xr:uid="{00000000-0005-0000-0000-0000E91C0000}"/>
    <cellStyle name="Migliaia 12 2 11" xfId="30186" xr:uid="{00000000-0005-0000-0000-0000EA1C0000}"/>
    <cellStyle name="Migliaia 12 2 12" xfId="36606" xr:uid="{00000000-0005-0000-0000-0000EB1C0000}"/>
    <cellStyle name="Migliaia 12 2 2" xfId="4014" xr:uid="{00000000-0005-0000-0000-0000EC1C0000}"/>
    <cellStyle name="Migliaia 12 2 2 10" xfId="30656" xr:uid="{00000000-0005-0000-0000-0000ED1C0000}"/>
    <cellStyle name="Migliaia 12 2 2 11" xfId="33420" xr:uid="{00000000-0005-0000-0000-0000EE1C0000}"/>
    <cellStyle name="Migliaia 12 2 2 12" xfId="36607" xr:uid="{00000000-0005-0000-0000-0000EF1C0000}"/>
    <cellStyle name="Migliaia 12 2 2 2" xfId="4015" xr:uid="{00000000-0005-0000-0000-0000F01C0000}"/>
    <cellStyle name="Migliaia 12 2 2 2 2" xfId="4016" xr:uid="{00000000-0005-0000-0000-0000F11C0000}"/>
    <cellStyle name="Migliaia 12 2 2 2 3" xfId="4017" xr:uid="{00000000-0005-0000-0000-0000F21C0000}"/>
    <cellStyle name="Migliaia 12 2 2 2 4" xfId="4018" xr:uid="{00000000-0005-0000-0000-0000F31C0000}"/>
    <cellStyle name="Migliaia 12 2 2 2 5" xfId="26426" xr:uid="{00000000-0005-0000-0000-0000F41C0000}"/>
    <cellStyle name="Migliaia 12 2 2 2 6" xfId="31504" xr:uid="{00000000-0005-0000-0000-0000F51C0000}"/>
    <cellStyle name="Migliaia 12 2 2 2 7" xfId="34492" xr:uid="{00000000-0005-0000-0000-0000F61C0000}"/>
    <cellStyle name="Migliaia 12 2 2 2 8" xfId="37452" xr:uid="{00000000-0005-0000-0000-0000F71C0000}"/>
    <cellStyle name="Migliaia 12 2 2 3" xfId="4019" xr:uid="{00000000-0005-0000-0000-0000F81C0000}"/>
    <cellStyle name="Migliaia 12 2 2 3 2" xfId="4020" xr:uid="{00000000-0005-0000-0000-0000F91C0000}"/>
    <cellStyle name="Migliaia 12 2 2 3 3" xfId="4021" xr:uid="{00000000-0005-0000-0000-0000FA1C0000}"/>
    <cellStyle name="Migliaia 12 2 2 3 4" xfId="27932" xr:uid="{00000000-0005-0000-0000-0000FB1C0000}"/>
    <cellStyle name="Migliaia 12 2 2 3 5" xfId="35981" xr:uid="{00000000-0005-0000-0000-0000FC1C0000}"/>
    <cellStyle name="Migliaia 12 2 2 3 6" xfId="38941" xr:uid="{00000000-0005-0000-0000-0000FD1C0000}"/>
    <cellStyle name="Migliaia 12 2 2 4" xfId="4022" xr:uid="{00000000-0005-0000-0000-0000FE1C0000}"/>
    <cellStyle name="Migliaia 12 2 2 4 2" xfId="4023" xr:uid="{00000000-0005-0000-0000-0000FF1C0000}"/>
    <cellStyle name="Migliaia 12 2 2 4 3" xfId="4024" xr:uid="{00000000-0005-0000-0000-0000001D0000}"/>
    <cellStyle name="Migliaia 12 2 2 4 4" xfId="28848" xr:uid="{00000000-0005-0000-0000-0000011D0000}"/>
    <cellStyle name="Migliaia 12 2 2 4 5" xfId="39845" xr:uid="{00000000-0005-0000-0000-0000021D0000}"/>
    <cellStyle name="Migliaia 12 2 2 5" xfId="4025" xr:uid="{00000000-0005-0000-0000-0000031D0000}"/>
    <cellStyle name="Migliaia 12 2 2 5 2" xfId="4026" xr:uid="{00000000-0005-0000-0000-0000041D0000}"/>
    <cellStyle name="Migliaia 12 2 2 5 3" xfId="4027" xr:uid="{00000000-0005-0000-0000-0000051D0000}"/>
    <cellStyle name="Migliaia 12 2 2 5 4" xfId="29768" xr:uid="{00000000-0005-0000-0000-0000061D0000}"/>
    <cellStyle name="Migliaia 12 2 2 5 5" xfId="40750" xr:uid="{00000000-0005-0000-0000-0000071D0000}"/>
    <cellStyle name="Migliaia 12 2 2 6" xfId="4028" xr:uid="{00000000-0005-0000-0000-0000081D0000}"/>
    <cellStyle name="Migliaia 12 2 2 7" xfId="4029" xr:uid="{00000000-0005-0000-0000-0000091D0000}"/>
    <cellStyle name="Migliaia 12 2 2 8" xfId="4030" xr:uid="{00000000-0005-0000-0000-00000A1D0000}"/>
    <cellStyle name="Migliaia 12 2 2 9" xfId="24139" xr:uid="{00000000-0005-0000-0000-00000B1D0000}"/>
    <cellStyle name="Migliaia 12 2 3" xfId="4031" xr:uid="{00000000-0005-0000-0000-00000C1D0000}"/>
    <cellStyle name="Migliaia 12 2 3 2" xfId="4032" xr:uid="{00000000-0005-0000-0000-00000D1D0000}"/>
    <cellStyle name="Migliaia 12 2 3 3" xfId="4033" xr:uid="{00000000-0005-0000-0000-00000E1D0000}"/>
    <cellStyle name="Migliaia 12 2 3 4" xfId="4034" xr:uid="{00000000-0005-0000-0000-00000F1D0000}"/>
    <cellStyle name="Migliaia 12 2 3 5" xfId="26425" xr:uid="{00000000-0005-0000-0000-0000101D0000}"/>
    <cellStyle name="Migliaia 12 2 3 6" xfId="31503" xr:uid="{00000000-0005-0000-0000-0000111D0000}"/>
    <cellStyle name="Migliaia 12 2 3 7" xfId="34491" xr:uid="{00000000-0005-0000-0000-0000121D0000}"/>
    <cellStyle name="Migliaia 12 2 3 8" xfId="37451" xr:uid="{00000000-0005-0000-0000-0000131D0000}"/>
    <cellStyle name="Migliaia 12 2 4" xfId="4035" xr:uid="{00000000-0005-0000-0000-0000141D0000}"/>
    <cellStyle name="Migliaia 12 2 4 2" xfId="4036" xr:uid="{00000000-0005-0000-0000-0000151D0000}"/>
    <cellStyle name="Migliaia 12 2 4 3" xfId="4037" xr:uid="{00000000-0005-0000-0000-0000161D0000}"/>
    <cellStyle name="Migliaia 12 2 4 4" xfId="4038" xr:uid="{00000000-0005-0000-0000-0000171D0000}"/>
    <cellStyle name="Migliaia 12 2 4 5" xfId="27433" xr:uid="{00000000-0005-0000-0000-0000181D0000}"/>
    <cellStyle name="Migliaia 12 2 4 6" xfId="30655" xr:uid="{00000000-0005-0000-0000-0000191D0000}"/>
    <cellStyle name="Migliaia 12 2 4 7" xfId="35490" xr:uid="{00000000-0005-0000-0000-00001A1D0000}"/>
    <cellStyle name="Migliaia 12 2 4 8" xfId="38450" xr:uid="{00000000-0005-0000-0000-00001B1D0000}"/>
    <cellStyle name="Migliaia 12 2 5" xfId="4039" xr:uid="{00000000-0005-0000-0000-00001C1D0000}"/>
    <cellStyle name="Migliaia 12 2 5 2" xfId="4040" xr:uid="{00000000-0005-0000-0000-00001D1D0000}"/>
    <cellStyle name="Migliaia 12 2 5 3" xfId="4041" xr:uid="{00000000-0005-0000-0000-00001E1D0000}"/>
    <cellStyle name="Migliaia 12 2 5 4" xfId="28349" xr:uid="{00000000-0005-0000-0000-00001F1D0000}"/>
    <cellStyle name="Migliaia 12 2 5 5" xfId="33419" xr:uid="{00000000-0005-0000-0000-0000201D0000}"/>
    <cellStyle name="Migliaia 12 2 5 6" xfId="39354" xr:uid="{00000000-0005-0000-0000-0000211D0000}"/>
    <cellStyle name="Migliaia 12 2 6" xfId="4042" xr:uid="{00000000-0005-0000-0000-0000221D0000}"/>
    <cellStyle name="Migliaia 12 2 6 2" xfId="4043" xr:uid="{00000000-0005-0000-0000-0000231D0000}"/>
    <cellStyle name="Migliaia 12 2 6 3" xfId="4044" xr:uid="{00000000-0005-0000-0000-0000241D0000}"/>
    <cellStyle name="Migliaia 12 2 6 4" xfId="29269" xr:uid="{00000000-0005-0000-0000-0000251D0000}"/>
    <cellStyle name="Migliaia 12 2 6 5" xfId="40259" xr:uid="{00000000-0005-0000-0000-0000261D0000}"/>
    <cellStyle name="Migliaia 12 2 7" xfId="4045" xr:uid="{00000000-0005-0000-0000-0000271D0000}"/>
    <cellStyle name="Migliaia 12 2 8" xfId="4046" xr:uid="{00000000-0005-0000-0000-0000281D0000}"/>
    <cellStyle name="Migliaia 12 2 9" xfId="4047" xr:uid="{00000000-0005-0000-0000-0000291D0000}"/>
    <cellStyle name="Migliaia 12 3" xfId="4048" xr:uid="{00000000-0005-0000-0000-00002A1D0000}"/>
    <cellStyle name="Migliaia 12 3 10" xfId="4049" xr:uid="{00000000-0005-0000-0000-00002B1D0000}"/>
    <cellStyle name="Migliaia 12 3 11" xfId="4050" xr:uid="{00000000-0005-0000-0000-00002C1D0000}"/>
    <cellStyle name="Migliaia 12 3 12" xfId="24140" xr:uid="{00000000-0005-0000-0000-00002D1D0000}"/>
    <cellStyle name="Migliaia 12 3 13" xfId="30657" xr:uid="{00000000-0005-0000-0000-00002E1D0000}"/>
    <cellStyle name="Migliaia 12 3 14" xfId="36608" xr:uid="{00000000-0005-0000-0000-00002F1D0000}"/>
    <cellStyle name="Migliaia 12 3 2" xfId="4051" xr:uid="{00000000-0005-0000-0000-0000301D0000}"/>
    <cellStyle name="Migliaia 12 3 2 10" xfId="30658" xr:uid="{00000000-0005-0000-0000-0000311D0000}"/>
    <cellStyle name="Migliaia 12 3 2 11" xfId="33422" xr:uid="{00000000-0005-0000-0000-0000321D0000}"/>
    <cellStyle name="Migliaia 12 3 2 12" xfId="36609" xr:uid="{00000000-0005-0000-0000-0000331D0000}"/>
    <cellStyle name="Migliaia 12 3 2 2" xfId="4052" xr:uid="{00000000-0005-0000-0000-0000341D0000}"/>
    <cellStyle name="Migliaia 12 3 2 2 2" xfId="4053" xr:uid="{00000000-0005-0000-0000-0000351D0000}"/>
    <cellStyle name="Migliaia 12 3 2 2 3" xfId="4054" xr:uid="{00000000-0005-0000-0000-0000361D0000}"/>
    <cellStyle name="Migliaia 12 3 2 2 4" xfId="4055" xr:uid="{00000000-0005-0000-0000-0000371D0000}"/>
    <cellStyle name="Migliaia 12 3 2 2 5" xfId="26428" xr:uid="{00000000-0005-0000-0000-0000381D0000}"/>
    <cellStyle name="Migliaia 12 3 2 2 6" xfId="31506" xr:uid="{00000000-0005-0000-0000-0000391D0000}"/>
    <cellStyle name="Migliaia 12 3 2 2 7" xfId="34494" xr:uid="{00000000-0005-0000-0000-00003A1D0000}"/>
    <cellStyle name="Migliaia 12 3 2 2 8" xfId="37454" xr:uid="{00000000-0005-0000-0000-00003B1D0000}"/>
    <cellStyle name="Migliaia 12 3 2 3" xfId="4056" xr:uid="{00000000-0005-0000-0000-00003C1D0000}"/>
    <cellStyle name="Migliaia 12 3 2 3 2" xfId="4057" xr:uid="{00000000-0005-0000-0000-00003D1D0000}"/>
    <cellStyle name="Migliaia 12 3 2 3 3" xfId="4058" xr:uid="{00000000-0005-0000-0000-00003E1D0000}"/>
    <cellStyle name="Migliaia 12 3 2 3 4" xfId="27510" xr:uid="{00000000-0005-0000-0000-00003F1D0000}"/>
    <cellStyle name="Migliaia 12 3 2 3 5" xfId="35564" xr:uid="{00000000-0005-0000-0000-0000401D0000}"/>
    <cellStyle name="Migliaia 12 3 2 3 6" xfId="38524" xr:uid="{00000000-0005-0000-0000-0000411D0000}"/>
    <cellStyle name="Migliaia 12 3 2 4" xfId="4059" xr:uid="{00000000-0005-0000-0000-0000421D0000}"/>
    <cellStyle name="Migliaia 12 3 2 4 2" xfId="4060" xr:uid="{00000000-0005-0000-0000-0000431D0000}"/>
    <cellStyle name="Migliaia 12 3 2 4 3" xfId="4061" xr:uid="{00000000-0005-0000-0000-0000441D0000}"/>
    <cellStyle name="Migliaia 12 3 2 4 4" xfId="28426" xr:uid="{00000000-0005-0000-0000-0000451D0000}"/>
    <cellStyle name="Migliaia 12 3 2 4 5" xfId="39428" xr:uid="{00000000-0005-0000-0000-0000461D0000}"/>
    <cellStyle name="Migliaia 12 3 2 5" xfId="4062" xr:uid="{00000000-0005-0000-0000-0000471D0000}"/>
    <cellStyle name="Migliaia 12 3 2 5 2" xfId="4063" xr:uid="{00000000-0005-0000-0000-0000481D0000}"/>
    <cellStyle name="Migliaia 12 3 2 5 3" xfId="4064" xr:uid="{00000000-0005-0000-0000-0000491D0000}"/>
    <cellStyle name="Migliaia 12 3 2 5 4" xfId="29346" xr:uid="{00000000-0005-0000-0000-00004A1D0000}"/>
    <cellStyle name="Migliaia 12 3 2 5 5" xfId="40333" xr:uid="{00000000-0005-0000-0000-00004B1D0000}"/>
    <cellStyle name="Migliaia 12 3 2 6" xfId="4065" xr:uid="{00000000-0005-0000-0000-00004C1D0000}"/>
    <cellStyle name="Migliaia 12 3 2 7" xfId="4066" xr:uid="{00000000-0005-0000-0000-00004D1D0000}"/>
    <cellStyle name="Migliaia 12 3 2 8" xfId="4067" xr:uid="{00000000-0005-0000-0000-00004E1D0000}"/>
    <cellStyle name="Migliaia 12 3 2 9" xfId="24141" xr:uid="{00000000-0005-0000-0000-00004F1D0000}"/>
    <cellStyle name="Migliaia 12 3 3" xfId="4068" xr:uid="{00000000-0005-0000-0000-0000501D0000}"/>
    <cellStyle name="Migliaia 12 3 3 10" xfId="24142" xr:uid="{00000000-0005-0000-0000-0000511D0000}"/>
    <cellStyle name="Migliaia 12 3 3 11" xfId="30659" xr:uid="{00000000-0005-0000-0000-0000521D0000}"/>
    <cellStyle name="Migliaia 12 3 3 12" xfId="33423" xr:uid="{00000000-0005-0000-0000-0000531D0000}"/>
    <cellStyle name="Migliaia 12 3 3 13" xfId="36610" xr:uid="{00000000-0005-0000-0000-0000541D0000}"/>
    <cellStyle name="Migliaia 12 3 3 2" xfId="4069" xr:uid="{00000000-0005-0000-0000-0000551D0000}"/>
    <cellStyle name="Migliaia 12 3 3 2 10" xfId="30660" xr:uid="{00000000-0005-0000-0000-0000561D0000}"/>
    <cellStyle name="Migliaia 12 3 3 2 11" xfId="33424" xr:uid="{00000000-0005-0000-0000-0000571D0000}"/>
    <cellStyle name="Migliaia 12 3 3 2 12" xfId="36611" xr:uid="{00000000-0005-0000-0000-0000581D0000}"/>
    <cellStyle name="Migliaia 12 3 3 2 2" xfId="4070" xr:uid="{00000000-0005-0000-0000-0000591D0000}"/>
    <cellStyle name="Migliaia 12 3 3 2 2 2" xfId="4071" xr:uid="{00000000-0005-0000-0000-00005A1D0000}"/>
    <cellStyle name="Migliaia 12 3 3 2 2 3" xfId="4072" xr:uid="{00000000-0005-0000-0000-00005B1D0000}"/>
    <cellStyle name="Migliaia 12 3 3 2 2 4" xfId="4073" xr:uid="{00000000-0005-0000-0000-00005C1D0000}"/>
    <cellStyle name="Migliaia 12 3 3 2 2 5" xfId="26430" xr:uid="{00000000-0005-0000-0000-00005D1D0000}"/>
    <cellStyle name="Migliaia 12 3 3 2 2 6" xfId="31508" xr:uid="{00000000-0005-0000-0000-00005E1D0000}"/>
    <cellStyle name="Migliaia 12 3 3 2 2 7" xfId="34496" xr:uid="{00000000-0005-0000-0000-00005F1D0000}"/>
    <cellStyle name="Migliaia 12 3 3 2 2 8" xfId="37456" xr:uid="{00000000-0005-0000-0000-0000601D0000}"/>
    <cellStyle name="Migliaia 12 3 3 2 3" xfId="4074" xr:uid="{00000000-0005-0000-0000-0000611D0000}"/>
    <cellStyle name="Migliaia 12 3 3 2 3 2" xfId="4075" xr:uid="{00000000-0005-0000-0000-0000621D0000}"/>
    <cellStyle name="Migliaia 12 3 3 2 3 3" xfId="4076" xr:uid="{00000000-0005-0000-0000-0000631D0000}"/>
    <cellStyle name="Migliaia 12 3 3 2 3 4" xfId="27934" xr:uid="{00000000-0005-0000-0000-0000641D0000}"/>
    <cellStyle name="Migliaia 12 3 3 2 3 5" xfId="35983" xr:uid="{00000000-0005-0000-0000-0000651D0000}"/>
    <cellStyle name="Migliaia 12 3 3 2 3 6" xfId="38943" xr:uid="{00000000-0005-0000-0000-0000661D0000}"/>
    <cellStyle name="Migliaia 12 3 3 2 4" xfId="4077" xr:uid="{00000000-0005-0000-0000-0000671D0000}"/>
    <cellStyle name="Migliaia 12 3 3 2 4 2" xfId="4078" xr:uid="{00000000-0005-0000-0000-0000681D0000}"/>
    <cellStyle name="Migliaia 12 3 3 2 4 3" xfId="4079" xr:uid="{00000000-0005-0000-0000-0000691D0000}"/>
    <cellStyle name="Migliaia 12 3 3 2 4 4" xfId="28850" xr:uid="{00000000-0005-0000-0000-00006A1D0000}"/>
    <cellStyle name="Migliaia 12 3 3 2 4 5" xfId="39847" xr:uid="{00000000-0005-0000-0000-00006B1D0000}"/>
    <cellStyle name="Migliaia 12 3 3 2 5" xfId="4080" xr:uid="{00000000-0005-0000-0000-00006C1D0000}"/>
    <cellStyle name="Migliaia 12 3 3 2 5 2" xfId="4081" xr:uid="{00000000-0005-0000-0000-00006D1D0000}"/>
    <cellStyle name="Migliaia 12 3 3 2 5 3" xfId="4082" xr:uid="{00000000-0005-0000-0000-00006E1D0000}"/>
    <cellStyle name="Migliaia 12 3 3 2 5 4" xfId="29770" xr:uid="{00000000-0005-0000-0000-00006F1D0000}"/>
    <cellStyle name="Migliaia 12 3 3 2 5 5" xfId="40752" xr:uid="{00000000-0005-0000-0000-0000701D0000}"/>
    <cellStyle name="Migliaia 12 3 3 2 6" xfId="4083" xr:uid="{00000000-0005-0000-0000-0000711D0000}"/>
    <cellStyle name="Migliaia 12 3 3 2 7" xfId="4084" xr:uid="{00000000-0005-0000-0000-0000721D0000}"/>
    <cellStyle name="Migliaia 12 3 3 2 8" xfId="4085" xr:uid="{00000000-0005-0000-0000-0000731D0000}"/>
    <cellStyle name="Migliaia 12 3 3 2 9" xfId="24143" xr:uid="{00000000-0005-0000-0000-0000741D0000}"/>
    <cellStyle name="Migliaia 12 3 3 3" xfId="4086" xr:uid="{00000000-0005-0000-0000-0000751D0000}"/>
    <cellStyle name="Migliaia 12 3 3 3 2" xfId="4087" xr:uid="{00000000-0005-0000-0000-0000761D0000}"/>
    <cellStyle name="Migliaia 12 3 3 3 3" xfId="4088" xr:uid="{00000000-0005-0000-0000-0000771D0000}"/>
    <cellStyle name="Migliaia 12 3 3 3 4" xfId="4089" xr:uid="{00000000-0005-0000-0000-0000781D0000}"/>
    <cellStyle name="Migliaia 12 3 3 3 5" xfId="26429" xr:uid="{00000000-0005-0000-0000-0000791D0000}"/>
    <cellStyle name="Migliaia 12 3 3 3 6" xfId="31507" xr:uid="{00000000-0005-0000-0000-00007A1D0000}"/>
    <cellStyle name="Migliaia 12 3 3 3 7" xfId="34495" xr:uid="{00000000-0005-0000-0000-00007B1D0000}"/>
    <cellStyle name="Migliaia 12 3 3 3 8" xfId="37455" xr:uid="{00000000-0005-0000-0000-00007C1D0000}"/>
    <cellStyle name="Migliaia 12 3 3 4" xfId="4090" xr:uid="{00000000-0005-0000-0000-00007D1D0000}"/>
    <cellStyle name="Migliaia 12 3 3 4 2" xfId="4091" xr:uid="{00000000-0005-0000-0000-00007E1D0000}"/>
    <cellStyle name="Migliaia 12 3 3 4 3" xfId="4092" xr:uid="{00000000-0005-0000-0000-00007F1D0000}"/>
    <cellStyle name="Migliaia 12 3 3 4 4" xfId="27511" xr:uid="{00000000-0005-0000-0000-0000801D0000}"/>
    <cellStyle name="Migliaia 12 3 3 4 5" xfId="35565" xr:uid="{00000000-0005-0000-0000-0000811D0000}"/>
    <cellStyle name="Migliaia 12 3 3 4 6" xfId="38525" xr:uid="{00000000-0005-0000-0000-0000821D0000}"/>
    <cellStyle name="Migliaia 12 3 3 5" xfId="4093" xr:uid="{00000000-0005-0000-0000-0000831D0000}"/>
    <cellStyle name="Migliaia 12 3 3 5 2" xfId="4094" xr:uid="{00000000-0005-0000-0000-0000841D0000}"/>
    <cellStyle name="Migliaia 12 3 3 5 3" xfId="4095" xr:uid="{00000000-0005-0000-0000-0000851D0000}"/>
    <cellStyle name="Migliaia 12 3 3 5 4" xfId="28427" xr:uid="{00000000-0005-0000-0000-0000861D0000}"/>
    <cellStyle name="Migliaia 12 3 3 5 5" xfId="39429" xr:uid="{00000000-0005-0000-0000-0000871D0000}"/>
    <cellStyle name="Migliaia 12 3 3 6" xfId="4096" xr:uid="{00000000-0005-0000-0000-0000881D0000}"/>
    <cellStyle name="Migliaia 12 3 3 6 2" xfId="4097" xr:uid="{00000000-0005-0000-0000-0000891D0000}"/>
    <cellStyle name="Migliaia 12 3 3 6 3" xfId="4098" xr:uid="{00000000-0005-0000-0000-00008A1D0000}"/>
    <cellStyle name="Migliaia 12 3 3 6 4" xfId="29347" xr:uid="{00000000-0005-0000-0000-00008B1D0000}"/>
    <cellStyle name="Migliaia 12 3 3 6 5" xfId="40334" xr:uid="{00000000-0005-0000-0000-00008C1D0000}"/>
    <cellStyle name="Migliaia 12 3 3 7" xfId="4099" xr:uid="{00000000-0005-0000-0000-00008D1D0000}"/>
    <cellStyle name="Migliaia 12 3 3 8" xfId="4100" xr:uid="{00000000-0005-0000-0000-00008E1D0000}"/>
    <cellStyle name="Migliaia 12 3 3 9" xfId="4101" xr:uid="{00000000-0005-0000-0000-00008F1D0000}"/>
    <cellStyle name="Migliaia 12 3 4" xfId="4102" xr:uid="{00000000-0005-0000-0000-0000901D0000}"/>
    <cellStyle name="Migliaia 12 3 4 10" xfId="30661" xr:uid="{00000000-0005-0000-0000-0000911D0000}"/>
    <cellStyle name="Migliaia 12 3 4 11" xfId="33425" xr:uid="{00000000-0005-0000-0000-0000921D0000}"/>
    <cellStyle name="Migliaia 12 3 4 12" xfId="36612" xr:uid="{00000000-0005-0000-0000-0000931D0000}"/>
    <cellStyle name="Migliaia 12 3 4 2" xfId="4103" xr:uid="{00000000-0005-0000-0000-0000941D0000}"/>
    <cellStyle name="Migliaia 12 3 4 2 2" xfId="4104" xr:uid="{00000000-0005-0000-0000-0000951D0000}"/>
    <cellStyle name="Migliaia 12 3 4 2 3" xfId="4105" xr:uid="{00000000-0005-0000-0000-0000961D0000}"/>
    <cellStyle name="Migliaia 12 3 4 2 4" xfId="4106" xr:uid="{00000000-0005-0000-0000-0000971D0000}"/>
    <cellStyle name="Migliaia 12 3 4 2 5" xfId="26431" xr:uid="{00000000-0005-0000-0000-0000981D0000}"/>
    <cellStyle name="Migliaia 12 3 4 2 6" xfId="31509" xr:uid="{00000000-0005-0000-0000-0000991D0000}"/>
    <cellStyle name="Migliaia 12 3 4 2 7" xfId="34497" xr:uid="{00000000-0005-0000-0000-00009A1D0000}"/>
    <cellStyle name="Migliaia 12 3 4 2 8" xfId="37457" xr:uid="{00000000-0005-0000-0000-00009B1D0000}"/>
    <cellStyle name="Migliaia 12 3 4 3" xfId="4107" xr:uid="{00000000-0005-0000-0000-00009C1D0000}"/>
    <cellStyle name="Migliaia 12 3 4 3 2" xfId="4108" xr:uid="{00000000-0005-0000-0000-00009D1D0000}"/>
    <cellStyle name="Migliaia 12 3 4 3 3" xfId="4109" xr:uid="{00000000-0005-0000-0000-00009E1D0000}"/>
    <cellStyle name="Migliaia 12 3 4 3 4" xfId="27933" xr:uid="{00000000-0005-0000-0000-00009F1D0000}"/>
    <cellStyle name="Migliaia 12 3 4 3 5" xfId="35982" xr:uid="{00000000-0005-0000-0000-0000A01D0000}"/>
    <cellStyle name="Migliaia 12 3 4 3 6" xfId="38942" xr:uid="{00000000-0005-0000-0000-0000A11D0000}"/>
    <cellStyle name="Migliaia 12 3 4 4" xfId="4110" xr:uid="{00000000-0005-0000-0000-0000A21D0000}"/>
    <cellStyle name="Migliaia 12 3 4 4 2" xfId="4111" xr:uid="{00000000-0005-0000-0000-0000A31D0000}"/>
    <cellStyle name="Migliaia 12 3 4 4 3" xfId="4112" xr:uid="{00000000-0005-0000-0000-0000A41D0000}"/>
    <cellStyle name="Migliaia 12 3 4 4 4" xfId="28849" xr:uid="{00000000-0005-0000-0000-0000A51D0000}"/>
    <cellStyle name="Migliaia 12 3 4 4 5" xfId="39846" xr:uid="{00000000-0005-0000-0000-0000A61D0000}"/>
    <cellStyle name="Migliaia 12 3 4 5" xfId="4113" xr:uid="{00000000-0005-0000-0000-0000A71D0000}"/>
    <cellStyle name="Migliaia 12 3 4 5 2" xfId="4114" xr:uid="{00000000-0005-0000-0000-0000A81D0000}"/>
    <cellStyle name="Migliaia 12 3 4 5 3" xfId="4115" xr:uid="{00000000-0005-0000-0000-0000A91D0000}"/>
    <cellStyle name="Migliaia 12 3 4 5 4" xfId="29769" xr:uid="{00000000-0005-0000-0000-0000AA1D0000}"/>
    <cellStyle name="Migliaia 12 3 4 5 5" xfId="40751" xr:uid="{00000000-0005-0000-0000-0000AB1D0000}"/>
    <cellStyle name="Migliaia 12 3 4 6" xfId="4116" xr:uid="{00000000-0005-0000-0000-0000AC1D0000}"/>
    <cellStyle name="Migliaia 12 3 4 7" xfId="4117" xr:uid="{00000000-0005-0000-0000-0000AD1D0000}"/>
    <cellStyle name="Migliaia 12 3 4 8" xfId="4118" xr:uid="{00000000-0005-0000-0000-0000AE1D0000}"/>
    <cellStyle name="Migliaia 12 3 4 9" xfId="24144" xr:uid="{00000000-0005-0000-0000-0000AF1D0000}"/>
    <cellStyle name="Migliaia 12 3 5" xfId="4119" xr:uid="{00000000-0005-0000-0000-0000B01D0000}"/>
    <cellStyle name="Migliaia 12 3 5 2" xfId="4120" xr:uid="{00000000-0005-0000-0000-0000B11D0000}"/>
    <cellStyle name="Migliaia 12 3 5 3" xfId="4121" xr:uid="{00000000-0005-0000-0000-0000B21D0000}"/>
    <cellStyle name="Migliaia 12 3 5 4" xfId="4122" xr:uid="{00000000-0005-0000-0000-0000B31D0000}"/>
    <cellStyle name="Migliaia 12 3 5 5" xfId="26427" xr:uid="{00000000-0005-0000-0000-0000B41D0000}"/>
    <cellStyle name="Migliaia 12 3 5 6" xfId="31505" xr:uid="{00000000-0005-0000-0000-0000B51D0000}"/>
    <cellStyle name="Migliaia 12 3 5 7" xfId="34493" xr:uid="{00000000-0005-0000-0000-0000B61D0000}"/>
    <cellStyle name="Migliaia 12 3 5 8" xfId="37453" xr:uid="{00000000-0005-0000-0000-0000B71D0000}"/>
    <cellStyle name="Migliaia 12 3 6" xfId="4123" xr:uid="{00000000-0005-0000-0000-0000B81D0000}"/>
    <cellStyle name="Migliaia 12 3 6 2" xfId="4124" xr:uid="{00000000-0005-0000-0000-0000B91D0000}"/>
    <cellStyle name="Migliaia 12 3 6 3" xfId="4125" xr:uid="{00000000-0005-0000-0000-0000BA1D0000}"/>
    <cellStyle name="Migliaia 12 3 6 4" xfId="27509" xr:uid="{00000000-0005-0000-0000-0000BB1D0000}"/>
    <cellStyle name="Migliaia 12 3 6 5" xfId="35563" xr:uid="{00000000-0005-0000-0000-0000BC1D0000}"/>
    <cellStyle name="Migliaia 12 3 6 6" xfId="38523" xr:uid="{00000000-0005-0000-0000-0000BD1D0000}"/>
    <cellStyle name="Migliaia 12 3 7" xfId="4126" xr:uid="{00000000-0005-0000-0000-0000BE1D0000}"/>
    <cellStyle name="Migliaia 12 3 7 2" xfId="4127" xr:uid="{00000000-0005-0000-0000-0000BF1D0000}"/>
    <cellStyle name="Migliaia 12 3 7 3" xfId="4128" xr:uid="{00000000-0005-0000-0000-0000C01D0000}"/>
    <cellStyle name="Migliaia 12 3 7 4" xfId="28425" xr:uid="{00000000-0005-0000-0000-0000C11D0000}"/>
    <cellStyle name="Migliaia 12 3 7 5" xfId="33421" xr:uid="{00000000-0005-0000-0000-0000C21D0000}"/>
    <cellStyle name="Migliaia 12 3 7 6" xfId="39427" xr:uid="{00000000-0005-0000-0000-0000C31D0000}"/>
    <cellStyle name="Migliaia 12 3 8" xfId="4129" xr:uid="{00000000-0005-0000-0000-0000C41D0000}"/>
    <cellStyle name="Migliaia 12 3 8 2" xfId="4130" xr:uid="{00000000-0005-0000-0000-0000C51D0000}"/>
    <cellStyle name="Migliaia 12 3 8 3" xfId="4131" xr:uid="{00000000-0005-0000-0000-0000C61D0000}"/>
    <cellStyle name="Migliaia 12 3 8 4" xfId="29345" xr:uid="{00000000-0005-0000-0000-0000C71D0000}"/>
    <cellStyle name="Migliaia 12 3 8 5" xfId="40332" xr:uid="{00000000-0005-0000-0000-0000C81D0000}"/>
    <cellStyle name="Migliaia 12 3 9" xfId="4132" xr:uid="{00000000-0005-0000-0000-0000C91D0000}"/>
    <cellStyle name="Migliaia 12 4" xfId="4133" xr:uid="{00000000-0005-0000-0000-0000CA1D0000}"/>
    <cellStyle name="Migliaia 12 4 10" xfId="4134" xr:uid="{00000000-0005-0000-0000-0000CB1D0000}"/>
    <cellStyle name="Migliaia 12 4 11" xfId="24145" xr:uid="{00000000-0005-0000-0000-0000CC1D0000}"/>
    <cellStyle name="Migliaia 12 4 12" xfId="30662" xr:uid="{00000000-0005-0000-0000-0000CD1D0000}"/>
    <cellStyle name="Migliaia 12 4 13" xfId="33426" xr:uid="{00000000-0005-0000-0000-0000CE1D0000}"/>
    <cellStyle name="Migliaia 12 4 14" xfId="36613" xr:uid="{00000000-0005-0000-0000-0000CF1D0000}"/>
    <cellStyle name="Migliaia 12 4 2" xfId="4135" xr:uid="{00000000-0005-0000-0000-0000D01D0000}"/>
    <cellStyle name="Migliaia 12 4 2 10" xfId="24146" xr:uid="{00000000-0005-0000-0000-0000D11D0000}"/>
    <cellStyle name="Migliaia 12 4 2 11" xfId="30663" xr:uid="{00000000-0005-0000-0000-0000D21D0000}"/>
    <cellStyle name="Migliaia 12 4 2 12" xfId="33427" xr:uid="{00000000-0005-0000-0000-0000D31D0000}"/>
    <cellStyle name="Migliaia 12 4 2 13" xfId="36614" xr:uid="{00000000-0005-0000-0000-0000D41D0000}"/>
    <cellStyle name="Migliaia 12 4 2 2" xfId="4136" xr:uid="{00000000-0005-0000-0000-0000D51D0000}"/>
    <cellStyle name="Migliaia 12 4 2 2 10" xfId="30664" xr:uid="{00000000-0005-0000-0000-0000D61D0000}"/>
    <cellStyle name="Migliaia 12 4 2 2 11" xfId="33428" xr:uid="{00000000-0005-0000-0000-0000D71D0000}"/>
    <cellStyle name="Migliaia 12 4 2 2 12" xfId="36615" xr:uid="{00000000-0005-0000-0000-0000D81D0000}"/>
    <cellStyle name="Migliaia 12 4 2 2 2" xfId="4137" xr:uid="{00000000-0005-0000-0000-0000D91D0000}"/>
    <cellStyle name="Migliaia 12 4 2 2 2 2" xfId="4138" xr:uid="{00000000-0005-0000-0000-0000DA1D0000}"/>
    <cellStyle name="Migliaia 12 4 2 2 2 3" xfId="4139" xr:uid="{00000000-0005-0000-0000-0000DB1D0000}"/>
    <cellStyle name="Migliaia 12 4 2 2 2 4" xfId="4140" xr:uid="{00000000-0005-0000-0000-0000DC1D0000}"/>
    <cellStyle name="Migliaia 12 4 2 2 2 5" xfId="26434" xr:uid="{00000000-0005-0000-0000-0000DD1D0000}"/>
    <cellStyle name="Migliaia 12 4 2 2 2 6" xfId="31512" xr:uid="{00000000-0005-0000-0000-0000DE1D0000}"/>
    <cellStyle name="Migliaia 12 4 2 2 2 7" xfId="34500" xr:uid="{00000000-0005-0000-0000-0000DF1D0000}"/>
    <cellStyle name="Migliaia 12 4 2 2 2 8" xfId="37460" xr:uid="{00000000-0005-0000-0000-0000E01D0000}"/>
    <cellStyle name="Migliaia 12 4 2 2 3" xfId="4141" xr:uid="{00000000-0005-0000-0000-0000E11D0000}"/>
    <cellStyle name="Migliaia 12 4 2 2 3 2" xfId="4142" xr:uid="{00000000-0005-0000-0000-0000E21D0000}"/>
    <cellStyle name="Migliaia 12 4 2 2 3 3" xfId="4143" xr:uid="{00000000-0005-0000-0000-0000E31D0000}"/>
    <cellStyle name="Migliaia 12 4 2 2 3 4" xfId="27936" xr:uid="{00000000-0005-0000-0000-0000E41D0000}"/>
    <cellStyle name="Migliaia 12 4 2 2 3 5" xfId="35985" xr:uid="{00000000-0005-0000-0000-0000E51D0000}"/>
    <cellStyle name="Migliaia 12 4 2 2 3 6" xfId="38945" xr:uid="{00000000-0005-0000-0000-0000E61D0000}"/>
    <cellStyle name="Migliaia 12 4 2 2 4" xfId="4144" xr:uid="{00000000-0005-0000-0000-0000E71D0000}"/>
    <cellStyle name="Migliaia 12 4 2 2 4 2" xfId="4145" xr:uid="{00000000-0005-0000-0000-0000E81D0000}"/>
    <cellStyle name="Migliaia 12 4 2 2 4 3" xfId="4146" xr:uid="{00000000-0005-0000-0000-0000E91D0000}"/>
    <cellStyle name="Migliaia 12 4 2 2 4 4" xfId="28852" xr:uid="{00000000-0005-0000-0000-0000EA1D0000}"/>
    <cellStyle name="Migliaia 12 4 2 2 4 5" xfId="39849" xr:uid="{00000000-0005-0000-0000-0000EB1D0000}"/>
    <cellStyle name="Migliaia 12 4 2 2 5" xfId="4147" xr:uid="{00000000-0005-0000-0000-0000EC1D0000}"/>
    <cellStyle name="Migliaia 12 4 2 2 5 2" xfId="4148" xr:uid="{00000000-0005-0000-0000-0000ED1D0000}"/>
    <cellStyle name="Migliaia 12 4 2 2 5 3" xfId="4149" xr:uid="{00000000-0005-0000-0000-0000EE1D0000}"/>
    <cellStyle name="Migliaia 12 4 2 2 5 4" xfId="29772" xr:uid="{00000000-0005-0000-0000-0000EF1D0000}"/>
    <cellStyle name="Migliaia 12 4 2 2 5 5" xfId="40754" xr:uid="{00000000-0005-0000-0000-0000F01D0000}"/>
    <cellStyle name="Migliaia 12 4 2 2 6" xfId="4150" xr:uid="{00000000-0005-0000-0000-0000F11D0000}"/>
    <cellStyle name="Migliaia 12 4 2 2 7" xfId="4151" xr:uid="{00000000-0005-0000-0000-0000F21D0000}"/>
    <cellStyle name="Migliaia 12 4 2 2 8" xfId="4152" xr:uid="{00000000-0005-0000-0000-0000F31D0000}"/>
    <cellStyle name="Migliaia 12 4 2 2 9" xfId="24147" xr:uid="{00000000-0005-0000-0000-0000F41D0000}"/>
    <cellStyle name="Migliaia 12 4 2 3" xfId="4153" xr:uid="{00000000-0005-0000-0000-0000F51D0000}"/>
    <cellStyle name="Migliaia 12 4 2 3 2" xfId="4154" xr:uid="{00000000-0005-0000-0000-0000F61D0000}"/>
    <cellStyle name="Migliaia 12 4 2 3 3" xfId="4155" xr:uid="{00000000-0005-0000-0000-0000F71D0000}"/>
    <cellStyle name="Migliaia 12 4 2 3 4" xfId="4156" xr:uid="{00000000-0005-0000-0000-0000F81D0000}"/>
    <cellStyle name="Migliaia 12 4 2 3 5" xfId="26433" xr:uid="{00000000-0005-0000-0000-0000F91D0000}"/>
    <cellStyle name="Migliaia 12 4 2 3 6" xfId="31511" xr:uid="{00000000-0005-0000-0000-0000FA1D0000}"/>
    <cellStyle name="Migliaia 12 4 2 3 7" xfId="34499" xr:uid="{00000000-0005-0000-0000-0000FB1D0000}"/>
    <cellStyle name="Migliaia 12 4 2 3 8" xfId="37459" xr:uid="{00000000-0005-0000-0000-0000FC1D0000}"/>
    <cellStyle name="Migliaia 12 4 2 4" xfId="4157" xr:uid="{00000000-0005-0000-0000-0000FD1D0000}"/>
    <cellStyle name="Migliaia 12 4 2 4 2" xfId="4158" xr:uid="{00000000-0005-0000-0000-0000FE1D0000}"/>
    <cellStyle name="Migliaia 12 4 2 4 3" xfId="4159" xr:uid="{00000000-0005-0000-0000-0000FF1D0000}"/>
    <cellStyle name="Migliaia 12 4 2 4 4" xfId="27513" xr:uid="{00000000-0005-0000-0000-0000001E0000}"/>
    <cellStyle name="Migliaia 12 4 2 4 5" xfId="35567" xr:uid="{00000000-0005-0000-0000-0000011E0000}"/>
    <cellStyle name="Migliaia 12 4 2 4 6" xfId="38527" xr:uid="{00000000-0005-0000-0000-0000021E0000}"/>
    <cellStyle name="Migliaia 12 4 2 5" xfId="4160" xr:uid="{00000000-0005-0000-0000-0000031E0000}"/>
    <cellStyle name="Migliaia 12 4 2 5 2" xfId="4161" xr:uid="{00000000-0005-0000-0000-0000041E0000}"/>
    <cellStyle name="Migliaia 12 4 2 5 3" xfId="4162" xr:uid="{00000000-0005-0000-0000-0000051E0000}"/>
    <cellStyle name="Migliaia 12 4 2 5 4" xfId="28429" xr:uid="{00000000-0005-0000-0000-0000061E0000}"/>
    <cellStyle name="Migliaia 12 4 2 5 5" xfId="39431" xr:uid="{00000000-0005-0000-0000-0000071E0000}"/>
    <cellStyle name="Migliaia 12 4 2 6" xfId="4163" xr:uid="{00000000-0005-0000-0000-0000081E0000}"/>
    <cellStyle name="Migliaia 12 4 2 6 2" xfId="4164" xr:uid="{00000000-0005-0000-0000-0000091E0000}"/>
    <cellStyle name="Migliaia 12 4 2 6 3" xfId="4165" xr:uid="{00000000-0005-0000-0000-00000A1E0000}"/>
    <cellStyle name="Migliaia 12 4 2 6 4" xfId="29349" xr:uid="{00000000-0005-0000-0000-00000B1E0000}"/>
    <cellStyle name="Migliaia 12 4 2 6 5" xfId="40336" xr:uid="{00000000-0005-0000-0000-00000C1E0000}"/>
    <cellStyle name="Migliaia 12 4 2 7" xfId="4166" xr:uid="{00000000-0005-0000-0000-00000D1E0000}"/>
    <cellStyle name="Migliaia 12 4 2 8" xfId="4167" xr:uid="{00000000-0005-0000-0000-00000E1E0000}"/>
    <cellStyle name="Migliaia 12 4 2 9" xfId="4168" xr:uid="{00000000-0005-0000-0000-00000F1E0000}"/>
    <cellStyle name="Migliaia 12 4 3" xfId="4169" xr:uid="{00000000-0005-0000-0000-0000101E0000}"/>
    <cellStyle name="Migliaia 12 4 3 10" xfId="30665" xr:uid="{00000000-0005-0000-0000-0000111E0000}"/>
    <cellStyle name="Migliaia 12 4 3 11" xfId="33429" xr:uid="{00000000-0005-0000-0000-0000121E0000}"/>
    <cellStyle name="Migliaia 12 4 3 12" xfId="36616" xr:uid="{00000000-0005-0000-0000-0000131E0000}"/>
    <cellStyle name="Migliaia 12 4 3 2" xfId="4170" xr:uid="{00000000-0005-0000-0000-0000141E0000}"/>
    <cellStyle name="Migliaia 12 4 3 2 2" xfId="4171" xr:uid="{00000000-0005-0000-0000-0000151E0000}"/>
    <cellStyle name="Migliaia 12 4 3 2 3" xfId="4172" xr:uid="{00000000-0005-0000-0000-0000161E0000}"/>
    <cellStyle name="Migliaia 12 4 3 2 4" xfId="4173" xr:uid="{00000000-0005-0000-0000-0000171E0000}"/>
    <cellStyle name="Migliaia 12 4 3 2 5" xfId="26435" xr:uid="{00000000-0005-0000-0000-0000181E0000}"/>
    <cellStyle name="Migliaia 12 4 3 2 6" xfId="31513" xr:uid="{00000000-0005-0000-0000-0000191E0000}"/>
    <cellStyle name="Migliaia 12 4 3 2 7" xfId="34501" xr:uid="{00000000-0005-0000-0000-00001A1E0000}"/>
    <cellStyle name="Migliaia 12 4 3 2 8" xfId="37461" xr:uid="{00000000-0005-0000-0000-00001B1E0000}"/>
    <cellStyle name="Migliaia 12 4 3 3" xfId="4174" xr:uid="{00000000-0005-0000-0000-00001C1E0000}"/>
    <cellStyle name="Migliaia 12 4 3 3 2" xfId="4175" xr:uid="{00000000-0005-0000-0000-00001D1E0000}"/>
    <cellStyle name="Migliaia 12 4 3 3 3" xfId="4176" xr:uid="{00000000-0005-0000-0000-00001E1E0000}"/>
    <cellStyle name="Migliaia 12 4 3 3 4" xfId="27935" xr:uid="{00000000-0005-0000-0000-00001F1E0000}"/>
    <cellStyle name="Migliaia 12 4 3 3 5" xfId="35984" xr:uid="{00000000-0005-0000-0000-0000201E0000}"/>
    <cellStyle name="Migliaia 12 4 3 3 6" xfId="38944" xr:uid="{00000000-0005-0000-0000-0000211E0000}"/>
    <cellStyle name="Migliaia 12 4 3 4" xfId="4177" xr:uid="{00000000-0005-0000-0000-0000221E0000}"/>
    <cellStyle name="Migliaia 12 4 3 4 2" xfId="4178" xr:uid="{00000000-0005-0000-0000-0000231E0000}"/>
    <cellStyle name="Migliaia 12 4 3 4 3" xfId="4179" xr:uid="{00000000-0005-0000-0000-0000241E0000}"/>
    <cellStyle name="Migliaia 12 4 3 4 4" xfId="28851" xr:uid="{00000000-0005-0000-0000-0000251E0000}"/>
    <cellStyle name="Migliaia 12 4 3 4 5" xfId="39848" xr:uid="{00000000-0005-0000-0000-0000261E0000}"/>
    <cellStyle name="Migliaia 12 4 3 5" xfId="4180" xr:uid="{00000000-0005-0000-0000-0000271E0000}"/>
    <cellStyle name="Migliaia 12 4 3 5 2" xfId="4181" xr:uid="{00000000-0005-0000-0000-0000281E0000}"/>
    <cellStyle name="Migliaia 12 4 3 5 3" xfId="4182" xr:uid="{00000000-0005-0000-0000-0000291E0000}"/>
    <cellStyle name="Migliaia 12 4 3 5 4" xfId="29771" xr:uid="{00000000-0005-0000-0000-00002A1E0000}"/>
    <cellStyle name="Migliaia 12 4 3 5 5" xfId="40753" xr:uid="{00000000-0005-0000-0000-00002B1E0000}"/>
    <cellStyle name="Migliaia 12 4 3 6" xfId="4183" xr:uid="{00000000-0005-0000-0000-00002C1E0000}"/>
    <cellStyle name="Migliaia 12 4 3 7" xfId="4184" xr:uid="{00000000-0005-0000-0000-00002D1E0000}"/>
    <cellStyle name="Migliaia 12 4 3 8" xfId="4185" xr:uid="{00000000-0005-0000-0000-00002E1E0000}"/>
    <cellStyle name="Migliaia 12 4 3 9" xfId="24148" xr:uid="{00000000-0005-0000-0000-00002F1E0000}"/>
    <cellStyle name="Migliaia 12 4 4" xfId="4186" xr:uid="{00000000-0005-0000-0000-0000301E0000}"/>
    <cellStyle name="Migliaia 12 4 4 2" xfId="4187" xr:uid="{00000000-0005-0000-0000-0000311E0000}"/>
    <cellStyle name="Migliaia 12 4 4 3" xfId="4188" xr:uid="{00000000-0005-0000-0000-0000321E0000}"/>
    <cellStyle name="Migliaia 12 4 4 4" xfId="4189" xr:uid="{00000000-0005-0000-0000-0000331E0000}"/>
    <cellStyle name="Migliaia 12 4 4 5" xfId="26432" xr:uid="{00000000-0005-0000-0000-0000341E0000}"/>
    <cellStyle name="Migliaia 12 4 4 6" xfId="31510" xr:uid="{00000000-0005-0000-0000-0000351E0000}"/>
    <cellStyle name="Migliaia 12 4 4 7" xfId="34498" xr:uid="{00000000-0005-0000-0000-0000361E0000}"/>
    <cellStyle name="Migliaia 12 4 4 8" xfId="37458" xr:uid="{00000000-0005-0000-0000-0000371E0000}"/>
    <cellStyle name="Migliaia 12 4 5" xfId="4190" xr:uid="{00000000-0005-0000-0000-0000381E0000}"/>
    <cellStyle name="Migliaia 12 4 5 2" xfId="4191" xr:uid="{00000000-0005-0000-0000-0000391E0000}"/>
    <cellStyle name="Migliaia 12 4 5 3" xfId="4192" xr:uid="{00000000-0005-0000-0000-00003A1E0000}"/>
    <cellStyle name="Migliaia 12 4 5 4" xfId="27512" xr:uid="{00000000-0005-0000-0000-00003B1E0000}"/>
    <cellStyle name="Migliaia 12 4 5 5" xfId="35566" xr:uid="{00000000-0005-0000-0000-00003C1E0000}"/>
    <cellStyle name="Migliaia 12 4 5 6" xfId="38526" xr:uid="{00000000-0005-0000-0000-00003D1E0000}"/>
    <cellStyle name="Migliaia 12 4 6" xfId="4193" xr:uid="{00000000-0005-0000-0000-00003E1E0000}"/>
    <cellStyle name="Migliaia 12 4 6 2" xfId="4194" xr:uid="{00000000-0005-0000-0000-00003F1E0000}"/>
    <cellStyle name="Migliaia 12 4 6 3" xfId="4195" xr:uid="{00000000-0005-0000-0000-0000401E0000}"/>
    <cellStyle name="Migliaia 12 4 6 4" xfId="28428" xr:uid="{00000000-0005-0000-0000-0000411E0000}"/>
    <cellStyle name="Migliaia 12 4 6 5" xfId="39430" xr:uid="{00000000-0005-0000-0000-0000421E0000}"/>
    <cellStyle name="Migliaia 12 4 7" xfId="4196" xr:uid="{00000000-0005-0000-0000-0000431E0000}"/>
    <cellStyle name="Migliaia 12 4 7 2" xfId="4197" xr:uid="{00000000-0005-0000-0000-0000441E0000}"/>
    <cellStyle name="Migliaia 12 4 7 3" xfId="4198" xr:uid="{00000000-0005-0000-0000-0000451E0000}"/>
    <cellStyle name="Migliaia 12 4 7 4" xfId="29348" xr:uid="{00000000-0005-0000-0000-0000461E0000}"/>
    <cellStyle name="Migliaia 12 4 7 5" xfId="40335" xr:uid="{00000000-0005-0000-0000-0000471E0000}"/>
    <cellStyle name="Migliaia 12 4 8" xfId="4199" xr:uid="{00000000-0005-0000-0000-0000481E0000}"/>
    <cellStyle name="Migliaia 12 4 9" xfId="4200" xr:uid="{00000000-0005-0000-0000-0000491E0000}"/>
    <cellStyle name="Migliaia 12 5" xfId="4201" xr:uid="{00000000-0005-0000-0000-00004A1E0000}"/>
    <cellStyle name="Migliaia 12 5 10" xfId="30666" xr:uid="{00000000-0005-0000-0000-00004B1E0000}"/>
    <cellStyle name="Migliaia 12 5 11" xfId="33430" xr:uid="{00000000-0005-0000-0000-00004C1E0000}"/>
    <cellStyle name="Migliaia 12 5 12" xfId="36617" xr:uid="{00000000-0005-0000-0000-00004D1E0000}"/>
    <cellStyle name="Migliaia 12 5 2" xfId="4202" xr:uid="{00000000-0005-0000-0000-00004E1E0000}"/>
    <cellStyle name="Migliaia 12 5 2 2" xfId="4203" xr:uid="{00000000-0005-0000-0000-00004F1E0000}"/>
    <cellStyle name="Migliaia 12 5 2 3" xfId="4204" xr:uid="{00000000-0005-0000-0000-0000501E0000}"/>
    <cellStyle name="Migliaia 12 5 2 4" xfId="4205" xr:uid="{00000000-0005-0000-0000-0000511E0000}"/>
    <cellStyle name="Migliaia 12 5 2 5" xfId="26436" xr:uid="{00000000-0005-0000-0000-0000521E0000}"/>
    <cellStyle name="Migliaia 12 5 2 6" xfId="31514" xr:uid="{00000000-0005-0000-0000-0000531E0000}"/>
    <cellStyle name="Migliaia 12 5 2 7" xfId="34502" xr:uid="{00000000-0005-0000-0000-0000541E0000}"/>
    <cellStyle name="Migliaia 12 5 2 8" xfId="37462" xr:uid="{00000000-0005-0000-0000-0000551E0000}"/>
    <cellStyle name="Migliaia 12 5 3" xfId="4206" xr:uid="{00000000-0005-0000-0000-0000561E0000}"/>
    <cellStyle name="Migliaia 12 5 3 2" xfId="4207" xr:uid="{00000000-0005-0000-0000-0000571E0000}"/>
    <cellStyle name="Migliaia 12 5 3 3" xfId="4208" xr:uid="{00000000-0005-0000-0000-0000581E0000}"/>
    <cellStyle name="Migliaia 12 5 3 4" xfId="27514" xr:uid="{00000000-0005-0000-0000-0000591E0000}"/>
    <cellStyle name="Migliaia 12 5 3 5" xfId="35568" xr:uid="{00000000-0005-0000-0000-00005A1E0000}"/>
    <cellStyle name="Migliaia 12 5 3 6" xfId="38528" xr:uid="{00000000-0005-0000-0000-00005B1E0000}"/>
    <cellStyle name="Migliaia 12 5 4" xfId="4209" xr:uid="{00000000-0005-0000-0000-00005C1E0000}"/>
    <cellStyle name="Migliaia 12 5 4 2" xfId="4210" xr:uid="{00000000-0005-0000-0000-00005D1E0000}"/>
    <cellStyle name="Migliaia 12 5 4 3" xfId="4211" xr:uid="{00000000-0005-0000-0000-00005E1E0000}"/>
    <cellStyle name="Migliaia 12 5 4 4" xfId="28430" xr:uid="{00000000-0005-0000-0000-00005F1E0000}"/>
    <cellStyle name="Migliaia 12 5 4 5" xfId="39432" xr:uid="{00000000-0005-0000-0000-0000601E0000}"/>
    <cellStyle name="Migliaia 12 5 5" xfId="4212" xr:uid="{00000000-0005-0000-0000-0000611E0000}"/>
    <cellStyle name="Migliaia 12 5 5 2" xfId="4213" xr:uid="{00000000-0005-0000-0000-0000621E0000}"/>
    <cellStyle name="Migliaia 12 5 5 3" xfId="4214" xr:uid="{00000000-0005-0000-0000-0000631E0000}"/>
    <cellStyle name="Migliaia 12 5 5 4" xfId="29350" xr:uid="{00000000-0005-0000-0000-0000641E0000}"/>
    <cellStyle name="Migliaia 12 5 5 5" xfId="40337" xr:uid="{00000000-0005-0000-0000-0000651E0000}"/>
    <cellStyle name="Migliaia 12 5 6" xfId="4215" xr:uid="{00000000-0005-0000-0000-0000661E0000}"/>
    <cellStyle name="Migliaia 12 5 7" xfId="4216" xr:uid="{00000000-0005-0000-0000-0000671E0000}"/>
    <cellStyle name="Migliaia 12 5 8" xfId="4217" xr:uid="{00000000-0005-0000-0000-0000681E0000}"/>
    <cellStyle name="Migliaia 12 5 9" xfId="24149" xr:uid="{00000000-0005-0000-0000-0000691E0000}"/>
    <cellStyle name="Migliaia 12 6" xfId="4218" xr:uid="{00000000-0005-0000-0000-00006A1E0000}"/>
    <cellStyle name="Migliaia 12 6 2" xfId="4219" xr:uid="{00000000-0005-0000-0000-00006B1E0000}"/>
    <cellStyle name="Migliaia 12 6 3" xfId="4220" xr:uid="{00000000-0005-0000-0000-00006C1E0000}"/>
    <cellStyle name="Migliaia 12 6 4" xfId="4221" xr:uid="{00000000-0005-0000-0000-00006D1E0000}"/>
    <cellStyle name="Migliaia 12 6 5" xfId="26424" xr:uid="{00000000-0005-0000-0000-00006E1E0000}"/>
    <cellStyle name="Migliaia 12 6 6" xfId="31502" xr:uid="{00000000-0005-0000-0000-00006F1E0000}"/>
    <cellStyle name="Migliaia 12 6 7" xfId="34490" xr:uid="{00000000-0005-0000-0000-0000701E0000}"/>
    <cellStyle name="Migliaia 12 6 8" xfId="37450" xr:uid="{00000000-0005-0000-0000-0000711E0000}"/>
    <cellStyle name="Migliaia 12 7" xfId="4222" xr:uid="{00000000-0005-0000-0000-0000721E0000}"/>
    <cellStyle name="Migliaia 12 7 2" xfId="4223" xr:uid="{00000000-0005-0000-0000-0000731E0000}"/>
    <cellStyle name="Migliaia 12 7 3" xfId="4224" xr:uid="{00000000-0005-0000-0000-0000741E0000}"/>
    <cellStyle name="Migliaia 12 7 4" xfId="4225" xr:uid="{00000000-0005-0000-0000-0000751E0000}"/>
    <cellStyle name="Migliaia 12 7 5" xfId="23950" xr:uid="{00000000-0005-0000-0000-0000761E0000}"/>
    <cellStyle name="Migliaia 12 7 6" xfId="30506" xr:uid="{00000000-0005-0000-0000-0000771E0000}"/>
    <cellStyle name="Migliaia 12 7 7" xfId="33167" xr:uid="{00000000-0005-0000-0000-0000781E0000}"/>
    <cellStyle name="Migliaia 12 7 8" xfId="36458" xr:uid="{00000000-0005-0000-0000-0000791E0000}"/>
    <cellStyle name="Migliaia 12 8" xfId="4226" xr:uid="{00000000-0005-0000-0000-00007A1E0000}"/>
    <cellStyle name="Migliaia 12 8 2" xfId="4227" xr:uid="{00000000-0005-0000-0000-00007B1E0000}"/>
    <cellStyle name="Migliaia 12 8 3" xfId="4228" xr:uid="{00000000-0005-0000-0000-00007C1E0000}"/>
    <cellStyle name="Migliaia 12 8 4" xfId="4229" xr:uid="{00000000-0005-0000-0000-00007D1E0000}"/>
    <cellStyle name="Migliaia 12 8 5" xfId="27247" xr:uid="{00000000-0005-0000-0000-00007E1E0000}"/>
    <cellStyle name="Migliaia 12 8 6" xfId="32318" xr:uid="{00000000-0005-0000-0000-00007F1E0000}"/>
    <cellStyle name="Migliaia 12 8 7" xfId="35306" xr:uid="{00000000-0005-0000-0000-0000801E0000}"/>
    <cellStyle name="Migliaia 12 8 8" xfId="38266" xr:uid="{00000000-0005-0000-0000-0000811E0000}"/>
    <cellStyle name="Migliaia 12 9" xfId="4230" xr:uid="{00000000-0005-0000-0000-0000821E0000}"/>
    <cellStyle name="Migliaia 12 9 2" xfId="4231" xr:uid="{00000000-0005-0000-0000-0000831E0000}"/>
    <cellStyle name="Migliaia 12 9 3" xfId="4232" xr:uid="{00000000-0005-0000-0000-0000841E0000}"/>
    <cellStyle name="Migliaia 12 9 4" xfId="4233" xr:uid="{00000000-0005-0000-0000-0000851E0000}"/>
    <cellStyle name="Migliaia 12 9 5" xfId="27367" xr:uid="{00000000-0005-0000-0000-0000861E0000}"/>
    <cellStyle name="Migliaia 12 9 6" xfId="30382" xr:uid="{00000000-0005-0000-0000-0000871E0000}"/>
    <cellStyle name="Migliaia 12 9 7" xfId="35426" xr:uid="{00000000-0005-0000-0000-0000881E0000}"/>
    <cellStyle name="Migliaia 12 9 8" xfId="38386" xr:uid="{00000000-0005-0000-0000-0000891E0000}"/>
    <cellStyle name="Migliaia 13" xfId="4234" xr:uid="{00000000-0005-0000-0000-00008A1E0000}"/>
    <cellStyle name="Migliaia 13 10" xfId="4235" xr:uid="{00000000-0005-0000-0000-00008B1E0000}"/>
    <cellStyle name="Migliaia 13 10 2" xfId="4236" xr:uid="{00000000-0005-0000-0000-00008C1E0000}"/>
    <cellStyle name="Migliaia 13 10 3" xfId="4237" xr:uid="{00000000-0005-0000-0000-00008D1E0000}"/>
    <cellStyle name="Migliaia 13 10 4" xfId="28284" xr:uid="{00000000-0005-0000-0000-00008E1E0000}"/>
    <cellStyle name="Migliaia 13 10 5" xfId="33042" xr:uid="{00000000-0005-0000-0000-00008F1E0000}"/>
    <cellStyle name="Migliaia 13 10 6" xfId="39291" xr:uid="{00000000-0005-0000-0000-0000901E0000}"/>
    <cellStyle name="Migliaia 13 11" xfId="4238" xr:uid="{00000000-0005-0000-0000-0000911E0000}"/>
    <cellStyle name="Migliaia 13 11 2" xfId="4239" xr:uid="{00000000-0005-0000-0000-0000921E0000}"/>
    <cellStyle name="Migliaia 13 11 3" xfId="4240" xr:uid="{00000000-0005-0000-0000-0000931E0000}"/>
    <cellStyle name="Migliaia 13 11 4" xfId="29204" xr:uid="{00000000-0005-0000-0000-0000941E0000}"/>
    <cellStyle name="Migliaia 13 11 5" xfId="32692" xr:uid="{00000000-0005-0000-0000-0000951E0000}"/>
    <cellStyle name="Migliaia 13 11 6" xfId="40196" xr:uid="{00000000-0005-0000-0000-0000961E0000}"/>
    <cellStyle name="Migliaia 13 12" xfId="4241" xr:uid="{00000000-0005-0000-0000-0000971E0000}"/>
    <cellStyle name="Migliaia 13 13" xfId="4242" xr:uid="{00000000-0005-0000-0000-0000981E0000}"/>
    <cellStyle name="Migliaia 13 14" xfId="4243" xr:uid="{00000000-0005-0000-0000-0000991E0000}"/>
    <cellStyle name="Migliaia 13 15" xfId="23597" xr:uid="{00000000-0005-0000-0000-00009A1E0000}"/>
    <cellStyle name="Migliaia 13 16" xfId="30187" xr:uid="{00000000-0005-0000-0000-00009B1E0000}"/>
    <cellStyle name="Migliaia 13 17" xfId="36339" xr:uid="{00000000-0005-0000-0000-00009C1E0000}"/>
    <cellStyle name="Migliaia 13 18" xfId="41101" xr:uid="{00000000-0005-0000-0000-00009D1E0000}"/>
    <cellStyle name="Migliaia 13 19" xfId="41222" xr:uid="{00000000-0005-0000-0000-00009E1E0000}"/>
    <cellStyle name="Migliaia 13 2" xfId="4244" xr:uid="{00000000-0005-0000-0000-00009F1E0000}"/>
    <cellStyle name="Migliaia 13 2 10" xfId="24150" xr:uid="{00000000-0005-0000-0000-0000A01E0000}"/>
    <cellStyle name="Migliaia 13 2 11" xfId="30188" xr:uid="{00000000-0005-0000-0000-0000A11E0000}"/>
    <cellStyle name="Migliaia 13 2 12" xfId="36618" xr:uid="{00000000-0005-0000-0000-0000A21E0000}"/>
    <cellStyle name="Migliaia 13 2 2" xfId="4245" xr:uid="{00000000-0005-0000-0000-0000A31E0000}"/>
    <cellStyle name="Migliaia 13 2 2 10" xfId="30668" xr:uid="{00000000-0005-0000-0000-0000A41E0000}"/>
    <cellStyle name="Migliaia 13 2 2 11" xfId="33432" xr:uid="{00000000-0005-0000-0000-0000A51E0000}"/>
    <cellStyle name="Migliaia 13 2 2 12" xfId="36619" xr:uid="{00000000-0005-0000-0000-0000A61E0000}"/>
    <cellStyle name="Migliaia 13 2 2 2" xfId="4246" xr:uid="{00000000-0005-0000-0000-0000A71E0000}"/>
    <cellStyle name="Migliaia 13 2 2 2 2" xfId="4247" xr:uid="{00000000-0005-0000-0000-0000A81E0000}"/>
    <cellStyle name="Migliaia 13 2 2 2 3" xfId="4248" xr:uid="{00000000-0005-0000-0000-0000A91E0000}"/>
    <cellStyle name="Migliaia 13 2 2 2 4" xfId="4249" xr:uid="{00000000-0005-0000-0000-0000AA1E0000}"/>
    <cellStyle name="Migliaia 13 2 2 2 5" xfId="26439" xr:uid="{00000000-0005-0000-0000-0000AB1E0000}"/>
    <cellStyle name="Migliaia 13 2 2 2 6" xfId="31517" xr:uid="{00000000-0005-0000-0000-0000AC1E0000}"/>
    <cellStyle name="Migliaia 13 2 2 2 7" xfId="34505" xr:uid="{00000000-0005-0000-0000-0000AD1E0000}"/>
    <cellStyle name="Migliaia 13 2 2 2 8" xfId="37465" xr:uid="{00000000-0005-0000-0000-0000AE1E0000}"/>
    <cellStyle name="Migliaia 13 2 2 3" xfId="4250" xr:uid="{00000000-0005-0000-0000-0000AF1E0000}"/>
    <cellStyle name="Migliaia 13 2 2 3 2" xfId="4251" xr:uid="{00000000-0005-0000-0000-0000B01E0000}"/>
    <cellStyle name="Migliaia 13 2 2 3 3" xfId="4252" xr:uid="{00000000-0005-0000-0000-0000B11E0000}"/>
    <cellStyle name="Migliaia 13 2 2 3 4" xfId="27937" xr:uid="{00000000-0005-0000-0000-0000B21E0000}"/>
    <cellStyle name="Migliaia 13 2 2 3 5" xfId="35986" xr:uid="{00000000-0005-0000-0000-0000B31E0000}"/>
    <cellStyle name="Migliaia 13 2 2 3 6" xfId="38946" xr:uid="{00000000-0005-0000-0000-0000B41E0000}"/>
    <cellStyle name="Migliaia 13 2 2 4" xfId="4253" xr:uid="{00000000-0005-0000-0000-0000B51E0000}"/>
    <cellStyle name="Migliaia 13 2 2 4 2" xfId="4254" xr:uid="{00000000-0005-0000-0000-0000B61E0000}"/>
    <cellStyle name="Migliaia 13 2 2 4 3" xfId="4255" xr:uid="{00000000-0005-0000-0000-0000B71E0000}"/>
    <cellStyle name="Migliaia 13 2 2 4 4" xfId="28853" xr:uid="{00000000-0005-0000-0000-0000B81E0000}"/>
    <cellStyle name="Migliaia 13 2 2 4 5" xfId="39850" xr:uid="{00000000-0005-0000-0000-0000B91E0000}"/>
    <cellStyle name="Migliaia 13 2 2 5" xfId="4256" xr:uid="{00000000-0005-0000-0000-0000BA1E0000}"/>
    <cellStyle name="Migliaia 13 2 2 5 2" xfId="4257" xr:uid="{00000000-0005-0000-0000-0000BB1E0000}"/>
    <cellStyle name="Migliaia 13 2 2 5 3" xfId="4258" xr:uid="{00000000-0005-0000-0000-0000BC1E0000}"/>
    <cellStyle name="Migliaia 13 2 2 5 4" xfId="29773" xr:uid="{00000000-0005-0000-0000-0000BD1E0000}"/>
    <cellStyle name="Migliaia 13 2 2 5 5" xfId="40755" xr:uid="{00000000-0005-0000-0000-0000BE1E0000}"/>
    <cellStyle name="Migliaia 13 2 2 6" xfId="4259" xr:uid="{00000000-0005-0000-0000-0000BF1E0000}"/>
    <cellStyle name="Migliaia 13 2 2 7" xfId="4260" xr:uid="{00000000-0005-0000-0000-0000C01E0000}"/>
    <cellStyle name="Migliaia 13 2 2 8" xfId="4261" xr:uid="{00000000-0005-0000-0000-0000C11E0000}"/>
    <cellStyle name="Migliaia 13 2 2 9" xfId="24151" xr:uid="{00000000-0005-0000-0000-0000C21E0000}"/>
    <cellStyle name="Migliaia 13 2 3" xfId="4262" xr:uid="{00000000-0005-0000-0000-0000C31E0000}"/>
    <cellStyle name="Migliaia 13 2 3 2" xfId="4263" xr:uid="{00000000-0005-0000-0000-0000C41E0000}"/>
    <cellStyle name="Migliaia 13 2 3 3" xfId="4264" xr:uid="{00000000-0005-0000-0000-0000C51E0000}"/>
    <cellStyle name="Migliaia 13 2 3 4" xfId="4265" xr:uid="{00000000-0005-0000-0000-0000C61E0000}"/>
    <cellStyle name="Migliaia 13 2 3 5" xfId="26438" xr:uid="{00000000-0005-0000-0000-0000C71E0000}"/>
    <cellStyle name="Migliaia 13 2 3 6" xfId="31516" xr:uid="{00000000-0005-0000-0000-0000C81E0000}"/>
    <cellStyle name="Migliaia 13 2 3 7" xfId="34504" xr:uid="{00000000-0005-0000-0000-0000C91E0000}"/>
    <cellStyle name="Migliaia 13 2 3 8" xfId="37464" xr:uid="{00000000-0005-0000-0000-0000CA1E0000}"/>
    <cellStyle name="Migliaia 13 2 4" xfId="4266" xr:uid="{00000000-0005-0000-0000-0000CB1E0000}"/>
    <cellStyle name="Migliaia 13 2 4 2" xfId="4267" xr:uid="{00000000-0005-0000-0000-0000CC1E0000}"/>
    <cellStyle name="Migliaia 13 2 4 3" xfId="4268" xr:uid="{00000000-0005-0000-0000-0000CD1E0000}"/>
    <cellStyle name="Migliaia 13 2 4 4" xfId="4269" xr:uid="{00000000-0005-0000-0000-0000CE1E0000}"/>
    <cellStyle name="Migliaia 13 2 4 5" xfId="27434" xr:uid="{00000000-0005-0000-0000-0000CF1E0000}"/>
    <cellStyle name="Migliaia 13 2 4 6" xfId="30667" xr:uid="{00000000-0005-0000-0000-0000D01E0000}"/>
    <cellStyle name="Migliaia 13 2 4 7" xfId="35491" xr:uid="{00000000-0005-0000-0000-0000D11E0000}"/>
    <cellStyle name="Migliaia 13 2 4 8" xfId="38451" xr:uid="{00000000-0005-0000-0000-0000D21E0000}"/>
    <cellStyle name="Migliaia 13 2 5" xfId="4270" xr:uid="{00000000-0005-0000-0000-0000D31E0000}"/>
    <cellStyle name="Migliaia 13 2 5 2" xfId="4271" xr:uid="{00000000-0005-0000-0000-0000D41E0000}"/>
    <cellStyle name="Migliaia 13 2 5 3" xfId="4272" xr:uid="{00000000-0005-0000-0000-0000D51E0000}"/>
    <cellStyle name="Migliaia 13 2 5 4" xfId="28350" xr:uid="{00000000-0005-0000-0000-0000D61E0000}"/>
    <cellStyle name="Migliaia 13 2 5 5" xfId="33431" xr:uid="{00000000-0005-0000-0000-0000D71E0000}"/>
    <cellStyle name="Migliaia 13 2 5 6" xfId="39355" xr:uid="{00000000-0005-0000-0000-0000D81E0000}"/>
    <cellStyle name="Migliaia 13 2 6" xfId="4273" xr:uid="{00000000-0005-0000-0000-0000D91E0000}"/>
    <cellStyle name="Migliaia 13 2 6 2" xfId="4274" xr:uid="{00000000-0005-0000-0000-0000DA1E0000}"/>
    <cellStyle name="Migliaia 13 2 6 3" xfId="4275" xr:uid="{00000000-0005-0000-0000-0000DB1E0000}"/>
    <cellStyle name="Migliaia 13 2 6 4" xfId="29270" xr:uid="{00000000-0005-0000-0000-0000DC1E0000}"/>
    <cellStyle name="Migliaia 13 2 6 5" xfId="40260" xr:uid="{00000000-0005-0000-0000-0000DD1E0000}"/>
    <cellStyle name="Migliaia 13 2 7" xfId="4276" xr:uid="{00000000-0005-0000-0000-0000DE1E0000}"/>
    <cellStyle name="Migliaia 13 2 8" xfId="4277" xr:uid="{00000000-0005-0000-0000-0000DF1E0000}"/>
    <cellStyle name="Migliaia 13 2 9" xfId="4278" xr:uid="{00000000-0005-0000-0000-0000E01E0000}"/>
    <cellStyle name="Migliaia 13 3" xfId="4279" xr:uid="{00000000-0005-0000-0000-0000E11E0000}"/>
    <cellStyle name="Migliaia 13 3 10" xfId="4280" xr:uid="{00000000-0005-0000-0000-0000E21E0000}"/>
    <cellStyle name="Migliaia 13 3 11" xfId="4281" xr:uid="{00000000-0005-0000-0000-0000E31E0000}"/>
    <cellStyle name="Migliaia 13 3 12" xfId="24152" xr:uid="{00000000-0005-0000-0000-0000E41E0000}"/>
    <cellStyle name="Migliaia 13 3 13" xfId="30669" xr:uid="{00000000-0005-0000-0000-0000E51E0000}"/>
    <cellStyle name="Migliaia 13 3 14" xfId="36620" xr:uid="{00000000-0005-0000-0000-0000E61E0000}"/>
    <cellStyle name="Migliaia 13 3 2" xfId="4282" xr:uid="{00000000-0005-0000-0000-0000E71E0000}"/>
    <cellStyle name="Migliaia 13 3 2 10" xfId="30670" xr:uid="{00000000-0005-0000-0000-0000E81E0000}"/>
    <cellStyle name="Migliaia 13 3 2 11" xfId="33434" xr:uid="{00000000-0005-0000-0000-0000E91E0000}"/>
    <cellStyle name="Migliaia 13 3 2 12" xfId="36621" xr:uid="{00000000-0005-0000-0000-0000EA1E0000}"/>
    <cellStyle name="Migliaia 13 3 2 2" xfId="4283" xr:uid="{00000000-0005-0000-0000-0000EB1E0000}"/>
    <cellStyle name="Migliaia 13 3 2 2 2" xfId="4284" xr:uid="{00000000-0005-0000-0000-0000EC1E0000}"/>
    <cellStyle name="Migliaia 13 3 2 2 3" xfId="4285" xr:uid="{00000000-0005-0000-0000-0000ED1E0000}"/>
    <cellStyle name="Migliaia 13 3 2 2 4" xfId="4286" xr:uid="{00000000-0005-0000-0000-0000EE1E0000}"/>
    <cellStyle name="Migliaia 13 3 2 2 5" xfId="26441" xr:uid="{00000000-0005-0000-0000-0000EF1E0000}"/>
    <cellStyle name="Migliaia 13 3 2 2 6" xfId="31519" xr:uid="{00000000-0005-0000-0000-0000F01E0000}"/>
    <cellStyle name="Migliaia 13 3 2 2 7" xfId="34507" xr:uid="{00000000-0005-0000-0000-0000F11E0000}"/>
    <cellStyle name="Migliaia 13 3 2 2 8" xfId="37467" xr:uid="{00000000-0005-0000-0000-0000F21E0000}"/>
    <cellStyle name="Migliaia 13 3 2 3" xfId="4287" xr:uid="{00000000-0005-0000-0000-0000F31E0000}"/>
    <cellStyle name="Migliaia 13 3 2 3 2" xfId="4288" xr:uid="{00000000-0005-0000-0000-0000F41E0000}"/>
    <cellStyle name="Migliaia 13 3 2 3 3" xfId="4289" xr:uid="{00000000-0005-0000-0000-0000F51E0000}"/>
    <cellStyle name="Migliaia 13 3 2 3 4" xfId="27516" xr:uid="{00000000-0005-0000-0000-0000F61E0000}"/>
    <cellStyle name="Migliaia 13 3 2 3 5" xfId="35570" xr:uid="{00000000-0005-0000-0000-0000F71E0000}"/>
    <cellStyle name="Migliaia 13 3 2 3 6" xfId="38530" xr:uid="{00000000-0005-0000-0000-0000F81E0000}"/>
    <cellStyle name="Migliaia 13 3 2 4" xfId="4290" xr:uid="{00000000-0005-0000-0000-0000F91E0000}"/>
    <cellStyle name="Migliaia 13 3 2 4 2" xfId="4291" xr:uid="{00000000-0005-0000-0000-0000FA1E0000}"/>
    <cellStyle name="Migliaia 13 3 2 4 3" xfId="4292" xr:uid="{00000000-0005-0000-0000-0000FB1E0000}"/>
    <cellStyle name="Migliaia 13 3 2 4 4" xfId="28432" xr:uid="{00000000-0005-0000-0000-0000FC1E0000}"/>
    <cellStyle name="Migliaia 13 3 2 4 5" xfId="39434" xr:uid="{00000000-0005-0000-0000-0000FD1E0000}"/>
    <cellStyle name="Migliaia 13 3 2 5" xfId="4293" xr:uid="{00000000-0005-0000-0000-0000FE1E0000}"/>
    <cellStyle name="Migliaia 13 3 2 5 2" xfId="4294" xr:uid="{00000000-0005-0000-0000-0000FF1E0000}"/>
    <cellStyle name="Migliaia 13 3 2 5 3" xfId="4295" xr:uid="{00000000-0005-0000-0000-0000001F0000}"/>
    <cellStyle name="Migliaia 13 3 2 5 4" xfId="29352" xr:uid="{00000000-0005-0000-0000-0000011F0000}"/>
    <cellStyle name="Migliaia 13 3 2 5 5" xfId="40339" xr:uid="{00000000-0005-0000-0000-0000021F0000}"/>
    <cellStyle name="Migliaia 13 3 2 6" xfId="4296" xr:uid="{00000000-0005-0000-0000-0000031F0000}"/>
    <cellStyle name="Migliaia 13 3 2 7" xfId="4297" xr:uid="{00000000-0005-0000-0000-0000041F0000}"/>
    <cellStyle name="Migliaia 13 3 2 8" xfId="4298" xr:uid="{00000000-0005-0000-0000-0000051F0000}"/>
    <cellStyle name="Migliaia 13 3 2 9" xfId="24153" xr:uid="{00000000-0005-0000-0000-0000061F0000}"/>
    <cellStyle name="Migliaia 13 3 3" xfId="4299" xr:uid="{00000000-0005-0000-0000-0000071F0000}"/>
    <cellStyle name="Migliaia 13 3 3 10" xfId="24154" xr:uid="{00000000-0005-0000-0000-0000081F0000}"/>
    <cellStyle name="Migliaia 13 3 3 11" xfId="30671" xr:uid="{00000000-0005-0000-0000-0000091F0000}"/>
    <cellStyle name="Migliaia 13 3 3 12" xfId="33435" xr:uid="{00000000-0005-0000-0000-00000A1F0000}"/>
    <cellStyle name="Migliaia 13 3 3 13" xfId="36622" xr:uid="{00000000-0005-0000-0000-00000B1F0000}"/>
    <cellStyle name="Migliaia 13 3 3 2" xfId="4300" xr:uid="{00000000-0005-0000-0000-00000C1F0000}"/>
    <cellStyle name="Migliaia 13 3 3 2 10" xfId="30672" xr:uid="{00000000-0005-0000-0000-00000D1F0000}"/>
    <cellStyle name="Migliaia 13 3 3 2 11" xfId="33436" xr:uid="{00000000-0005-0000-0000-00000E1F0000}"/>
    <cellStyle name="Migliaia 13 3 3 2 12" xfId="36623" xr:uid="{00000000-0005-0000-0000-00000F1F0000}"/>
    <cellStyle name="Migliaia 13 3 3 2 2" xfId="4301" xr:uid="{00000000-0005-0000-0000-0000101F0000}"/>
    <cellStyle name="Migliaia 13 3 3 2 2 2" xfId="4302" xr:uid="{00000000-0005-0000-0000-0000111F0000}"/>
    <cellStyle name="Migliaia 13 3 3 2 2 3" xfId="4303" xr:uid="{00000000-0005-0000-0000-0000121F0000}"/>
    <cellStyle name="Migliaia 13 3 3 2 2 4" xfId="4304" xr:uid="{00000000-0005-0000-0000-0000131F0000}"/>
    <cellStyle name="Migliaia 13 3 3 2 2 5" xfId="26443" xr:uid="{00000000-0005-0000-0000-0000141F0000}"/>
    <cellStyle name="Migliaia 13 3 3 2 2 6" xfId="31521" xr:uid="{00000000-0005-0000-0000-0000151F0000}"/>
    <cellStyle name="Migliaia 13 3 3 2 2 7" xfId="34509" xr:uid="{00000000-0005-0000-0000-0000161F0000}"/>
    <cellStyle name="Migliaia 13 3 3 2 2 8" xfId="37469" xr:uid="{00000000-0005-0000-0000-0000171F0000}"/>
    <cellStyle name="Migliaia 13 3 3 2 3" xfId="4305" xr:uid="{00000000-0005-0000-0000-0000181F0000}"/>
    <cellStyle name="Migliaia 13 3 3 2 3 2" xfId="4306" xr:uid="{00000000-0005-0000-0000-0000191F0000}"/>
    <cellStyle name="Migliaia 13 3 3 2 3 3" xfId="4307" xr:uid="{00000000-0005-0000-0000-00001A1F0000}"/>
    <cellStyle name="Migliaia 13 3 3 2 3 4" xfId="27939" xr:uid="{00000000-0005-0000-0000-00001B1F0000}"/>
    <cellStyle name="Migliaia 13 3 3 2 3 5" xfId="35988" xr:uid="{00000000-0005-0000-0000-00001C1F0000}"/>
    <cellStyle name="Migliaia 13 3 3 2 3 6" xfId="38948" xr:uid="{00000000-0005-0000-0000-00001D1F0000}"/>
    <cellStyle name="Migliaia 13 3 3 2 4" xfId="4308" xr:uid="{00000000-0005-0000-0000-00001E1F0000}"/>
    <cellStyle name="Migliaia 13 3 3 2 4 2" xfId="4309" xr:uid="{00000000-0005-0000-0000-00001F1F0000}"/>
    <cellStyle name="Migliaia 13 3 3 2 4 3" xfId="4310" xr:uid="{00000000-0005-0000-0000-0000201F0000}"/>
    <cellStyle name="Migliaia 13 3 3 2 4 4" xfId="28855" xr:uid="{00000000-0005-0000-0000-0000211F0000}"/>
    <cellStyle name="Migliaia 13 3 3 2 4 5" xfId="39852" xr:uid="{00000000-0005-0000-0000-0000221F0000}"/>
    <cellStyle name="Migliaia 13 3 3 2 5" xfId="4311" xr:uid="{00000000-0005-0000-0000-0000231F0000}"/>
    <cellStyle name="Migliaia 13 3 3 2 5 2" xfId="4312" xr:uid="{00000000-0005-0000-0000-0000241F0000}"/>
    <cellStyle name="Migliaia 13 3 3 2 5 3" xfId="4313" xr:uid="{00000000-0005-0000-0000-0000251F0000}"/>
    <cellStyle name="Migliaia 13 3 3 2 5 4" xfId="29775" xr:uid="{00000000-0005-0000-0000-0000261F0000}"/>
    <cellStyle name="Migliaia 13 3 3 2 5 5" xfId="40757" xr:uid="{00000000-0005-0000-0000-0000271F0000}"/>
    <cellStyle name="Migliaia 13 3 3 2 6" xfId="4314" xr:uid="{00000000-0005-0000-0000-0000281F0000}"/>
    <cellStyle name="Migliaia 13 3 3 2 7" xfId="4315" xr:uid="{00000000-0005-0000-0000-0000291F0000}"/>
    <cellStyle name="Migliaia 13 3 3 2 8" xfId="4316" xr:uid="{00000000-0005-0000-0000-00002A1F0000}"/>
    <cellStyle name="Migliaia 13 3 3 2 9" xfId="24155" xr:uid="{00000000-0005-0000-0000-00002B1F0000}"/>
    <cellStyle name="Migliaia 13 3 3 3" xfId="4317" xr:uid="{00000000-0005-0000-0000-00002C1F0000}"/>
    <cellStyle name="Migliaia 13 3 3 3 2" xfId="4318" xr:uid="{00000000-0005-0000-0000-00002D1F0000}"/>
    <cellStyle name="Migliaia 13 3 3 3 3" xfId="4319" xr:uid="{00000000-0005-0000-0000-00002E1F0000}"/>
    <cellStyle name="Migliaia 13 3 3 3 4" xfId="4320" xr:uid="{00000000-0005-0000-0000-00002F1F0000}"/>
    <cellStyle name="Migliaia 13 3 3 3 5" xfId="26442" xr:uid="{00000000-0005-0000-0000-0000301F0000}"/>
    <cellStyle name="Migliaia 13 3 3 3 6" xfId="31520" xr:uid="{00000000-0005-0000-0000-0000311F0000}"/>
    <cellStyle name="Migliaia 13 3 3 3 7" xfId="34508" xr:uid="{00000000-0005-0000-0000-0000321F0000}"/>
    <cellStyle name="Migliaia 13 3 3 3 8" xfId="37468" xr:uid="{00000000-0005-0000-0000-0000331F0000}"/>
    <cellStyle name="Migliaia 13 3 3 4" xfId="4321" xr:uid="{00000000-0005-0000-0000-0000341F0000}"/>
    <cellStyle name="Migliaia 13 3 3 4 2" xfId="4322" xr:uid="{00000000-0005-0000-0000-0000351F0000}"/>
    <cellStyle name="Migliaia 13 3 3 4 3" xfId="4323" xr:uid="{00000000-0005-0000-0000-0000361F0000}"/>
    <cellStyle name="Migliaia 13 3 3 4 4" xfId="27517" xr:uid="{00000000-0005-0000-0000-0000371F0000}"/>
    <cellStyle name="Migliaia 13 3 3 4 5" xfId="35571" xr:uid="{00000000-0005-0000-0000-0000381F0000}"/>
    <cellStyle name="Migliaia 13 3 3 4 6" xfId="38531" xr:uid="{00000000-0005-0000-0000-0000391F0000}"/>
    <cellStyle name="Migliaia 13 3 3 5" xfId="4324" xr:uid="{00000000-0005-0000-0000-00003A1F0000}"/>
    <cellStyle name="Migliaia 13 3 3 5 2" xfId="4325" xr:uid="{00000000-0005-0000-0000-00003B1F0000}"/>
    <cellStyle name="Migliaia 13 3 3 5 3" xfId="4326" xr:uid="{00000000-0005-0000-0000-00003C1F0000}"/>
    <cellStyle name="Migliaia 13 3 3 5 4" xfId="28433" xr:uid="{00000000-0005-0000-0000-00003D1F0000}"/>
    <cellStyle name="Migliaia 13 3 3 5 5" xfId="39435" xr:uid="{00000000-0005-0000-0000-00003E1F0000}"/>
    <cellStyle name="Migliaia 13 3 3 6" xfId="4327" xr:uid="{00000000-0005-0000-0000-00003F1F0000}"/>
    <cellStyle name="Migliaia 13 3 3 6 2" xfId="4328" xr:uid="{00000000-0005-0000-0000-0000401F0000}"/>
    <cellStyle name="Migliaia 13 3 3 6 3" xfId="4329" xr:uid="{00000000-0005-0000-0000-0000411F0000}"/>
    <cellStyle name="Migliaia 13 3 3 6 4" xfId="29353" xr:uid="{00000000-0005-0000-0000-0000421F0000}"/>
    <cellStyle name="Migliaia 13 3 3 6 5" xfId="40340" xr:uid="{00000000-0005-0000-0000-0000431F0000}"/>
    <cellStyle name="Migliaia 13 3 3 7" xfId="4330" xr:uid="{00000000-0005-0000-0000-0000441F0000}"/>
    <cellStyle name="Migliaia 13 3 3 8" xfId="4331" xr:uid="{00000000-0005-0000-0000-0000451F0000}"/>
    <cellStyle name="Migliaia 13 3 3 9" xfId="4332" xr:uid="{00000000-0005-0000-0000-0000461F0000}"/>
    <cellStyle name="Migliaia 13 3 4" xfId="4333" xr:uid="{00000000-0005-0000-0000-0000471F0000}"/>
    <cellStyle name="Migliaia 13 3 4 10" xfId="30673" xr:uid="{00000000-0005-0000-0000-0000481F0000}"/>
    <cellStyle name="Migliaia 13 3 4 11" xfId="33437" xr:uid="{00000000-0005-0000-0000-0000491F0000}"/>
    <cellStyle name="Migliaia 13 3 4 12" xfId="36624" xr:uid="{00000000-0005-0000-0000-00004A1F0000}"/>
    <cellStyle name="Migliaia 13 3 4 2" xfId="4334" xr:uid="{00000000-0005-0000-0000-00004B1F0000}"/>
    <cellStyle name="Migliaia 13 3 4 2 2" xfId="4335" xr:uid="{00000000-0005-0000-0000-00004C1F0000}"/>
    <cellStyle name="Migliaia 13 3 4 2 3" xfId="4336" xr:uid="{00000000-0005-0000-0000-00004D1F0000}"/>
    <cellStyle name="Migliaia 13 3 4 2 4" xfId="4337" xr:uid="{00000000-0005-0000-0000-00004E1F0000}"/>
    <cellStyle name="Migliaia 13 3 4 2 5" xfId="26444" xr:uid="{00000000-0005-0000-0000-00004F1F0000}"/>
    <cellStyle name="Migliaia 13 3 4 2 6" xfId="31522" xr:uid="{00000000-0005-0000-0000-0000501F0000}"/>
    <cellStyle name="Migliaia 13 3 4 2 7" xfId="34510" xr:uid="{00000000-0005-0000-0000-0000511F0000}"/>
    <cellStyle name="Migliaia 13 3 4 2 8" xfId="37470" xr:uid="{00000000-0005-0000-0000-0000521F0000}"/>
    <cellStyle name="Migliaia 13 3 4 3" xfId="4338" xr:uid="{00000000-0005-0000-0000-0000531F0000}"/>
    <cellStyle name="Migliaia 13 3 4 3 2" xfId="4339" xr:uid="{00000000-0005-0000-0000-0000541F0000}"/>
    <cellStyle name="Migliaia 13 3 4 3 3" xfId="4340" xr:uid="{00000000-0005-0000-0000-0000551F0000}"/>
    <cellStyle name="Migliaia 13 3 4 3 4" xfId="27938" xr:uid="{00000000-0005-0000-0000-0000561F0000}"/>
    <cellStyle name="Migliaia 13 3 4 3 5" xfId="35987" xr:uid="{00000000-0005-0000-0000-0000571F0000}"/>
    <cellStyle name="Migliaia 13 3 4 3 6" xfId="38947" xr:uid="{00000000-0005-0000-0000-0000581F0000}"/>
    <cellStyle name="Migliaia 13 3 4 4" xfId="4341" xr:uid="{00000000-0005-0000-0000-0000591F0000}"/>
    <cellStyle name="Migliaia 13 3 4 4 2" xfId="4342" xr:uid="{00000000-0005-0000-0000-00005A1F0000}"/>
    <cellStyle name="Migliaia 13 3 4 4 3" xfId="4343" xr:uid="{00000000-0005-0000-0000-00005B1F0000}"/>
    <cellStyle name="Migliaia 13 3 4 4 4" xfId="28854" xr:uid="{00000000-0005-0000-0000-00005C1F0000}"/>
    <cellStyle name="Migliaia 13 3 4 4 5" xfId="39851" xr:uid="{00000000-0005-0000-0000-00005D1F0000}"/>
    <cellStyle name="Migliaia 13 3 4 5" xfId="4344" xr:uid="{00000000-0005-0000-0000-00005E1F0000}"/>
    <cellStyle name="Migliaia 13 3 4 5 2" xfId="4345" xr:uid="{00000000-0005-0000-0000-00005F1F0000}"/>
    <cellStyle name="Migliaia 13 3 4 5 3" xfId="4346" xr:uid="{00000000-0005-0000-0000-0000601F0000}"/>
    <cellStyle name="Migliaia 13 3 4 5 4" xfId="29774" xr:uid="{00000000-0005-0000-0000-0000611F0000}"/>
    <cellStyle name="Migliaia 13 3 4 5 5" xfId="40756" xr:uid="{00000000-0005-0000-0000-0000621F0000}"/>
    <cellStyle name="Migliaia 13 3 4 6" xfId="4347" xr:uid="{00000000-0005-0000-0000-0000631F0000}"/>
    <cellStyle name="Migliaia 13 3 4 7" xfId="4348" xr:uid="{00000000-0005-0000-0000-0000641F0000}"/>
    <cellStyle name="Migliaia 13 3 4 8" xfId="4349" xr:uid="{00000000-0005-0000-0000-0000651F0000}"/>
    <cellStyle name="Migliaia 13 3 4 9" xfId="24156" xr:uid="{00000000-0005-0000-0000-0000661F0000}"/>
    <cellStyle name="Migliaia 13 3 5" xfId="4350" xr:uid="{00000000-0005-0000-0000-0000671F0000}"/>
    <cellStyle name="Migliaia 13 3 5 2" xfId="4351" xr:uid="{00000000-0005-0000-0000-0000681F0000}"/>
    <cellStyle name="Migliaia 13 3 5 3" xfId="4352" xr:uid="{00000000-0005-0000-0000-0000691F0000}"/>
    <cellStyle name="Migliaia 13 3 5 4" xfId="4353" xr:uid="{00000000-0005-0000-0000-00006A1F0000}"/>
    <cellStyle name="Migliaia 13 3 5 5" xfId="26440" xr:uid="{00000000-0005-0000-0000-00006B1F0000}"/>
    <cellStyle name="Migliaia 13 3 5 6" xfId="31518" xr:uid="{00000000-0005-0000-0000-00006C1F0000}"/>
    <cellStyle name="Migliaia 13 3 5 7" xfId="34506" xr:uid="{00000000-0005-0000-0000-00006D1F0000}"/>
    <cellStyle name="Migliaia 13 3 5 8" xfId="37466" xr:uid="{00000000-0005-0000-0000-00006E1F0000}"/>
    <cellStyle name="Migliaia 13 3 6" xfId="4354" xr:uid="{00000000-0005-0000-0000-00006F1F0000}"/>
    <cellStyle name="Migliaia 13 3 6 2" xfId="4355" xr:uid="{00000000-0005-0000-0000-0000701F0000}"/>
    <cellStyle name="Migliaia 13 3 6 3" xfId="4356" xr:uid="{00000000-0005-0000-0000-0000711F0000}"/>
    <cellStyle name="Migliaia 13 3 6 4" xfId="27515" xr:uid="{00000000-0005-0000-0000-0000721F0000}"/>
    <cellStyle name="Migliaia 13 3 6 5" xfId="35569" xr:uid="{00000000-0005-0000-0000-0000731F0000}"/>
    <cellStyle name="Migliaia 13 3 6 6" xfId="38529" xr:uid="{00000000-0005-0000-0000-0000741F0000}"/>
    <cellStyle name="Migliaia 13 3 7" xfId="4357" xr:uid="{00000000-0005-0000-0000-0000751F0000}"/>
    <cellStyle name="Migliaia 13 3 7 2" xfId="4358" xr:uid="{00000000-0005-0000-0000-0000761F0000}"/>
    <cellStyle name="Migliaia 13 3 7 3" xfId="4359" xr:uid="{00000000-0005-0000-0000-0000771F0000}"/>
    <cellStyle name="Migliaia 13 3 7 4" xfId="28431" xr:uid="{00000000-0005-0000-0000-0000781F0000}"/>
    <cellStyle name="Migliaia 13 3 7 5" xfId="33433" xr:uid="{00000000-0005-0000-0000-0000791F0000}"/>
    <cellStyle name="Migliaia 13 3 7 6" xfId="39433" xr:uid="{00000000-0005-0000-0000-00007A1F0000}"/>
    <cellStyle name="Migliaia 13 3 8" xfId="4360" xr:uid="{00000000-0005-0000-0000-00007B1F0000}"/>
    <cellStyle name="Migliaia 13 3 8 2" xfId="4361" xr:uid="{00000000-0005-0000-0000-00007C1F0000}"/>
    <cellStyle name="Migliaia 13 3 8 3" xfId="4362" xr:uid="{00000000-0005-0000-0000-00007D1F0000}"/>
    <cellStyle name="Migliaia 13 3 8 4" xfId="29351" xr:uid="{00000000-0005-0000-0000-00007E1F0000}"/>
    <cellStyle name="Migliaia 13 3 8 5" xfId="40338" xr:uid="{00000000-0005-0000-0000-00007F1F0000}"/>
    <cellStyle name="Migliaia 13 3 9" xfId="4363" xr:uid="{00000000-0005-0000-0000-0000801F0000}"/>
    <cellStyle name="Migliaia 13 4" xfId="4364" xr:uid="{00000000-0005-0000-0000-0000811F0000}"/>
    <cellStyle name="Migliaia 13 4 10" xfId="4365" xr:uid="{00000000-0005-0000-0000-0000821F0000}"/>
    <cellStyle name="Migliaia 13 4 11" xfId="24157" xr:uid="{00000000-0005-0000-0000-0000831F0000}"/>
    <cellStyle name="Migliaia 13 4 12" xfId="30674" xr:uid="{00000000-0005-0000-0000-0000841F0000}"/>
    <cellStyle name="Migliaia 13 4 13" xfId="33438" xr:uid="{00000000-0005-0000-0000-0000851F0000}"/>
    <cellStyle name="Migliaia 13 4 14" xfId="36625" xr:uid="{00000000-0005-0000-0000-0000861F0000}"/>
    <cellStyle name="Migliaia 13 4 2" xfId="4366" xr:uid="{00000000-0005-0000-0000-0000871F0000}"/>
    <cellStyle name="Migliaia 13 4 2 10" xfId="24158" xr:uid="{00000000-0005-0000-0000-0000881F0000}"/>
    <cellStyle name="Migliaia 13 4 2 11" xfId="30675" xr:uid="{00000000-0005-0000-0000-0000891F0000}"/>
    <cellStyle name="Migliaia 13 4 2 12" xfId="33439" xr:uid="{00000000-0005-0000-0000-00008A1F0000}"/>
    <cellStyle name="Migliaia 13 4 2 13" xfId="36626" xr:uid="{00000000-0005-0000-0000-00008B1F0000}"/>
    <cellStyle name="Migliaia 13 4 2 2" xfId="4367" xr:uid="{00000000-0005-0000-0000-00008C1F0000}"/>
    <cellStyle name="Migliaia 13 4 2 2 10" xfId="30676" xr:uid="{00000000-0005-0000-0000-00008D1F0000}"/>
    <cellStyle name="Migliaia 13 4 2 2 11" xfId="33440" xr:uid="{00000000-0005-0000-0000-00008E1F0000}"/>
    <cellStyle name="Migliaia 13 4 2 2 12" xfId="36627" xr:uid="{00000000-0005-0000-0000-00008F1F0000}"/>
    <cellStyle name="Migliaia 13 4 2 2 2" xfId="4368" xr:uid="{00000000-0005-0000-0000-0000901F0000}"/>
    <cellStyle name="Migliaia 13 4 2 2 2 2" xfId="4369" xr:uid="{00000000-0005-0000-0000-0000911F0000}"/>
    <cellStyle name="Migliaia 13 4 2 2 2 3" xfId="4370" xr:uid="{00000000-0005-0000-0000-0000921F0000}"/>
    <cellStyle name="Migliaia 13 4 2 2 2 4" xfId="4371" xr:uid="{00000000-0005-0000-0000-0000931F0000}"/>
    <cellStyle name="Migliaia 13 4 2 2 2 5" xfId="26447" xr:uid="{00000000-0005-0000-0000-0000941F0000}"/>
    <cellStyle name="Migliaia 13 4 2 2 2 6" xfId="31525" xr:uid="{00000000-0005-0000-0000-0000951F0000}"/>
    <cellStyle name="Migliaia 13 4 2 2 2 7" xfId="34513" xr:uid="{00000000-0005-0000-0000-0000961F0000}"/>
    <cellStyle name="Migliaia 13 4 2 2 2 8" xfId="37473" xr:uid="{00000000-0005-0000-0000-0000971F0000}"/>
    <cellStyle name="Migliaia 13 4 2 2 3" xfId="4372" xr:uid="{00000000-0005-0000-0000-0000981F0000}"/>
    <cellStyle name="Migliaia 13 4 2 2 3 2" xfId="4373" xr:uid="{00000000-0005-0000-0000-0000991F0000}"/>
    <cellStyle name="Migliaia 13 4 2 2 3 3" xfId="4374" xr:uid="{00000000-0005-0000-0000-00009A1F0000}"/>
    <cellStyle name="Migliaia 13 4 2 2 3 4" xfId="27941" xr:uid="{00000000-0005-0000-0000-00009B1F0000}"/>
    <cellStyle name="Migliaia 13 4 2 2 3 5" xfId="35990" xr:uid="{00000000-0005-0000-0000-00009C1F0000}"/>
    <cellStyle name="Migliaia 13 4 2 2 3 6" xfId="38950" xr:uid="{00000000-0005-0000-0000-00009D1F0000}"/>
    <cellStyle name="Migliaia 13 4 2 2 4" xfId="4375" xr:uid="{00000000-0005-0000-0000-00009E1F0000}"/>
    <cellStyle name="Migliaia 13 4 2 2 4 2" xfId="4376" xr:uid="{00000000-0005-0000-0000-00009F1F0000}"/>
    <cellStyle name="Migliaia 13 4 2 2 4 3" xfId="4377" xr:uid="{00000000-0005-0000-0000-0000A01F0000}"/>
    <cellStyle name="Migliaia 13 4 2 2 4 4" xfId="28857" xr:uid="{00000000-0005-0000-0000-0000A11F0000}"/>
    <cellStyle name="Migliaia 13 4 2 2 4 5" xfId="39854" xr:uid="{00000000-0005-0000-0000-0000A21F0000}"/>
    <cellStyle name="Migliaia 13 4 2 2 5" xfId="4378" xr:uid="{00000000-0005-0000-0000-0000A31F0000}"/>
    <cellStyle name="Migliaia 13 4 2 2 5 2" xfId="4379" xr:uid="{00000000-0005-0000-0000-0000A41F0000}"/>
    <cellStyle name="Migliaia 13 4 2 2 5 3" xfId="4380" xr:uid="{00000000-0005-0000-0000-0000A51F0000}"/>
    <cellStyle name="Migliaia 13 4 2 2 5 4" xfId="29777" xr:uid="{00000000-0005-0000-0000-0000A61F0000}"/>
    <cellStyle name="Migliaia 13 4 2 2 5 5" xfId="40759" xr:uid="{00000000-0005-0000-0000-0000A71F0000}"/>
    <cellStyle name="Migliaia 13 4 2 2 6" xfId="4381" xr:uid="{00000000-0005-0000-0000-0000A81F0000}"/>
    <cellStyle name="Migliaia 13 4 2 2 7" xfId="4382" xr:uid="{00000000-0005-0000-0000-0000A91F0000}"/>
    <cellStyle name="Migliaia 13 4 2 2 8" xfId="4383" xr:uid="{00000000-0005-0000-0000-0000AA1F0000}"/>
    <cellStyle name="Migliaia 13 4 2 2 9" xfId="24159" xr:uid="{00000000-0005-0000-0000-0000AB1F0000}"/>
    <cellStyle name="Migliaia 13 4 2 3" xfId="4384" xr:uid="{00000000-0005-0000-0000-0000AC1F0000}"/>
    <cellStyle name="Migliaia 13 4 2 3 2" xfId="4385" xr:uid="{00000000-0005-0000-0000-0000AD1F0000}"/>
    <cellStyle name="Migliaia 13 4 2 3 3" xfId="4386" xr:uid="{00000000-0005-0000-0000-0000AE1F0000}"/>
    <cellStyle name="Migliaia 13 4 2 3 4" xfId="4387" xr:uid="{00000000-0005-0000-0000-0000AF1F0000}"/>
    <cellStyle name="Migliaia 13 4 2 3 5" xfId="26446" xr:uid="{00000000-0005-0000-0000-0000B01F0000}"/>
    <cellStyle name="Migliaia 13 4 2 3 6" xfId="31524" xr:uid="{00000000-0005-0000-0000-0000B11F0000}"/>
    <cellStyle name="Migliaia 13 4 2 3 7" xfId="34512" xr:uid="{00000000-0005-0000-0000-0000B21F0000}"/>
    <cellStyle name="Migliaia 13 4 2 3 8" xfId="37472" xr:uid="{00000000-0005-0000-0000-0000B31F0000}"/>
    <cellStyle name="Migliaia 13 4 2 4" xfId="4388" xr:uid="{00000000-0005-0000-0000-0000B41F0000}"/>
    <cellStyle name="Migliaia 13 4 2 4 2" xfId="4389" xr:uid="{00000000-0005-0000-0000-0000B51F0000}"/>
    <cellStyle name="Migliaia 13 4 2 4 3" xfId="4390" xr:uid="{00000000-0005-0000-0000-0000B61F0000}"/>
    <cellStyle name="Migliaia 13 4 2 4 4" xfId="27519" xr:uid="{00000000-0005-0000-0000-0000B71F0000}"/>
    <cellStyle name="Migliaia 13 4 2 4 5" xfId="35573" xr:uid="{00000000-0005-0000-0000-0000B81F0000}"/>
    <cellStyle name="Migliaia 13 4 2 4 6" xfId="38533" xr:uid="{00000000-0005-0000-0000-0000B91F0000}"/>
    <cellStyle name="Migliaia 13 4 2 5" xfId="4391" xr:uid="{00000000-0005-0000-0000-0000BA1F0000}"/>
    <cellStyle name="Migliaia 13 4 2 5 2" xfId="4392" xr:uid="{00000000-0005-0000-0000-0000BB1F0000}"/>
    <cellStyle name="Migliaia 13 4 2 5 3" xfId="4393" xr:uid="{00000000-0005-0000-0000-0000BC1F0000}"/>
    <cellStyle name="Migliaia 13 4 2 5 4" xfId="28435" xr:uid="{00000000-0005-0000-0000-0000BD1F0000}"/>
    <cellStyle name="Migliaia 13 4 2 5 5" xfId="39437" xr:uid="{00000000-0005-0000-0000-0000BE1F0000}"/>
    <cellStyle name="Migliaia 13 4 2 6" xfId="4394" xr:uid="{00000000-0005-0000-0000-0000BF1F0000}"/>
    <cellStyle name="Migliaia 13 4 2 6 2" xfId="4395" xr:uid="{00000000-0005-0000-0000-0000C01F0000}"/>
    <cellStyle name="Migliaia 13 4 2 6 3" xfId="4396" xr:uid="{00000000-0005-0000-0000-0000C11F0000}"/>
    <cellStyle name="Migliaia 13 4 2 6 4" xfId="29355" xr:uid="{00000000-0005-0000-0000-0000C21F0000}"/>
    <cellStyle name="Migliaia 13 4 2 6 5" xfId="40342" xr:uid="{00000000-0005-0000-0000-0000C31F0000}"/>
    <cellStyle name="Migliaia 13 4 2 7" xfId="4397" xr:uid="{00000000-0005-0000-0000-0000C41F0000}"/>
    <cellStyle name="Migliaia 13 4 2 8" xfId="4398" xr:uid="{00000000-0005-0000-0000-0000C51F0000}"/>
    <cellStyle name="Migliaia 13 4 2 9" xfId="4399" xr:uid="{00000000-0005-0000-0000-0000C61F0000}"/>
    <cellStyle name="Migliaia 13 4 3" xfId="4400" xr:uid="{00000000-0005-0000-0000-0000C71F0000}"/>
    <cellStyle name="Migliaia 13 4 3 10" xfId="30677" xr:uid="{00000000-0005-0000-0000-0000C81F0000}"/>
    <cellStyle name="Migliaia 13 4 3 11" xfId="33441" xr:uid="{00000000-0005-0000-0000-0000C91F0000}"/>
    <cellStyle name="Migliaia 13 4 3 12" xfId="36628" xr:uid="{00000000-0005-0000-0000-0000CA1F0000}"/>
    <cellStyle name="Migliaia 13 4 3 2" xfId="4401" xr:uid="{00000000-0005-0000-0000-0000CB1F0000}"/>
    <cellStyle name="Migliaia 13 4 3 2 2" xfId="4402" xr:uid="{00000000-0005-0000-0000-0000CC1F0000}"/>
    <cellStyle name="Migliaia 13 4 3 2 3" xfId="4403" xr:uid="{00000000-0005-0000-0000-0000CD1F0000}"/>
    <cellStyle name="Migliaia 13 4 3 2 4" xfId="4404" xr:uid="{00000000-0005-0000-0000-0000CE1F0000}"/>
    <cellStyle name="Migliaia 13 4 3 2 5" xfId="26448" xr:uid="{00000000-0005-0000-0000-0000CF1F0000}"/>
    <cellStyle name="Migliaia 13 4 3 2 6" xfId="31526" xr:uid="{00000000-0005-0000-0000-0000D01F0000}"/>
    <cellStyle name="Migliaia 13 4 3 2 7" xfId="34514" xr:uid="{00000000-0005-0000-0000-0000D11F0000}"/>
    <cellStyle name="Migliaia 13 4 3 2 8" xfId="37474" xr:uid="{00000000-0005-0000-0000-0000D21F0000}"/>
    <cellStyle name="Migliaia 13 4 3 3" xfId="4405" xr:uid="{00000000-0005-0000-0000-0000D31F0000}"/>
    <cellStyle name="Migliaia 13 4 3 3 2" xfId="4406" xr:uid="{00000000-0005-0000-0000-0000D41F0000}"/>
    <cellStyle name="Migliaia 13 4 3 3 3" xfId="4407" xr:uid="{00000000-0005-0000-0000-0000D51F0000}"/>
    <cellStyle name="Migliaia 13 4 3 3 4" xfId="27940" xr:uid="{00000000-0005-0000-0000-0000D61F0000}"/>
    <cellStyle name="Migliaia 13 4 3 3 5" xfId="35989" xr:uid="{00000000-0005-0000-0000-0000D71F0000}"/>
    <cellStyle name="Migliaia 13 4 3 3 6" xfId="38949" xr:uid="{00000000-0005-0000-0000-0000D81F0000}"/>
    <cellStyle name="Migliaia 13 4 3 4" xfId="4408" xr:uid="{00000000-0005-0000-0000-0000D91F0000}"/>
    <cellStyle name="Migliaia 13 4 3 4 2" xfId="4409" xr:uid="{00000000-0005-0000-0000-0000DA1F0000}"/>
    <cellStyle name="Migliaia 13 4 3 4 3" xfId="4410" xr:uid="{00000000-0005-0000-0000-0000DB1F0000}"/>
    <cellStyle name="Migliaia 13 4 3 4 4" xfId="28856" xr:uid="{00000000-0005-0000-0000-0000DC1F0000}"/>
    <cellStyle name="Migliaia 13 4 3 4 5" xfId="39853" xr:uid="{00000000-0005-0000-0000-0000DD1F0000}"/>
    <cellStyle name="Migliaia 13 4 3 5" xfId="4411" xr:uid="{00000000-0005-0000-0000-0000DE1F0000}"/>
    <cellStyle name="Migliaia 13 4 3 5 2" xfId="4412" xr:uid="{00000000-0005-0000-0000-0000DF1F0000}"/>
    <cellStyle name="Migliaia 13 4 3 5 3" xfId="4413" xr:uid="{00000000-0005-0000-0000-0000E01F0000}"/>
    <cellStyle name="Migliaia 13 4 3 5 4" xfId="29776" xr:uid="{00000000-0005-0000-0000-0000E11F0000}"/>
    <cellStyle name="Migliaia 13 4 3 5 5" xfId="40758" xr:uid="{00000000-0005-0000-0000-0000E21F0000}"/>
    <cellStyle name="Migliaia 13 4 3 6" xfId="4414" xr:uid="{00000000-0005-0000-0000-0000E31F0000}"/>
    <cellStyle name="Migliaia 13 4 3 7" xfId="4415" xr:uid="{00000000-0005-0000-0000-0000E41F0000}"/>
    <cellStyle name="Migliaia 13 4 3 8" xfId="4416" xr:uid="{00000000-0005-0000-0000-0000E51F0000}"/>
    <cellStyle name="Migliaia 13 4 3 9" xfId="24160" xr:uid="{00000000-0005-0000-0000-0000E61F0000}"/>
    <cellStyle name="Migliaia 13 4 4" xfId="4417" xr:uid="{00000000-0005-0000-0000-0000E71F0000}"/>
    <cellStyle name="Migliaia 13 4 4 2" xfId="4418" xr:uid="{00000000-0005-0000-0000-0000E81F0000}"/>
    <cellStyle name="Migliaia 13 4 4 3" xfId="4419" xr:uid="{00000000-0005-0000-0000-0000E91F0000}"/>
    <cellStyle name="Migliaia 13 4 4 4" xfId="4420" xr:uid="{00000000-0005-0000-0000-0000EA1F0000}"/>
    <cellStyle name="Migliaia 13 4 4 5" xfId="26445" xr:uid="{00000000-0005-0000-0000-0000EB1F0000}"/>
    <cellStyle name="Migliaia 13 4 4 6" xfId="31523" xr:uid="{00000000-0005-0000-0000-0000EC1F0000}"/>
    <cellStyle name="Migliaia 13 4 4 7" xfId="34511" xr:uid="{00000000-0005-0000-0000-0000ED1F0000}"/>
    <cellStyle name="Migliaia 13 4 4 8" xfId="37471" xr:uid="{00000000-0005-0000-0000-0000EE1F0000}"/>
    <cellStyle name="Migliaia 13 4 5" xfId="4421" xr:uid="{00000000-0005-0000-0000-0000EF1F0000}"/>
    <cellStyle name="Migliaia 13 4 5 2" xfId="4422" xr:uid="{00000000-0005-0000-0000-0000F01F0000}"/>
    <cellStyle name="Migliaia 13 4 5 3" xfId="4423" xr:uid="{00000000-0005-0000-0000-0000F11F0000}"/>
    <cellStyle name="Migliaia 13 4 5 4" xfId="27518" xr:uid="{00000000-0005-0000-0000-0000F21F0000}"/>
    <cellStyle name="Migliaia 13 4 5 5" xfId="35572" xr:uid="{00000000-0005-0000-0000-0000F31F0000}"/>
    <cellStyle name="Migliaia 13 4 5 6" xfId="38532" xr:uid="{00000000-0005-0000-0000-0000F41F0000}"/>
    <cellStyle name="Migliaia 13 4 6" xfId="4424" xr:uid="{00000000-0005-0000-0000-0000F51F0000}"/>
    <cellStyle name="Migliaia 13 4 6 2" xfId="4425" xr:uid="{00000000-0005-0000-0000-0000F61F0000}"/>
    <cellStyle name="Migliaia 13 4 6 3" xfId="4426" xr:uid="{00000000-0005-0000-0000-0000F71F0000}"/>
    <cellStyle name="Migliaia 13 4 6 4" xfId="28434" xr:uid="{00000000-0005-0000-0000-0000F81F0000}"/>
    <cellStyle name="Migliaia 13 4 6 5" xfId="39436" xr:uid="{00000000-0005-0000-0000-0000F91F0000}"/>
    <cellStyle name="Migliaia 13 4 7" xfId="4427" xr:uid="{00000000-0005-0000-0000-0000FA1F0000}"/>
    <cellStyle name="Migliaia 13 4 7 2" xfId="4428" xr:uid="{00000000-0005-0000-0000-0000FB1F0000}"/>
    <cellStyle name="Migliaia 13 4 7 3" xfId="4429" xr:uid="{00000000-0005-0000-0000-0000FC1F0000}"/>
    <cellStyle name="Migliaia 13 4 7 4" xfId="29354" xr:uid="{00000000-0005-0000-0000-0000FD1F0000}"/>
    <cellStyle name="Migliaia 13 4 7 5" xfId="40341" xr:uid="{00000000-0005-0000-0000-0000FE1F0000}"/>
    <cellStyle name="Migliaia 13 4 8" xfId="4430" xr:uid="{00000000-0005-0000-0000-0000FF1F0000}"/>
    <cellStyle name="Migliaia 13 4 9" xfId="4431" xr:uid="{00000000-0005-0000-0000-000000200000}"/>
    <cellStyle name="Migliaia 13 5" xfId="4432" xr:uid="{00000000-0005-0000-0000-000001200000}"/>
    <cellStyle name="Migliaia 13 5 10" xfId="30678" xr:uid="{00000000-0005-0000-0000-000002200000}"/>
    <cellStyle name="Migliaia 13 5 11" xfId="33442" xr:uid="{00000000-0005-0000-0000-000003200000}"/>
    <cellStyle name="Migliaia 13 5 12" xfId="36629" xr:uid="{00000000-0005-0000-0000-000004200000}"/>
    <cellStyle name="Migliaia 13 5 2" xfId="4433" xr:uid="{00000000-0005-0000-0000-000005200000}"/>
    <cellStyle name="Migliaia 13 5 2 2" xfId="4434" xr:uid="{00000000-0005-0000-0000-000006200000}"/>
    <cellStyle name="Migliaia 13 5 2 3" xfId="4435" xr:uid="{00000000-0005-0000-0000-000007200000}"/>
    <cellStyle name="Migliaia 13 5 2 4" xfId="4436" xr:uid="{00000000-0005-0000-0000-000008200000}"/>
    <cellStyle name="Migliaia 13 5 2 5" xfId="26449" xr:uid="{00000000-0005-0000-0000-000009200000}"/>
    <cellStyle name="Migliaia 13 5 2 6" xfId="31527" xr:uid="{00000000-0005-0000-0000-00000A200000}"/>
    <cellStyle name="Migliaia 13 5 2 7" xfId="34515" xr:uid="{00000000-0005-0000-0000-00000B200000}"/>
    <cellStyle name="Migliaia 13 5 2 8" xfId="37475" xr:uid="{00000000-0005-0000-0000-00000C200000}"/>
    <cellStyle name="Migliaia 13 5 3" xfId="4437" xr:uid="{00000000-0005-0000-0000-00000D200000}"/>
    <cellStyle name="Migliaia 13 5 3 2" xfId="4438" xr:uid="{00000000-0005-0000-0000-00000E200000}"/>
    <cellStyle name="Migliaia 13 5 3 3" xfId="4439" xr:uid="{00000000-0005-0000-0000-00000F200000}"/>
    <cellStyle name="Migliaia 13 5 3 4" xfId="27520" xr:uid="{00000000-0005-0000-0000-000010200000}"/>
    <cellStyle name="Migliaia 13 5 3 5" xfId="35574" xr:uid="{00000000-0005-0000-0000-000011200000}"/>
    <cellStyle name="Migliaia 13 5 3 6" xfId="38534" xr:uid="{00000000-0005-0000-0000-000012200000}"/>
    <cellStyle name="Migliaia 13 5 4" xfId="4440" xr:uid="{00000000-0005-0000-0000-000013200000}"/>
    <cellStyle name="Migliaia 13 5 4 2" xfId="4441" xr:uid="{00000000-0005-0000-0000-000014200000}"/>
    <cellStyle name="Migliaia 13 5 4 3" xfId="4442" xr:uid="{00000000-0005-0000-0000-000015200000}"/>
    <cellStyle name="Migliaia 13 5 4 4" xfId="28436" xr:uid="{00000000-0005-0000-0000-000016200000}"/>
    <cellStyle name="Migliaia 13 5 4 5" xfId="39438" xr:uid="{00000000-0005-0000-0000-000017200000}"/>
    <cellStyle name="Migliaia 13 5 5" xfId="4443" xr:uid="{00000000-0005-0000-0000-000018200000}"/>
    <cellStyle name="Migliaia 13 5 5 2" xfId="4444" xr:uid="{00000000-0005-0000-0000-000019200000}"/>
    <cellStyle name="Migliaia 13 5 5 3" xfId="4445" xr:uid="{00000000-0005-0000-0000-00001A200000}"/>
    <cellStyle name="Migliaia 13 5 5 4" xfId="29356" xr:uid="{00000000-0005-0000-0000-00001B200000}"/>
    <cellStyle name="Migliaia 13 5 5 5" xfId="40343" xr:uid="{00000000-0005-0000-0000-00001C200000}"/>
    <cellStyle name="Migliaia 13 5 6" xfId="4446" xr:uid="{00000000-0005-0000-0000-00001D200000}"/>
    <cellStyle name="Migliaia 13 5 7" xfId="4447" xr:uid="{00000000-0005-0000-0000-00001E200000}"/>
    <cellStyle name="Migliaia 13 5 8" xfId="4448" xr:uid="{00000000-0005-0000-0000-00001F200000}"/>
    <cellStyle name="Migliaia 13 5 9" xfId="24161" xr:uid="{00000000-0005-0000-0000-000020200000}"/>
    <cellStyle name="Migliaia 13 6" xfId="4449" xr:uid="{00000000-0005-0000-0000-000021200000}"/>
    <cellStyle name="Migliaia 13 6 2" xfId="4450" xr:uid="{00000000-0005-0000-0000-000022200000}"/>
    <cellStyle name="Migliaia 13 6 3" xfId="4451" xr:uid="{00000000-0005-0000-0000-000023200000}"/>
    <cellStyle name="Migliaia 13 6 4" xfId="4452" xr:uid="{00000000-0005-0000-0000-000024200000}"/>
    <cellStyle name="Migliaia 13 6 5" xfId="26437" xr:uid="{00000000-0005-0000-0000-000025200000}"/>
    <cellStyle name="Migliaia 13 6 6" xfId="31515" xr:uid="{00000000-0005-0000-0000-000026200000}"/>
    <cellStyle name="Migliaia 13 6 7" xfId="34503" xr:uid="{00000000-0005-0000-0000-000027200000}"/>
    <cellStyle name="Migliaia 13 6 8" xfId="37463" xr:uid="{00000000-0005-0000-0000-000028200000}"/>
    <cellStyle name="Migliaia 13 7" xfId="4453" xr:uid="{00000000-0005-0000-0000-000029200000}"/>
    <cellStyle name="Migliaia 13 7 2" xfId="4454" xr:uid="{00000000-0005-0000-0000-00002A200000}"/>
    <cellStyle name="Migliaia 13 7 3" xfId="4455" xr:uid="{00000000-0005-0000-0000-00002B200000}"/>
    <cellStyle name="Migliaia 13 7 4" xfId="4456" xr:uid="{00000000-0005-0000-0000-00002C200000}"/>
    <cellStyle name="Migliaia 13 7 5" xfId="23951" xr:uid="{00000000-0005-0000-0000-00002D200000}"/>
    <cellStyle name="Migliaia 13 7 6" xfId="30507" xr:uid="{00000000-0005-0000-0000-00002E200000}"/>
    <cellStyle name="Migliaia 13 7 7" xfId="33168" xr:uid="{00000000-0005-0000-0000-00002F200000}"/>
    <cellStyle name="Migliaia 13 7 8" xfId="36459" xr:uid="{00000000-0005-0000-0000-000030200000}"/>
    <cellStyle name="Migliaia 13 8" xfId="4457" xr:uid="{00000000-0005-0000-0000-000031200000}"/>
    <cellStyle name="Migliaia 13 8 2" xfId="4458" xr:uid="{00000000-0005-0000-0000-000032200000}"/>
    <cellStyle name="Migliaia 13 8 3" xfId="4459" xr:uid="{00000000-0005-0000-0000-000033200000}"/>
    <cellStyle name="Migliaia 13 8 4" xfId="4460" xr:uid="{00000000-0005-0000-0000-000034200000}"/>
    <cellStyle name="Migliaia 13 8 5" xfId="27248" xr:uid="{00000000-0005-0000-0000-000035200000}"/>
    <cellStyle name="Migliaia 13 8 6" xfId="32319" xr:uid="{00000000-0005-0000-0000-000036200000}"/>
    <cellStyle name="Migliaia 13 8 7" xfId="35307" xr:uid="{00000000-0005-0000-0000-000037200000}"/>
    <cellStyle name="Migliaia 13 8 8" xfId="38267" xr:uid="{00000000-0005-0000-0000-000038200000}"/>
    <cellStyle name="Migliaia 13 9" xfId="4461" xr:uid="{00000000-0005-0000-0000-000039200000}"/>
    <cellStyle name="Migliaia 13 9 2" xfId="4462" xr:uid="{00000000-0005-0000-0000-00003A200000}"/>
    <cellStyle name="Migliaia 13 9 3" xfId="4463" xr:uid="{00000000-0005-0000-0000-00003B200000}"/>
    <cellStyle name="Migliaia 13 9 4" xfId="4464" xr:uid="{00000000-0005-0000-0000-00003C200000}"/>
    <cellStyle name="Migliaia 13 9 5" xfId="27368" xr:uid="{00000000-0005-0000-0000-00003D200000}"/>
    <cellStyle name="Migliaia 13 9 6" xfId="30383" xr:uid="{00000000-0005-0000-0000-00003E200000}"/>
    <cellStyle name="Migliaia 13 9 7" xfId="35427" xr:uid="{00000000-0005-0000-0000-00003F200000}"/>
    <cellStyle name="Migliaia 13 9 8" xfId="38387" xr:uid="{00000000-0005-0000-0000-000040200000}"/>
    <cellStyle name="Migliaia 14" xfId="4465" xr:uid="{00000000-0005-0000-0000-000041200000}"/>
    <cellStyle name="Migliaia 14 10" xfId="4466" xr:uid="{00000000-0005-0000-0000-000042200000}"/>
    <cellStyle name="Migliaia 14 10 2" xfId="4467" xr:uid="{00000000-0005-0000-0000-000043200000}"/>
    <cellStyle name="Migliaia 14 10 3" xfId="4468" xr:uid="{00000000-0005-0000-0000-000044200000}"/>
    <cellStyle name="Migliaia 14 10 4" xfId="28285" xr:uid="{00000000-0005-0000-0000-000045200000}"/>
    <cellStyle name="Migliaia 14 10 5" xfId="33043" xr:uid="{00000000-0005-0000-0000-000046200000}"/>
    <cellStyle name="Migliaia 14 10 6" xfId="39292" xr:uid="{00000000-0005-0000-0000-000047200000}"/>
    <cellStyle name="Migliaia 14 11" xfId="4469" xr:uid="{00000000-0005-0000-0000-000048200000}"/>
    <cellStyle name="Migliaia 14 11 2" xfId="4470" xr:uid="{00000000-0005-0000-0000-000049200000}"/>
    <cellStyle name="Migliaia 14 11 3" xfId="4471" xr:uid="{00000000-0005-0000-0000-00004A200000}"/>
    <cellStyle name="Migliaia 14 11 4" xfId="29205" xr:uid="{00000000-0005-0000-0000-00004B200000}"/>
    <cellStyle name="Migliaia 14 11 5" xfId="32693" xr:uid="{00000000-0005-0000-0000-00004C200000}"/>
    <cellStyle name="Migliaia 14 11 6" xfId="40197" xr:uid="{00000000-0005-0000-0000-00004D200000}"/>
    <cellStyle name="Migliaia 14 12" xfId="4472" xr:uid="{00000000-0005-0000-0000-00004E200000}"/>
    <cellStyle name="Migliaia 14 13" xfId="4473" xr:uid="{00000000-0005-0000-0000-00004F200000}"/>
    <cellStyle name="Migliaia 14 14" xfId="4474" xr:uid="{00000000-0005-0000-0000-000050200000}"/>
    <cellStyle name="Migliaia 14 15" xfId="23598" xr:uid="{00000000-0005-0000-0000-000051200000}"/>
    <cellStyle name="Migliaia 14 16" xfId="30189" xr:uid="{00000000-0005-0000-0000-000052200000}"/>
    <cellStyle name="Migliaia 14 17" xfId="36340" xr:uid="{00000000-0005-0000-0000-000053200000}"/>
    <cellStyle name="Migliaia 14 18" xfId="41102" xr:uid="{00000000-0005-0000-0000-000054200000}"/>
    <cellStyle name="Migliaia 14 19" xfId="41223" xr:uid="{00000000-0005-0000-0000-000055200000}"/>
    <cellStyle name="Migliaia 14 2" xfId="4475" xr:uid="{00000000-0005-0000-0000-000056200000}"/>
    <cellStyle name="Migliaia 14 2 10" xfId="24162" xr:uid="{00000000-0005-0000-0000-000057200000}"/>
    <cellStyle name="Migliaia 14 2 11" xfId="30190" xr:uid="{00000000-0005-0000-0000-000058200000}"/>
    <cellStyle name="Migliaia 14 2 12" xfId="36630" xr:uid="{00000000-0005-0000-0000-000059200000}"/>
    <cellStyle name="Migliaia 14 2 2" xfId="4476" xr:uid="{00000000-0005-0000-0000-00005A200000}"/>
    <cellStyle name="Migliaia 14 2 2 10" xfId="30680" xr:uid="{00000000-0005-0000-0000-00005B200000}"/>
    <cellStyle name="Migliaia 14 2 2 11" xfId="33444" xr:uid="{00000000-0005-0000-0000-00005C200000}"/>
    <cellStyle name="Migliaia 14 2 2 12" xfId="36631" xr:uid="{00000000-0005-0000-0000-00005D200000}"/>
    <cellStyle name="Migliaia 14 2 2 2" xfId="4477" xr:uid="{00000000-0005-0000-0000-00005E200000}"/>
    <cellStyle name="Migliaia 14 2 2 2 2" xfId="4478" xr:uid="{00000000-0005-0000-0000-00005F200000}"/>
    <cellStyle name="Migliaia 14 2 2 2 3" xfId="4479" xr:uid="{00000000-0005-0000-0000-000060200000}"/>
    <cellStyle name="Migliaia 14 2 2 2 4" xfId="4480" xr:uid="{00000000-0005-0000-0000-000061200000}"/>
    <cellStyle name="Migliaia 14 2 2 2 5" xfId="26452" xr:uid="{00000000-0005-0000-0000-000062200000}"/>
    <cellStyle name="Migliaia 14 2 2 2 6" xfId="31530" xr:uid="{00000000-0005-0000-0000-000063200000}"/>
    <cellStyle name="Migliaia 14 2 2 2 7" xfId="34518" xr:uid="{00000000-0005-0000-0000-000064200000}"/>
    <cellStyle name="Migliaia 14 2 2 2 8" xfId="37478" xr:uid="{00000000-0005-0000-0000-000065200000}"/>
    <cellStyle name="Migliaia 14 2 2 3" xfId="4481" xr:uid="{00000000-0005-0000-0000-000066200000}"/>
    <cellStyle name="Migliaia 14 2 2 3 2" xfId="4482" xr:uid="{00000000-0005-0000-0000-000067200000}"/>
    <cellStyle name="Migliaia 14 2 2 3 3" xfId="4483" xr:uid="{00000000-0005-0000-0000-000068200000}"/>
    <cellStyle name="Migliaia 14 2 2 3 4" xfId="27942" xr:uid="{00000000-0005-0000-0000-000069200000}"/>
    <cellStyle name="Migliaia 14 2 2 3 5" xfId="35991" xr:uid="{00000000-0005-0000-0000-00006A200000}"/>
    <cellStyle name="Migliaia 14 2 2 3 6" xfId="38951" xr:uid="{00000000-0005-0000-0000-00006B200000}"/>
    <cellStyle name="Migliaia 14 2 2 4" xfId="4484" xr:uid="{00000000-0005-0000-0000-00006C200000}"/>
    <cellStyle name="Migliaia 14 2 2 4 2" xfId="4485" xr:uid="{00000000-0005-0000-0000-00006D200000}"/>
    <cellStyle name="Migliaia 14 2 2 4 3" xfId="4486" xr:uid="{00000000-0005-0000-0000-00006E200000}"/>
    <cellStyle name="Migliaia 14 2 2 4 4" xfId="28858" xr:uid="{00000000-0005-0000-0000-00006F200000}"/>
    <cellStyle name="Migliaia 14 2 2 4 5" xfId="39855" xr:uid="{00000000-0005-0000-0000-000070200000}"/>
    <cellStyle name="Migliaia 14 2 2 5" xfId="4487" xr:uid="{00000000-0005-0000-0000-000071200000}"/>
    <cellStyle name="Migliaia 14 2 2 5 2" xfId="4488" xr:uid="{00000000-0005-0000-0000-000072200000}"/>
    <cellStyle name="Migliaia 14 2 2 5 3" xfId="4489" xr:uid="{00000000-0005-0000-0000-000073200000}"/>
    <cellStyle name="Migliaia 14 2 2 5 4" xfId="29778" xr:uid="{00000000-0005-0000-0000-000074200000}"/>
    <cellStyle name="Migliaia 14 2 2 5 5" xfId="40760" xr:uid="{00000000-0005-0000-0000-000075200000}"/>
    <cellStyle name="Migliaia 14 2 2 6" xfId="4490" xr:uid="{00000000-0005-0000-0000-000076200000}"/>
    <cellStyle name="Migliaia 14 2 2 7" xfId="4491" xr:uid="{00000000-0005-0000-0000-000077200000}"/>
    <cellStyle name="Migliaia 14 2 2 8" xfId="4492" xr:uid="{00000000-0005-0000-0000-000078200000}"/>
    <cellStyle name="Migliaia 14 2 2 9" xfId="24163" xr:uid="{00000000-0005-0000-0000-000079200000}"/>
    <cellStyle name="Migliaia 14 2 3" xfId="4493" xr:uid="{00000000-0005-0000-0000-00007A200000}"/>
    <cellStyle name="Migliaia 14 2 3 2" xfId="4494" xr:uid="{00000000-0005-0000-0000-00007B200000}"/>
    <cellStyle name="Migliaia 14 2 3 3" xfId="4495" xr:uid="{00000000-0005-0000-0000-00007C200000}"/>
    <cellStyle name="Migliaia 14 2 3 4" xfId="4496" xr:uid="{00000000-0005-0000-0000-00007D200000}"/>
    <cellStyle name="Migliaia 14 2 3 5" xfId="26451" xr:uid="{00000000-0005-0000-0000-00007E200000}"/>
    <cellStyle name="Migliaia 14 2 3 6" xfId="31529" xr:uid="{00000000-0005-0000-0000-00007F200000}"/>
    <cellStyle name="Migliaia 14 2 3 7" xfId="34517" xr:uid="{00000000-0005-0000-0000-000080200000}"/>
    <cellStyle name="Migliaia 14 2 3 8" xfId="37477" xr:uid="{00000000-0005-0000-0000-000081200000}"/>
    <cellStyle name="Migliaia 14 2 4" xfId="4497" xr:uid="{00000000-0005-0000-0000-000082200000}"/>
    <cellStyle name="Migliaia 14 2 4 2" xfId="4498" xr:uid="{00000000-0005-0000-0000-000083200000}"/>
    <cellStyle name="Migliaia 14 2 4 3" xfId="4499" xr:uid="{00000000-0005-0000-0000-000084200000}"/>
    <cellStyle name="Migliaia 14 2 4 4" xfId="4500" xr:uid="{00000000-0005-0000-0000-000085200000}"/>
    <cellStyle name="Migliaia 14 2 4 5" xfId="27435" xr:uid="{00000000-0005-0000-0000-000086200000}"/>
    <cellStyle name="Migliaia 14 2 4 6" xfId="30679" xr:uid="{00000000-0005-0000-0000-000087200000}"/>
    <cellStyle name="Migliaia 14 2 4 7" xfId="35492" xr:uid="{00000000-0005-0000-0000-000088200000}"/>
    <cellStyle name="Migliaia 14 2 4 8" xfId="38452" xr:uid="{00000000-0005-0000-0000-000089200000}"/>
    <cellStyle name="Migliaia 14 2 5" xfId="4501" xr:uid="{00000000-0005-0000-0000-00008A200000}"/>
    <cellStyle name="Migliaia 14 2 5 2" xfId="4502" xr:uid="{00000000-0005-0000-0000-00008B200000}"/>
    <cellStyle name="Migliaia 14 2 5 3" xfId="4503" xr:uid="{00000000-0005-0000-0000-00008C200000}"/>
    <cellStyle name="Migliaia 14 2 5 4" xfId="28351" xr:uid="{00000000-0005-0000-0000-00008D200000}"/>
    <cellStyle name="Migliaia 14 2 5 5" xfId="33443" xr:uid="{00000000-0005-0000-0000-00008E200000}"/>
    <cellStyle name="Migliaia 14 2 5 6" xfId="39356" xr:uid="{00000000-0005-0000-0000-00008F200000}"/>
    <cellStyle name="Migliaia 14 2 6" xfId="4504" xr:uid="{00000000-0005-0000-0000-000090200000}"/>
    <cellStyle name="Migliaia 14 2 6 2" xfId="4505" xr:uid="{00000000-0005-0000-0000-000091200000}"/>
    <cellStyle name="Migliaia 14 2 6 3" xfId="4506" xr:uid="{00000000-0005-0000-0000-000092200000}"/>
    <cellStyle name="Migliaia 14 2 6 4" xfId="29271" xr:uid="{00000000-0005-0000-0000-000093200000}"/>
    <cellStyle name="Migliaia 14 2 6 5" xfId="40261" xr:uid="{00000000-0005-0000-0000-000094200000}"/>
    <cellStyle name="Migliaia 14 2 7" xfId="4507" xr:uid="{00000000-0005-0000-0000-000095200000}"/>
    <cellStyle name="Migliaia 14 2 8" xfId="4508" xr:uid="{00000000-0005-0000-0000-000096200000}"/>
    <cellStyle name="Migliaia 14 2 9" xfId="4509" xr:uid="{00000000-0005-0000-0000-000097200000}"/>
    <cellStyle name="Migliaia 14 3" xfId="4510" xr:uid="{00000000-0005-0000-0000-000098200000}"/>
    <cellStyle name="Migliaia 14 3 10" xfId="4511" xr:uid="{00000000-0005-0000-0000-000099200000}"/>
    <cellStyle name="Migliaia 14 3 11" xfId="4512" xr:uid="{00000000-0005-0000-0000-00009A200000}"/>
    <cellStyle name="Migliaia 14 3 12" xfId="24164" xr:uid="{00000000-0005-0000-0000-00009B200000}"/>
    <cellStyle name="Migliaia 14 3 13" xfId="30681" xr:uid="{00000000-0005-0000-0000-00009C200000}"/>
    <cellStyle name="Migliaia 14 3 14" xfId="36632" xr:uid="{00000000-0005-0000-0000-00009D200000}"/>
    <cellStyle name="Migliaia 14 3 2" xfId="4513" xr:uid="{00000000-0005-0000-0000-00009E200000}"/>
    <cellStyle name="Migliaia 14 3 2 10" xfId="30682" xr:uid="{00000000-0005-0000-0000-00009F200000}"/>
    <cellStyle name="Migliaia 14 3 2 11" xfId="33446" xr:uid="{00000000-0005-0000-0000-0000A0200000}"/>
    <cellStyle name="Migliaia 14 3 2 12" xfId="36633" xr:uid="{00000000-0005-0000-0000-0000A1200000}"/>
    <cellStyle name="Migliaia 14 3 2 2" xfId="4514" xr:uid="{00000000-0005-0000-0000-0000A2200000}"/>
    <cellStyle name="Migliaia 14 3 2 2 2" xfId="4515" xr:uid="{00000000-0005-0000-0000-0000A3200000}"/>
    <cellStyle name="Migliaia 14 3 2 2 3" xfId="4516" xr:uid="{00000000-0005-0000-0000-0000A4200000}"/>
    <cellStyle name="Migliaia 14 3 2 2 4" xfId="4517" xr:uid="{00000000-0005-0000-0000-0000A5200000}"/>
    <cellStyle name="Migliaia 14 3 2 2 5" xfId="26454" xr:uid="{00000000-0005-0000-0000-0000A6200000}"/>
    <cellStyle name="Migliaia 14 3 2 2 6" xfId="31532" xr:uid="{00000000-0005-0000-0000-0000A7200000}"/>
    <cellStyle name="Migliaia 14 3 2 2 7" xfId="34520" xr:uid="{00000000-0005-0000-0000-0000A8200000}"/>
    <cellStyle name="Migliaia 14 3 2 2 8" xfId="37480" xr:uid="{00000000-0005-0000-0000-0000A9200000}"/>
    <cellStyle name="Migliaia 14 3 2 3" xfId="4518" xr:uid="{00000000-0005-0000-0000-0000AA200000}"/>
    <cellStyle name="Migliaia 14 3 2 3 2" xfId="4519" xr:uid="{00000000-0005-0000-0000-0000AB200000}"/>
    <cellStyle name="Migliaia 14 3 2 3 3" xfId="4520" xr:uid="{00000000-0005-0000-0000-0000AC200000}"/>
    <cellStyle name="Migliaia 14 3 2 3 4" xfId="27522" xr:uid="{00000000-0005-0000-0000-0000AD200000}"/>
    <cellStyle name="Migliaia 14 3 2 3 5" xfId="35576" xr:uid="{00000000-0005-0000-0000-0000AE200000}"/>
    <cellStyle name="Migliaia 14 3 2 3 6" xfId="38536" xr:uid="{00000000-0005-0000-0000-0000AF200000}"/>
    <cellStyle name="Migliaia 14 3 2 4" xfId="4521" xr:uid="{00000000-0005-0000-0000-0000B0200000}"/>
    <cellStyle name="Migliaia 14 3 2 4 2" xfId="4522" xr:uid="{00000000-0005-0000-0000-0000B1200000}"/>
    <cellStyle name="Migliaia 14 3 2 4 3" xfId="4523" xr:uid="{00000000-0005-0000-0000-0000B2200000}"/>
    <cellStyle name="Migliaia 14 3 2 4 4" xfId="28438" xr:uid="{00000000-0005-0000-0000-0000B3200000}"/>
    <cellStyle name="Migliaia 14 3 2 4 5" xfId="39440" xr:uid="{00000000-0005-0000-0000-0000B4200000}"/>
    <cellStyle name="Migliaia 14 3 2 5" xfId="4524" xr:uid="{00000000-0005-0000-0000-0000B5200000}"/>
    <cellStyle name="Migliaia 14 3 2 5 2" xfId="4525" xr:uid="{00000000-0005-0000-0000-0000B6200000}"/>
    <cellStyle name="Migliaia 14 3 2 5 3" xfId="4526" xr:uid="{00000000-0005-0000-0000-0000B7200000}"/>
    <cellStyle name="Migliaia 14 3 2 5 4" xfId="29358" xr:uid="{00000000-0005-0000-0000-0000B8200000}"/>
    <cellStyle name="Migliaia 14 3 2 5 5" xfId="40345" xr:uid="{00000000-0005-0000-0000-0000B9200000}"/>
    <cellStyle name="Migliaia 14 3 2 6" xfId="4527" xr:uid="{00000000-0005-0000-0000-0000BA200000}"/>
    <cellStyle name="Migliaia 14 3 2 7" xfId="4528" xr:uid="{00000000-0005-0000-0000-0000BB200000}"/>
    <cellStyle name="Migliaia 14 3 2 8" xfId="4529" xr:uid="{00000000-0005-0000-0000-0000BC200000}"/>
    <cellStyle name="Migliaia 14 3 2 9" xfId="24165" xr:uid="{00000000-0005-0000-0000-0000BD200000}"/>
    <cellStyle name="Migliaia 14 3 3" xfId="4530" xr:uid="{00000000-0005-0000-0000-0000BE200000}"/>
    <cellStyle name="Migliaia 14 3 3 10" xfId="24166" xr:uid="{00000000-0005-0000-0000-0000BF200000}"/>
    <cellStyle name="Migliaia 14 3 3 11" xfId="30683" xr:uid="{00000000-0005-0000-0000-0000C0200000}"/>
    <cellStyle name="Migliaia 14 3 3 12" xfId="33447" xr:uid="{00000000-0005-0000-0000-0000C1200000}"/>
    <cellStyle name="Migliaia 14 3 3 13" xfId="36634" xr:uid="{00000000-0005-0000-0000-0000C2200000}"/>
    <cellStyle name="Migliaia 14 3 3 2" xfId="4531" xr:uid="{00000000-0005-0000-0000-0000C3200000}"/>
    <cellStyle name="Migliaia 14 3 3 2 10" xfId="30684" xr:uid="{00000000-0005-0000-0000-0000C4200000}"/>
    <cellStyle name="Migliaia 14 3 3 2 11" xfId="33448" xr:uid="{00000000-0005-0000-0000-0000C5200000}"/>
    <cellStyle name="Migliaia 14 3 3 2 12" xfId="36635" xr:uid="{00000000-0005-0000-0000-0000C6200000}"/>
    <cellStyle name="Migliaia 14 3 3 2 2" xfId="4532" xr:uid="{00000000-0005-0000-0000-0000C7200000}"/>
    <cellStyle name="Migliaia 14 3 3 2 2 2" xfId="4533" xr:uid="{00000000-0005-0000-0000-0000C8200000}"/>
    <cellStyle name="Migliaia 14 3 3 2 2 3" xfId="4534" xr:uid="{00000000-0005-0000-0000-0000C9200000}"/>
    <cellStyle name="Migliaia 14 3 3 2 2 4" xfId="4535" xr:uid="{00000000-0005-0000-0000-0000CA200000}"/>
    <cellStyle name="Migliaia 14 3 3 2 2 5" xfId="26456" xr:uid="{00000000-0005-0000-0000-0000CB200000}"/>
    <cellStyle name="Migliaia 14 3 3 2 2 6" xfId="31534" xr:uid="{00000000-0005-0000-0000-0000CC200000}"/>
    <cellStyle name="Migliaia 14 3 3 2 2 7" xfId="34522" xr:uid="{00000000-0005-0000-0000-0000CD200000}"/>
    <cellStyle name="Migliaia 14 3 3 2 2 8" xfId="37482" xr:uid="{00000000-0005-0000-0000-0000CE200000}"/>
    <cellStyle name="Migliaia 14 3 3 2 3" xfId="4536" xr:uid="{00000000-0005-0000-0000-0000CF200000}"/>
    <cellStyle name="Migliaia 14 3 3 2 3 2" xfId="4537" xr:uid="{00000000-0005-0000-0000-0000D0200000}"/>
    <cellStyle name="Migliaia 14 3 3 2 3 3" xfId="4538" xr:uid="{00000000-0005-0000-0000-0000D1200000}"/>
    <cellStyle name="Migliaia 14 3 3 2 3 4" xfId="27944" xr:uid="{00000000-0005-0000-0000-0000D2200000}"/>
    <cellStyle name="Migliaia 14 3 3 2 3 5" xfId="35993" xr:uid="{00000000-0005-0000-0000-0000D3200000}"/>
    <cellStyle name="Migliaia 14 3 3 2 3 6" xfId="38953" xr:uid="{00000000-0005-0000-0000-0000D4200000}"/>
    <cellStyle name="Migliaia 14 3 3 2 4" xfId="4539" xr:uid="{00000000-0005-0000-0000-0000D5200000}"/>
    <cellStyle name="Migliaia 14 3 3 2 4 2" xfId="4540" xr:uid="{00000000-0005-0000-0000-0000D6200000}"/>
    <cellStyle name="Migliaia 14 3 3 2 4 3" xfId="4541" xr:uid="{00000000-0005-0000-0000-0000D7200000}"/>
    <cellStyle name="Migliaia 14 3 3 2 4 4" xfId="28860" xr:uid="{00000000-0005-0000-0000-0000D8200000}"/>
    <cellStyle name="Migliaia 14 3 3 2 4 5" xfId="39857" xr:uid="{00000000-0005-0000-0000-0000D9200000}"/>
    <cellStyle name="Migliaia 14 3 3 2 5" xfId="4542" xr:uid="{00000000-0005-0000-0000-0000DA200000}"/>
    <cellStyle name="Migliaia 14 3 3 2 5 2" xfId="4543" xr:uid="{00000000-0005-0000-0000-0000DB200000}"/>
    <cellStyle name="Migliaia 14 3 3 2 5 3" xfId="4544" xr:uid="{00000000-0005-0000-0000-0000DC200000}"/>
    <cellStyle name="Migliaia 14 3 3 2 5 4" xfId="29780" xr:uid="{00000000-0005-0000-0000-0000DD200000}"/>
    <cellStyle name="Migliaia 14 3 3 2 5 5" xfId="40762" xr:uid="{00000000-0005-0000-0000-0000DE200000}"/>
    <cellStyle name="Migliaia 14 3 3 2 6" xfId="4545" xr:uid="{00000000-0005-0000-0000-0000DF200000}"/>
    <cellStyle name="Migliaia 14 3 3 2 7" xfId="4546" xr:uid="{00000000-0005-0000-0000-0000E0200000}"/>
    <cellStyle name="Migliaia 14 3 3 2 8" xfId="4547" xr:uid="{00000000-0005-0000-0000-0000E1200000}"/>
    <cellStyle name="Migliaia 14 3 3 2 9" xfId="24167" xr:uid="{00000000-0005-0000-0000-0000E2200000}"/>
    <cellStyle name="Migliaia 14 3 3 3" xfId="4548" xr:uid="{00000000-0005-0000-0000-0000E3200000}"/>
    <cellStyle name="Migliaia 14 3 3 3 2" xfId="4549" xr:uid="{00000000-0005-0000-0000-0000E4200000}"/>
    <cellStyle name="Migliaia 14 3 3 3 3" xfId="4550" xr:uid="{00000000-0005-0000-0000-0000E5200000}"/>
    <cellStyle name="Migliaia 14 3 3 3 4" xfId="4551" xr:uid="{00000000-0005-0000-0000-0000E6200000}"/>
    <cellStyle name="Migliaia 14 3 3 3 5" xfId="26455" xr:uid="{00000000-0005-0000-0000-0000E7200000}"/>
    <cellStyle name="Migliaia 14 3 3 3 6" xfId="31533" xr:uid="{00000000-0005-0000-0000-0000E8200000}"/>
    <cellStyle name="Migliaia 14 3 3 3 7" xfId="34521" xr:uid="{00000000-0005-0000-0000-0000E9200000}"/>
    <cellStyle name="Migliaia 14 3 3 3 8" xfId="37481" xr:uid="{00000000-0005-0000-0000-0000EA200000}"/>
    <cellStyle name="Migliaia 14 3 3 4" xfId="4552" xr:uid="{00000000-0005-0000-0000-0000EB200000}"/>
    <cellStyle name="Migliaia 14 3 3 4 2" xfId="4553" xr:uid="{00000000-0005-0000-0000-0000EC200000}"/>
    <cellStyle name="Migliaia 14 3 3 4 3" xfId="4554" xr:uid="{00000000-0005-0000-0000-0000ED200000}"/>
    <cellStyle name="Migliaia 14 3 3 4 4" xfId="27523" xr:uid="{00000000-0005-0000-0000-0000EE200000}"/>
    <cellStyle name="Migliaia 14 3 3 4 5" xfId="35577" xr:uid="{00000000-0005-0000-0000-0000EF200000}"/>
    <cellStyle name="Migliaia 14 3 3 4 6" xfId="38537" xr:uid="{00000000-0005-0000-0000-0000F0200000}"/>
    <cellStyle name="Migliaia 14 3 3 5" xfId="4555" xr:uid="{00000000-0005-0000-0000-0000F1200000}"/>
    <cellStyle name="Migliaia 14 3 3 5 2" xfId="4556" xr:uid="{00000000-0005-0000-0000-0000F2200000}"/>
    <cellStyle name="Migliaia 14 3 3 5 3" xfId="4557" xr:uid="{00000000-0005-0000-0000-0000F3200000}"/>
    <cellStyle name="Migliaia 14 3 3 5 4" xfId="28439" xr:uid="{00000000-0005-0000-0000-0000F4200000}"/>
    <cellStyle name="Migliaia 14 3 3 5 5" xfId="39441" xr:uid="{00000000-0005-0000-0000-0000F5200000}"/>
    <cellStyle name="Migliaia 14 3 3 6" xfId="4558" xr:uid="{00000000-0005-0000-0000-0000F6200000}"/>
    <cellStyle name="Migliaia 14 3 3 6 2" xfId="4559" xr:uid="{00000000-0005-0000-0000-0000F7200000}"/>
    <cellStyle name="Migliaia 14 3 3 6 3" xfId="4560" xr:uid="{00000000-0005-0000-0000-0000F8200000}"/>
    <cellStyle name="Migliaia 14 3 3 6 4" xfId="29359" xr:uid="{00000000-0005-0000-0000-0000F9200000}"/>
    <cellStyle name="Migliaia 14 3 3 6 5" xfId="40346" xr:uid="{00000000-0005-0000-0000-0000FA200000}"/>
    <cellStyle name="Migliaia 14 3 3 7" xfId="4561" xr:uid="{00000000-0005-0000-0000-0000FB200000}"/>
    <cellStyle name="Migliaia 14 3 3 8" xfId="4562" xr:uid="{00000000-0005-0000-0000-0000FC200000}"/>
    <cellStyle name="Migliaia 14 3 3 9" xfId="4563" xr:uid="{00000000-0005-0000-0000-0000FD200000}"/>
    <cellStyle name="Migliaia 14 3 4" xfId="4564" xr:uid="{00000000-0005-0000-0000-0000FE200000}"/>
    <cellStyle name="Migliaia 14 3 4 10" xfId="30685" xr:uid="{00000000-0005-0000-0000-0000FF200000}"/>
    <cellStyle name="Migliaia 14 3 4 11" xfId="33449" xr:uid="{00000000-0005-0000-0000-000000210000}"/>
    <cellStyle name="Migliaia 14 3 4 12" xfId="36636" xr:uid="{00000000-0005-0000-0000-000001210000}"/>
    <cellStyle name="Migliaia 14 3 4 2" xfId="4565" xr:uid="{00000000-0005-0000-0000-000002210000}"/>
    <cellStyle name="Migliaia 14 3 4 2 2" xfId="4566" xr:uid="{00000000-0005-0000-0000-000003210000}"/>
    <cellStyle name="Migliaia 14 3 4 2 3" xfId="4567" xr:uid="{00000000-0005-0000-0000-000004210000}"/>
    <cellStyle name="Migliaia 14 3 4 2 4" xfId="4568" xr:uid="{00000000-0005-0000-0000-000005210000}"/>
    <cellStyle name="Migliaia 14 3 4 2 5" xfId="26457" xr:uid="{00000000-0005-0000-0000-000006210000}"/>
    <cellStyle name="Migliaia 14 3 4 2 6" xfId="31535" xr:uid="{00000000-0005-0000-0000-000007210000}"/>
    <cellStyle name="Migliaia 14 3 4 2 7" xfId="34523" xr:uid="{00000000-0005-0000-0000-000008210000}"/>
    <cellStyle name="Migliaia 14 3 4 2 8" xfId="37483" xr:uid="{00000000-0005-0000-0000-000009210000}"/>
    <cellStyle name="Migliaia 14 3 4 3" xfId="4569" xr:uid="{00000000-0005-0000-0000-00000A210000}"/>
    <cellStyle name="Migliaia 14 3 4 3 2" xfId="4570" xr:uid="{00000000-0005-0000-0000-00000B210000}"/>
    <cellStyle name="Migliaia 14 3 4 3 3" xfId="4571" xr:uid="{00000000-0005-0000-0000-00000C210000}"/>
    <cellStyle name="Migliaia 14 3 4 3 4" xfId="27943" xr:uid="{00000000-0005-0000-0000-00000D210000}"/>
    <cellStyle name="Migliaia 14 3 4 3 5" xfId="35992" xr:uid="{00000000-0005-0000-0000-00000E210000}"/>
    <cellStyle name="Migliaia 14 3 4 3 6" xfId="38952" xr:uid="{00000000-0005-0000-0000-00000F210000}"/>
    <cellStyle name="Migliaia 14 3 4 4" xfId="4572" xr:uid="{00000000-0005-0000-0000-000010210000}"/>
    <cellStyle name="Migliaia 14 3 4 4 2" xfId="4573" xr:uid="{00000000-0005-0000-0000-000011210000}"/>
    <cellStyle name="Migliaia 14 3 4 4 3" xfId="4574" xr:uid="{00000000-0005-0000-0000-000012210000}"/>
    <cellStyle name="Migliaia 14 3 4 4 4" xfId="28859" xr:uid="{00000000-0005-0000-0000-000013210000}"/>
    <cellStyle name="Migliaia 14 3 4 4 5" xfId="39856" xr:uid="{00000000-0005-0000-0000-000014210000}"/>
    <cellStyle name="Migliaia 14 3 4 5" xfId="4575" xr:uid="{00000000-0005-0000-0000-000015210000}"/>
    <cellStyle name="Migliaia 14 3 4 5 2" xfId="4576" xr:uid="{00000000-0005-0000-0000-000016210000}"/>
    <cellStyle name="Migliaia 14 3 4 5 3" xfId="4577" xr:uid="{00000000-0005-0000-0000-000017210000}"/>
    <cellStyle name="Migliaia 14 3 4 5 4" xfId="29779" xr:uid="{00000000-0005-0000-0000-000018210000}"/>
    <cellStyle name="Migliaia 14 3 4 5 5" xfId="40761" xr:uid="{00000000-0005-0000-0000-000019210000}"/>
    <cellStyle name="Migliaia 14 3 4 6" xfId="4578" xr:uid="{00000000-0005-0000-0000-00001A210000}"/>
    <cellStyle name="Migliaia 14 3 4 7" xfId="4579" xr:uid="{00000000-0005-0000-0000-00001B210000}"/>
    <cellStyle name="Migliaia 14 3 4 8" xfId="4580" xr:uid="{00000000-0005-0000-0000-00001C210000}"/>
    <cellStyle name="Migliaia 14 3 4 9" xfId="24168" xr:uid="{00000000-0005-0000-0000-00001D210000}"/>
    <cellStyle name="Migliaia 14 3 5" xfId="4581" xr:uid="{00000000-0005-0000-0000-00001E210000}"/>
    <cellStyle name="Migliaia 14 3 5 2" xfId="4582" xr:uid="{00000000-0005-0000-0000-00001F210000}"/>
    <cellStyle name="Migliaia 14 3 5 3" xfId="4583" xr:uid="{00000000-0005-0000-0000-000020210000}"/>
    <cellStyle name="Migliaia 14 3 5 4" xfId="4584" xr:uid="{00000000-0005-0000-0000-000021210000}"/>
    <cellStyle name="Migliaia 14 3 5 5" xfId="26453" xr:uid="{00000000-0005-0000-0000-000022210000}"/>
    <cellStyle name="Migliaia 14 3 5 6" xfId="31531" xr:uid="{00000000-0005-0000-0000-000023210000}"/>
    <cellStyle name="Migliaia 14 3 5 7" xfId="34519" xr:uid="{00000000-0005-0000-0000-000024210000}"/>
    <cellStyle name="Migliaia 14 3 5 8" xfId="37479" xr:uid="{00000000-0005-0000-0000-000025210000}"/>
    <cellStyle name="Migliaia 14 3 6" xfId="4585" xr:uid="{00000000-0005-0000-0000-000026210000}"/>
    <cellStyle name="Migliaia 14 3 6 2" xfId="4586" xr:uid="{00000000-0005-0000-0000-000027210000}"/>
    <cellStyle name="Migliaia 14 3 6 3" xfId="4587" xr:uid="{00000000-0005-0000-0000-000028210000}"/>
    <cellStyle name="Migliaia 14 3 6 4" xfId="27521" xr:uid="{00000000-0005-0000-0000-000029210000}"/>
    <cellStyle name="Migliaia 14 3 6 5" xfId="35575" xr:uid="{00000000-0005-0000-0000-00002A210000}"/>
    <cellStyle name="Migliaia 14 3 6 6" xfId="38535" xr:uid="{00000000-0005-0000-0000-00002B210000}"/>
    <cellStyle name="Migliaia 14 3 7" xfId="4588" xr:uid="{00000000-0005-0000-0000-00002C210000}"/>
    <cellStyle name="Migliaia 14 3 7 2" xfId="4589" xr:uid="{00000000-0005-0000-0000-00002D210000}"/>
    <cellStyle name="Migliaia 14 3 7 3" xfId="4590" xr:uid="{00000000-0005-0000-0000-00002E210000}"/>
    <cellStyle name="Migliaia 14 3 7 4" xfId="28437" xr:uid="{00000000-0005-0000-0000-00002F210000}"/>
    <cellStyle name="Migliaia 14 3 7 5" xfId="33445" xr:uid="{00000000-0005-0000-0000-000030210000}"/>
    <cellStyle name="Migliaia 14 3 7 6" xfId="39439" xr:uid="{00000000-0005-0000-0000-000031210000}"/>
    <cellStyle name="Migliaia 14 3 8" xfId="4591" xr:uid="{00000000-0005-0000-0000-000032210000}"/>
    <cellStyle name="Migliaia 14 3 8 2" xfId="4592" xr:uid="{00000000-0005-0000-0000-000033210000}"/>
    <cellStyle name="Migliaia 14 3 8 3" xfId="4593" xr:uid="{00000000-0005-0000-0000-000034210000}"/>
    <cellStyle name="Migliaia 14 3 8 4" xfId="29357" xr:uid="{00000000-0005-0000-0000-000035210000}"/>
    <cellStyle name="Migliaia 14 3 8 5" xfId="40344" xr:uid="{00000000-0005-0000-0000-000036210000}"/>
    <cellStyle name="Migliaia 14 3 9" xfId="4594" xr:uid="{00000000-0005-0000-0000-000037210000}"/>
    <cellStyle name="Migliaia 14 4" xfId="4595" xr:uid="{00000000-0005-0000-0000-000038210000}"/>
    <cellStyle name="Migliaia 14 4 10" xfId="4596" xr:uid="{00000000-0005-0000-0000-000039210000}"/>
    <cellStyle name="Migliaia 14 4 11" xfId="24169" xr:uid="{00000000-0005-0000-0000-00003A210000}"/>
    <cellStyle name="Migliaia 14 4 12" xfId="30686" xr:uid="{00000000-0005-0000-0000-00003B210000}"/>
    <cellStyle name="Migliaia 14 4 13" xfId="33450" xr:uid="{00000000-0005-0000-0000-00003C210000}"/>
    <cellStyle name="Migliaia 14 4 14" xfId="36637" xr:uid="{00000000-0005-0000-0000-00003D210000}"/>
    <cellStyle name="Migliaia 14 4 2" xfId="4597" xr:uid="{00000000-0005-0000-0000-00003E210000}"/>
    <cellStyle name="Migliaia 14 4 2 10" xfId="24170" xr:uid="{00000000-0005-0000-0000-00003F210000}"/>
    <cellStyle name="Migliaia 14 4 2 11" xfId="30687" xr:uid="{00000000-0005-0000-0000-000040210000}"/>
    <cellStyle name="Migliaia 14 4 2 12" xfId="33451" xr:uid="{00000000-0005-0000-0000-000041210000}"/>
    <cellStyle name="Migliaia 14 4 2 13" xfId="36638" xr:uid="{00000000-0005-0000-0000-000042210000}"/>
    <cellStyle name="Migliaia 14 4 2 2" xfId="4598" xr:uid="{00000000-0005-0000-0000-000043210000}"/>
    <cellStyle name="Migliaia 14 4 2 2 10" xfId="30688" xr:uid="{00000000-0005-0000-0000-000044210000}"/>
    <cellStyle name="Migliaia 14 4 2 2 11" xfId="33452" xr:uid="{00000000-0005-0000-0000-000045210000}"/>
    <cellStyle name="Migliaia 14 4 2 2 12" xfId="36639" xr:uid="{00000000-0005-0000-0000-000046210000}"/>
    <cellStyle name="Migliaia 14 4 2 2 2" xfId="4599" xr:uid="{00000000-0005-0000-0000-000047210000}"/>
    <cellStyle name="Migliaia 14 4 2 2 2 2" xfId="4600" xr:uid="{00000000-0005-0000-0000-000048210000}"/>
    <cellStyle name="Migliaia 14 4 2 2 2 3" xfId="4601" xr:uid="{00000000-0005-0000-0000-000049210000}"/>
    <cellStyle name="Migliaia 14 4 2 2 2 4" xfId="4602" xr:uid="{00000000-0005-0000-0000-00004A210000}"/>
    <cellStyle name="Migliaia 14 4 2 2 2 5" xfId="26460" xr:uid="{00000000-0005-0000-0000-00004B210000}"/>
    <cellStyle name="Migliaia 14 4 2 2 2 6" xfId="31538" xr:uid="{00000000-0005-0000-0000-00004C210000}"/>
    <cellStyle name="Migliaia 14 4 2 2 2 7" xfId="34526" xr:uid="{00000000-0005-0000-0000-00004D210000}"/>
    <cellStyle name="Migliaia 14 4 2 2 2 8" xfId="37486" xr:uid="{00000000-0005-0000-0000-00004E210000}"/>
    <cellStyle name="Migliaia 14 4 2 2 3" xfId="4603" xr:uid="{00000000-0005-0000-0000-00004F210000}"/>
    <cellStyle name="Migliaia 14 4 2 2 3 2" xfId="4604" xr:uid="{00000000-0005-0000-0000-000050210000}"/>
    <cellStyle name="Migliaia 14 4 2 2 3 3" xfId="4605" xr:uid="{00000000-0005-0000-0000-000051210000}"/>
    <cellStyle name="Migliaia 14 4 2 2 3 4" xfId="27946" xr:uid="{00000000-0005-0000-0000-000052210000}"/>
    <cellStyle name="Migliaia 14 4 2 2 3 5" xfId="35995" xr:uid="{00000000-0005-0000-0000-000053210000}"/>
    <cellStyle name="Migliaia 14 4 2 2 3 6" xfId="38955" xr:uid="{00000000-0005-0000-0000-000054210000}"/>
    <cellStyle name="Migliaia 14 4 2 2 4" xfId="4606" xr:uid="{00000000-0005-0000-0000-000055210000}"/>
    <cellStyle name="Migliaia 14 4 2 2 4 2" xfId="4607" xr:uid="{00000000-0005-0000-0000-000056210000}"/>
    <cellStyle name="Migliaia 14 4 2 2 4 3" xfId="4608" xr:uid="{00000000-0005-0000-0000-000057210000}"/>
    <cellStyle name="Migliaia 14 4 2 2 4 4" xfId="28862" xr:uid="{00000000-0005-0000-0000-000058210000}"/>
    <cellStyle name="Migliaia 14 4 2 2 4 5" xfId="39859" xr:uid="{00000000-0005-0000-0000-000059210000}"/>
    <cellStyle name="Migliaia 14 4 2 2 5" xfId="4609" xr:uid="{00000000-0005-0000-0000-00005A210000}"/>
    <cellStyle name="Migliaia 14 4 2 2 5 2" xfId="4610" xr:uid="{00000000-0005-0000-0000-00005B210000}"/>
    <cellStyle name="Migliaia 14 4 2 2 5 3" xfId="4611" xr:uid="{00000000-0005-0000-0000-00005C210000}"/>
    <cellStyle name="Migliaia 14 4 2 2 5 4" xfId="29782" xr:uid="{00000000-0005-0000-0000-00005D210000}"/>
    <cellStyle name="Migliaia 14 4 2 2 5 5" xfId="40764" xr:uid="{00000000-0005-0000-0000-00005E210000}"/>
    <cellStyle name="Migliaia 14 4 2 2 6" xfId="4612" xr:uid="{00000000-0005-0000-0000-00005F210000}"/>
    <cellStyle name="Migliaia 14 4 2 2 7" xfId="4613" xr:uid="{00000000-0005-0000-0000-000060210000}"/>
    <cellStyle name="Migliaia 14 4 2 2 8" xfId="4614" xr:uid="{00000000-0005-0000-0000-000061210000}"/>
    <cellStyle name="Migliaia 14 4 2 2 9" xfId="24171" xr:uid="{00000000-0005-0000-0000-000062210000}"/>
    <cellStyle name="Migliaia 14 4 2 3" xfId="4615" xr:uid="{00000000-0005-0000-0000-000063210000}"/>
    <cellStyle name="Migliaia 14 4 2 3 2" xfId="4616" xr:uid="{00000000-0005-0000-0000-000064210000}"/>
    <cellStyle name="Migliaia 14 4 2 3 3" xfId="4617" xr:uid="{00000000-0005-0000-0000-000065210000}"/>
    <cellStyle name="Migliaia 14 4 2 3 4" xfId="4618" xr:uid="{00000000-0005-0000-0000-000066210000}"/>
    <cellStyle name="Migliaia 14 4 2 3 5" xfId="26459" xr:uid="{00000000-0005-0000-0000-000067210000}"/>
    <cellStyle name="Migliaia 14 4 2 3 6" xfId="31537" xr:uid="{00000000-0005-0000-0000-000068210000}"/>
    <cellStyle name="Migliaia 14 4 2 3 7" xfId="34525" xr:uid="{00000000-0005-0000-0000-000069210000}"/>
    <cellStyle name="Migliaia 14 4 2 3 8" xfId="37485" xr:uid="{00000000-0005-0000-0000-00006A210000}"/>
    <cellStyle name="Migliaia 14 4 2 4" xfId="4619" xr:uid="{00000000-0005-0000-0000-00006B210000}"/>
    <cellStyle name="Migliaia 14 4 2 4 2" xfId="4620" xr:uid="{00000000-0005-0000-0000-00006C210000}"/>
    <cellStyle name="Migliaia 14 4 2 4 3" xfId="4621" xr:uid="{00000000-0005-0000-0000-00006D210000}"/>
    <cellStyle name="Migliaia 14 4 2 4 4" xfId="27525" xr:uid="{00000000-0005-0000-0000-00006E210000}"/>
    <cellStyle name="Migliaia 14 4 2 4 5" xfId="35579" xr:uid="{00000000-0005-0000-0000-00006F210000}"/>
    <cellStyle name="Migliaia 14 4 2 4 6" xfId="38539" xr:uid="{00000000-0005-0000-0000-000070210000}"/>
    <cellStyle name="Migliaia 14 4 2 5" xfId="4622" xr:uid="{00000000-0005-0000-0000-000071210000}"/>
    <cellStyle name="Migliaia 14 4 2 5 2" xfId="4623" xr:uid="{00000000-0005-0000-0000-000072210000}"/>
    <cellStyle name="Migliaia 14 4 2 5 3" xfId="4624" xr:uid="{00000000-0005-0000-0000-000073210000}"/>
    <cellStyle name="Migliaia 14 4 2 5 4" xfId="28441" xr:uid="{00000000-0005-0000-0000-000074210000}"/>
    <cellStyle name="Migliaia 14 4 2 5 5" xfId="39443" xr:uid="{00000000-0005-0000-0000-000075210000}"/>
    <cellStyle name="Migliaia 14 4 2 6" xfId="4625" xr:uid="{00000000-0005-0000-0000-000076210000}"/>
    <cellStyle name="Migliaia 14 4 2 6 2" xfId="4626" xr:uid="{00000000-0005-0000-0000-000077210000}"/>
    <cellStyle name="Migliaia 14 4 2 6 3" xfId="4627" xr:uid="{00000000-0005-0000-0000-000078210000}"/>
    <cellStyle name="Migliaia 14 4 2 6 4" xfId="29361" xr:uid="{00000000-0005-0000-0000-000079210000}"/>
    <cellStyle name="Migliaia 14 4 2 6 5" xfId="40348" xr:uid="{00000000-0005-0000-0000-00007A210000}"/>
    <cellStyle name="Migliaia 14 4 2 7" xfId="4628" xr:uid="{00000000-0005-0000-0000-00007B210000}"/>
    <cellStyle name="Migliaia 14 4 2 8" xfId="4629" xr:uid="{00000000-0005-0000-0000-00007C210000}"/>
    <cellStyle name="Migliaia 14 4 2 9" xfId="4630" xr:uid="{00000000-0005-0000-0000-00007D210000}"/>
    <cellStyle name="Migliaia 14 4 3" xfId="4631" xr:uid="{00000000-0005-0000-0000-00007E210000}"/>
    <cellStyle name="Migliaia 14 4 3 10" xfId="30689" xr:uid="{00000000-0005-0000-0000-00007F210000}"/>
    <cellStyle name="Migliaia 14 4 3 11" xfId="33453" xr:uid="{00000000-0005-0000-0000-000080210000}"/>
    <cellStyle name="Migliaia 14 4 3 12" xfId="36640" xr:uid="{00000000-0005-0000-0000-000081210000}"/>
    <cellStyle name="Migliaia 14 4 3 2" xfId="4632" xr:uid="{00000000-0005-0000-0000-000082210000}"/>
    <cellStyle name="Migliaia 14 4 3 2 2" xfId="4633" xr:uid="{00000000-0005-0000-0000-000083210000}"/>
    <cellStyle name="Migliaia 14 4 3 2 3" xfId="4634" xr:uid="{00000000-0005-0000-0000-000084210000}"/>
    <cellStyle name="Migliaia 14 4 3 2 4" xfId="4635" xr:uid="{00000000-0005-0000-0000-000085210000}"/>
    <cellStyle name="Migliaia 14 4 3 2 5" xfId="26461" xr:uid="{00000000-0005-0000-0000-000086210000}"/>
    <cellStyle name="Migliaia 14 4 3 2 6" xfId="31539" xr:uid="{00000000-0005-0000-0000-000087210000}"/>
    <cellStyle name="Migliaia 14 4 3 2 7" xfId="34527" xr:uid="{00000000-0005-0000-0000-000088210000}"/>
    <cellStyle name="Migliaia 14 4 3 2 8" xfId="37487" xr:uid="{00000000-0005-0000-0000-000089210000}"/>
    <cellStyle name="Migliaia 14 4 3 3" xfId="4636" xr:uid="{00000000-0005-0000-0000-00008A210000}"/>
    <cellStyle name="Migliaia 14 4 3 3 2" xfId="4637" xr:uid="{00000000-0005-0000-0000-00008B210000}"/>
    <cellStyle name="Migliaia 14 4 3 3 3" xfId="4638" xr:uid="{00000000-0005-0000-0000-00008C210000}"/>
    <cellStyle name="Migliaia 14 4 3 3 4" xfId="27945" xr:uid="{00000000-0005-0000-0000-00008D210000}"/>
    <cellStyle name="Migliaia 14 4 3 3 5" xfId="35994" xr:uid="{00000000-0005-0000-0000-00008E210000}"/>
    <cellStyle name="Migliaia 14 4 3 3 6" xfId="38954" xr:uid="{00000000-0005-0000-0000-00008F210000}"/>
    <cellStyle name="Migliaia 14 4 3 4" xfId="4639" xr:uid="{00000000-0005-0000-0000-000090210000}"/>
    <cellStyle name="Migliaia 14 4 3 4 2" xfId="4640" xr:uid="{00000000-0005-0000-0000-000091210000}"/>
    <cellStyle name="Migliaia 14 4 3 4 3" xfId="4641" xr:uid="{00000000-0005-0000-0000-000092210000}"/>
    <cellStyle name="Migliaia 14 4 3 4 4" xfId="28861" xr:uid="{00000000-0005-0000-0000-000093210000}"/>
    <cellStyle name="Migliaia 14 4 3 4 5" xfId="39858" xr:uid="{00000000-0005-0000-0000-000094210000}"/>
    <cellStyle name="Migliaia 14 4 3 5" xfId="4642" xr:uid="{00000000-0005-0000-0000-000095210000}"/>
    <cellStyle name="Migliaia 14 4 3 5 2" xfId="4643" xr:uid="{00000000-0005-0000-0000-000096210000}"/>
    <cellStyle name="Migliaia 14 4 3 5 3" xfId="4644" xr:uid="{00000000-0005-0000-0000-000097210000}"/>
    <cellStyle name="Migliaia 14 4 3 5 4" xfId="29781" xr:uid="{00000000-0005-0000-0000-000098210000}"/>
    <cellStyle name="Migliaia 14 4 3 5 5" xfId="40763" xr:uid="{00000000-0005-0000-0000-000099210000}"/>
    <cellStyle name="Migliaia 14 4 3 6" xfId="4645" xr:uid="{00000000-0005-0000-0000-00009A210000}"/>
    <cellStyle name="Migliaia 14 4 3 7" xfId="4646" xr:uid="{00000000-0005-0000-0000-00009B210000}"/>
    <cellStyle name="Migliaia 14 4 3 8" xfId="4647" xr:uid="{00000000-0005-0000-0000-00009C210000}"/>
    <cellStyle name="Migliaia 14 4 3 9" xfId="24172" xr:uid="{00000000-0005-0000-0000-00009D210000}"/>
    <cellStyle name="Migliaia 14 4 4" xfId="4648" xr:uid="{00000000-0005-0000-0000-00009E210000}"/>
    <cellStyle name="Migliaia 14 4 4 2" xfId="4649" xr:uid="{00000000-0005-0000-0000-00009F210000}"/>
    <cellStyle name="Migliaia 14 4 4 3" xfId="4650" xr:uid="{00000000-0005-0000-0000-0000A0210000}"/>
    <cellStyle name="Migliaia 14 4 4 4" xfId="4651" xr:uid="{00000000-0005-0000-0000-0000A1210000}"/>
    <cellStyle name="Migliaia 14 4 4 5" xfId="26458" xr:uid="{00000000-0005-0000-0000-0000A2210000}"/>
    <cellStyle name="Migliaia 14 4 4 6" xfId="31536" xr:uid="{00000000-0005-0000-0000-0000A3210000}"/>
    <cellStyle name="Migliaia 14 4 4 7" xfId="34524" xr:uid="{00000000-0005-0000-0000-0000A4210000}"/>
    <cellStyle name="Migliaia 14 4 4 8" xfId="37484" xr:uid="{00000000-0005-0000-0000-0000A5210000}"/>
    <cellStyle name="Migliaia 14 4 5" xfId="4652" xr:uid="{00000000-0005-0000-0000-0000A6210000}"/>
    <cellStyle name="Migliaia 14 4 5 2" xfId="4653" xr:uid="{00000000-0005-0000-0000-0000A7210000}"/>
    <cellStyle name="Migliaia 14 4 5 3" xfId="4654" xr:uid="{00000000-0005-0000-0000-0000A8210000}"/>
    <cellStyle name="Migliaia 14 4 5 4" xfId="27524" xr:uid="{00000000-0005-0000-0000-0000A9210000}"/>
    <cellStyle name="Migliaia 14 4 5 5" xfId="35578" xr:uid="{00000000-0005-0000-0000-0000AA210000}"/>
    <cellStyle name="Migliaia 14 4 5 6" xfId="38538" xr:uid="{00000000-0005-0000-0000-0000AB210000}"/>
    <cellStyle name="Migliaia 14 4 6" xfId="4655" xr:uid="{00000000-0005-0000-0000-0000AC210000}"/>
    <cellStyle name="Migliaia 14 4 6 2" xfId="4656" xr:uid="{00000000-0005-0000-0000-0000AD210000}"/>
    <cellStyle name="Migliaia 14 4 6 3" xfId="4657" xr:uid="{00000000-0005-0000-0000-0000AE210000}"/>
    <cellStyle name="Migliaia 14 4 6 4" xfId="28440" xr:uid="{00000000-0005-0000-0000-0000AF210000}"/>
    <cellStyle name="Migliaia 14 4 6 5" xfId="39442" xr:uid="{00000000-0005-0000-0000-0000B0210000}"/>
    <cellStyle name="Migliaia 14 4 7" xfId="4658" xr:uid="{00000000-0005-0000-0000-0000B1210000}"/>
    <cellStyle name="Migliaia 14 4 7 2" xfId="4659" xr:uid="{00000000-0005-0000-0000-0000B2210000}"/>
    <cellStyle name="Migliaia 14 4 7 3" xfId="4660" xr:uid="{00000000-0005-0000-0000-0000B3210000}"/>
    <cellStyle name="Migliaia 14 4 7 4" xfId="29360" xr:uid="{00000000-0005-0000-0000-0000B4210000}"/>
    <cellStyle name="Migliaia 14 4 7 5" xfId="40347" xr:uid="{00000000-0005-0000-0000-0000B5210000}"/>
    <cellStyle name="Migliaia 14 4 8" xfId="4661" xr:uid="{00000000-0005-0000-0000-0000B6210000}"/>
    <cellStyle name="Migliaia 14 4 9" xfId="4662" xr:uid="{00000000-0005-0000-0000-0000B7210000}"/>
    <cellStyle name="Migliaia 14 5" xfId="4663" xr:uid="{00000000-0005-0000-0000-0000B8210000}"/>
    <cellStyle name="Migliaia 14 5 10" xfId="30690" xr:uid="{00000000-0005-0000-0000-0000B9210000}"/>
    <cellStyle name="Migliaia 14 5 11" xfId="33454" xr:uid="{00000000-0005-0000-0000-0000BA210000}"/>
    <cellStyle name="Migliaia 14 5 12" xfId="36641" xr:uid="{00000000-0005-0000-0000-0000BB210000}"/>
    <cellStyle name="Migliaia 14 5 2" xfId="4664" xr:uid="{00000000-0005-0000-0000-0000BC210000}"/>
    <cellStyle name="Migliaia 14 5 2 2" xfId="4665" xr:uid="{00000000-0005-0000-0000-0000BD210000}"/>
    <cellStyle name="Migliaia 14 5 2 3" xfId="4666" xr:uid="{00000000-0005-0000-0000-0000BE210000}"/>
    <cellStyle name="Migliaia 14 5 2 4" xfId="4667" xr:uid="{00000000-0005-0000-0000-0000BF210000}"/>
    <cellStyle name="Migliaia 14 5 2 5" xfId="26462" xr:uid="{00000000-0005-0000-0000-0000C0210000}"/>
    <cellStyle name="Migliaia 14 5 2 6" xfId="31540" xr:uid="{00000000-0005-0000-0000-0000C1210000}"/>
    <cellStyle name="Migliaia 14 5 2 7" xfId="34528" xr:uid="{00000000-0005-0000-0000-0000C2210000}"/>
    <cellStyle name="Migliaia 14 5 2 8" xfId="37488" xr:uid="{00000000-0005-0000-0000-0000C3210000}"/>
    <cellStyle name="Migliaia 14 5 3" xfId="4668" xr:uid="{00000000-0005-0000-0000-0000C4210000}"/>
    <cellStyle name="Migliaia 14 5 3 2" xfId="4669" xr:uid="{00000000-0005-0000-0000-0000C5210000}"/>
    <cellStyle name="Migliaia 14 5 3 3" xfId="4670" xr:uid="{00000000-0005-0000-0000-0000C6210000}"/>
    <cellStyle name="Migliaia 14 5 3 4" xfId="27526" xr:uid="{00000000-0005-0000-0000-0000C7210000}"/>
    <cellStyle name="Migliaia 14 5 3 5" xfId="35580" xr:uid="{00000000-0005-0000-0000-0000C8210000}"/>
    <cellStyle name="Migliaia 14 5 3 6" xfId="38540" xr:uid="{00000000-0005-0000-0000-0000C9210000}"/>
    <cellStyle name="Migliaia 14 5 4" xfId="4671" xr:uid="{00000000-0005-0000-0000-0000CA210000}"/>
    <cellStyle name="Migliaia 14 5 4 2" xfId="4672" xr:uid="{00000000-0005-0000-0000-0000CB210000}"/>
    <cellStyle name="Migliaia 14 5 4 3" xfId="4673" xr:uid="{00000000-0005-0000-0000-0000CC210000}"/>
    <cellStyle name="Migliaia 14 5 4 4" xfId="28442" xr:uid="{00000000-0005-0000-0000-0000CD210000}"/>
    <cellStyle name="Migliaia 14 5 4 5" xfId="39444" xr:uid="{00000000-0005-0000-0000-0000CE210000}"/>
    <cellStyle name="Migliaia 14 5 5" xfId="4674" xr:uid="{00000000-0005-0000-0000-0000CF210000}"/>
    <cellStyle name="Migliaia 14 5 5 2" xfId="4675" xr:uid="{00000000-0005-0000-0000-0000D0210000}"/>
    <cellStyle name="Migliaia 14 5 5 3" xfId="4676" xr:uid="{00000000-0005-0000-0000-0000D1210000}"/>
    <cellStyle name="Migliaia 14 5 5 4" xfId="29362" xr:uid="{00000000-0005-0000-0000-0000D2210000}"/>
    <cellStyle name="Migliaia 14 5 5 5" xfId="40349" xr:uid="{00000000-0005-0000-0000-0000D3210000}"/>
    <cellStyle name="Migliaia 14 5 6" xfId="4677" xr:uid="{00000000-0005-0000-0000-0000D4210000}"/>
    <cellStyle name="Migliaia 14 5 7" xfId="4678" xr:uid="{00000000-0005-0000-0000-0000D5210000}"/>
    <cellStyle name="Migliaia 14 5 8" xfId="4679" xr:uid="{00000000-0005-0000-0000-0000D6210000}"/>
    <cellStyle name="Migliaia 14 5 9" xfId="24173" xr:uid="{00000000-0005-0000-0000-0000D7210000}"/>
    <cellStyle name="Migliaia 14 6" xfId="4680" xr:uid="{00000000-0005-0000-0000-0000D8210000}"/>
    <cellStyle name="Migliaia 14 6 2" xfId="4681" xr:uid="{00000000-0005-0000-0000-0000D9210000}"/>
    <cellStyle name="Migliaia 14 6 3" xfId="4682" xr:uid="{00000000-0005-0000-0000-0000DA210000}"/>
    <cellStyle name="Migliaia 14 6 4" xfId="4683" xr:uid="{00000000-0005-0000-0000-0000DB210000}"/>
    <cellStyle name="Migliaia 14 6 5" xfId="26450" xr:uid="{00000000-0005-0000-0000-0000DC210000}"/>
    <cellStyle name="Migliaia 14 6 6" xfId="31528" xr:uid="{00000000-0005-0000-0000-0000DD210000}"/>
    <cellStyle name="Migliaia 14 6 7" xfId="34516" xr:uid="{00000000-0005-0000-0000-0000DE210000}"/>
    <cellStyle name="Migliaia 14 6 8" xfId="37476" xr:uid="{00000000-0005-0000-0000-0000DF210000}"/>
    <cellStyle name="Migliaia 14 7" xfId="4684" xr:uid="{00000000-0005-0000-0000-0000E0210000}"/>
    <cellStyle name="Migliaia 14 7 2" xfId="4685" xr:uid="{00000000-0005-0000-0000-0000E1210000}"/>
    <cellStyle name="Migliaia 14 7 3" xfId="4686" xr:uid="{00000000-0005-0000-0000-0000E2210000}"/>
    <cellStyle name="Migliaia 14 7 4" xfId="4687" xr:uid="{00000000-0005-0000-0000-0000E3210000}"/>
    <cellStyle name="Migliaia 14 7 5" xfId="23952" xr:uid="{00000000-0005-0000-0000-0000E4210000}"/>
    <cellStyle name="Migliaia 14 7 6" xfId="30508" xr:uid="{00000000-0005-0000-0000-0000E5210000}"/>
    <cellStyle name="Migliaia 14 7 7" xfId="33169" xr:uid="{00000000-0005-0000-0000-0000E6210000}"/>
    <cellStyle name="Migliaia 14 7 8" xfId="36460" xr:uid="{00000000-0005-0000-0000-0000E7210000}"/>
    <cellStyle name="Migliaia 14 8" xfId="4688" xr:uid="{00000000-0005-0000-0000-0000E8210000}"/>
    <cellStyle name="Migliaia 14 8 2" xfId="4689" xr:uid="{00000000-0005-0000-0000-0000E9210000}"/>
    <cellStyle name="Migliaia 14 8 3" xfId="4690" xr:uid="{00000000-0005-0000-0000-0000EA210000}"/>
    <cellStyle name="Migliaia 14 8 4" xfId="4691" xr:uid="{00000000-0005-0000-0000-0000EB210000}"/>
    <cellStyle name="Migliaia 14 8 5" xfId="27249" xr:uid="{00000000-0005-0000-0000-0000EC210000}"/>
    <cellStyle name="Migliaia 14 8 6" xfId="32320" xr:uid="{00000000-0005-0000-0000-0000ED210000}"/>
    <cellStyle name="Migliaia 14 8 7" xfId="35308" xr:uid="{00000000-0005-0000-0000-0000EE210000}"/>
    <cellStyle name="Migliaia 14 8 8" xfId="38268" xr:uid="{00000000-0005-0000-0000-0000EF210000}"/>
    <cellStyle name="Migliaia 14 9" xfId="4692" xr:uid="{00000000-0005-0000-0000-0000F0210000}"/>
    <cellStyle name="Migliaia 14 9 2" xfId="4693" xr:uid="{00000000-0005-0000-0000-0000F1210000}"/>
    <cellStyle name="Migliaia 14 9 3" xfId="4694" xr:uid="{00000000-0005-0000-0000-0000F2210000}"/>
    <cellStyle name="Migliaia 14 9 4" xfId="4695" xr:uid="{00000000-0005-0000-0000-0000F3210000}"/>
    <cellStyle name="Migliaia 14 9 5" xfId="27369" xr:uid="{00000000-0005-0000-0000-0000F4210000}"/>
    <cellStyle name="Migliaia 14 9 6" xfId="30384" xr:uid="{00000000-0005-0000-0000-0000F5210000}"/>
    <cellStyle name="Migliaia 14 9 7" xfId="35428" xr:uid="{00000000-0005-0000-0000-0000F6210000}"/>
    <cellStyle name="Migliaia 14 9 8" xfId="38388" xr:uid="{00000000-0005-0000-0000-0000F7210000}"/>
    <cellStyle name="Migliaia 15" xfId="4696" xr:uid="{00000000-0005-0000-0000-0000F8210000}"/>
    <cellStyle name="Migliaia 15 10" xfId="4697" xr:uid="{00000000-0005-0000-0000-0000F9210000}"/>
    <cellStyle name="Migliaia 15 10 2" xfId="4698" xr:uid="{00000000-0005-0000-0000-0000FA210000}"/>
    <cellStyle name="Migliaia 15 10 3" xfId="4699" xr:uid="{00000000-0005-0000-0000-0000FB210000}"/>
    <cellStyle name="Migliaia 15 10 4" xfId="28286" xr:uid="{00000000-0005-0000-0000-0000FC210000}"/>
    <cellStyle name="Migliaia 15 10 5" xfId="33044" xr:uid="{00000000-0005-0000-0000-0000FD210000}"/>
    <cellStyle name="Migliaia 15 10 6" xfId="39293" xr:uid="{00000000-0005-0000-0000-0000FE210000}"/>
    <cellStyle name="Migliaia 15 11" xfId="4700" xr:uid="{00000000-0005-0000-0000-0000FF210000}"/>
    <cellStyle name="Migliaia 15 11 2" xfId="4701" xr:uid="{00000000-0005-0000-0000-000000220000}"/>
    <cellStyle name="Migliaia 15 11 3" xfId="4702" xr:uid="{00000000-0005-0000-0000-000001220000}"/>
    <cellStyle name="Migliaia 15 11 4" xfId="29206" xr:uid="{00000000-0005-0000-0000-000002220000}"/>
    <cellStyle name="Migliaia 15 11 5" xfId="32694" xr:uid="{00000000-0005-0000-0000-000003220000}"/>
    <cellStyle name="Migliaia 15 11 6" xfId="40198" xr:uid="{00000000-0005-0000-0000-000004220000}"/>
    <cellStyle name="Migliaia 15 12" xfId="4703" xr:uid="{00000000-0005-0000-0000-000005220000}"/>
    <cellStyle name="Migliaia 15 13" xfId="4704" xr:uid="{00000000-0005-0000-0000-000006220000}"/>
    <cellStyle name="Migliaia 15 14" xfId="4705" xr:uid="{00000000-0005-0000-0000-000007220000}"/>
    <cellStyle name="Migliaia 15 15" xfId="23599" xr:uid="{00000000-0005-0000-0000-000008220000}"/>
    <cellStyle name="Migliaia 15 16" xfId="30191" xr:uid="{00000000-0005-0000-0000-000009220000}"/>
    <cellStyle name="Migliaia 15 17" xfId="36341" xr:uid="{00000000-0005-0000-0000-00000A220000}"/>
    <cellStyle name="Migliaia 15 18" xfId="41103" xr:uid="{00000000-0005-0000-0000-00000B220000}"/>
    <cellStyle name="Migliaia 15 19" xfId="41224" xr:uid="{00000000-0005-0000-0000-00000C220000}"/>
    <cellStyle name="Migliaia 15 2" xfId="4706" xr:uid="{00000000-0005-0000-0000-00000D220000}"/>
    <cellStyle name="Migliaia 15 2 10" xfId="24174" xr:uid="{00000000-0005-0000-0000-00000E220000}"/>
    <cellStyle name="Migliaia 15 2 11" xfId="30192" xr:uid="{00000000-0005-0000-0000-00000F220000}"/>
    <cellStyle name="Migliaia 15 2 12" xfId="36642" xr:uid="{00000000-0005-0000-0000-000010220000}"/>
    <cellStyle name="Migliaia 15 2 2" xfId="4707" xr:uid="{00000000-0005-0000-0000-000011220000}"/>
    <cellStyle name="Migliaia 15 2 2 10" xfId="30692" xr:uid="{00000000-0005-0000-0000-000012220000}"/>
    <cellStyle name="Migliaia 15 2 2 11" xfId="33456" xr:uid="{00000000-0005-0000-0000-000013220000}"/>
    <cellStyle name="Migliaia 15 2 2 12" xfId="36643" xr:uid="{00000000-0005-0000-0000-000014220000}"/>
    <cellStyle name="Migliaia 15 2 2 2" xfId="4708" xr:uid="{00000000-0005-0000-0000-000015220000}"/>
    <cellStyle name="Migliaia 15 2 2 2 2" xfId="4709" xr:uid="{00000000-0005-0000-0000-000016220000}"/>
    <cellStyle name="Migliaia 15 2 2 2 3" xfId="4710" xr:uid="{00000000-0005-0000-0000-000017220000}"/>
    <cellStyle name="Migliaia 15 2 2 2 4" xfId="4711" xr:uid="{00000000-0005-0000-0000-000018220000}"/>
    <cellStyle name="Migliaia 15 2 2 2 5" xfId="26465" xr:uid="{00000000-0005-0000-0000-000019220000}"/>
    <cellStyle name="Migliaia 15 2 2 2 6" xfId="31543" xr:uid="{00000000-0005-0000-0000-00001A220000}"/>
    <cellStyle name="Migliaia 15 2 2 2 7" xfId="34531" xr:uid="{00000000-0005-0000-0000-00001B220000}"/>
    <cellStyle name="Migliaia 15 2 2 2 8" xfId="37491" xr:uid="{00000000-0005-0000-0000-00001C220000}"/>
    <cellStyle name="Migliaia 15 2 2 3" xfId="4712" xr:uid="{00000000-0005-0000-0000-00001D220000}"/>
    <cellStyle name="Migliaia 15 2 2 3 2" xfId="4713" xr:uid="{00000000-0005-0000-0000-00001E220000}"/>
    <cellStyle name="Migliaia 15 2 2 3 3" xfId="4714" xr:uid="{00000000-0005-0000-0000-00001F220000}"/>
    <cellStyle name="Migliaia 15 2 2 3 4" xfId="27947" xr:uid="{00000000-0005-0000-0000-000020220000}"/>
    <cellStyle name="Migliaia 15 2 2 3 5" xfId="35996" xr:uid="{00000000-0005-0000-0000-000021220000}"/>
    <cellStyle name="Migliaia 15 2 2 3 6" xfId="38956" xr:uid="{00000000-0005-0000-0000-000022220000}"/>
    <cellStyle name="Migliaia 15 2 2 4" xfId="4715" xr:uid="{00000000-0005-0000-0000-000023220000}"/>
    <cellStyle name="Migliaia 15 2 2 4 2" xfId="4716" xr:uid="{00000000-0005-0000-0000-000024220000}"/>
    <cellStyle name="Migliaia 15 2 2 4 3" xfId="4717" xr:uid="{00000000-0005-0000-0000-000025220000}"/>
    <cellStyle name="Migliaia 15 2 2 4 4" xfId="28863" xr:uid="{00000000-0005-0000-0000-000026220000}"/>
    <cellStyle name="Migliaia 15 2 2 4 5" xfId="39860" xr:uid="{00000000-0005-0000-0000-000027220000}"/>
    <cellStyle name="Migliaia 15 2 2 5" xfId="4718" xr:uid="{00000000-0005-0000-0000-000028220000}"/>
    <cellStyle name="Migliaia 15 2 2 5 2" xfId="4719" xr:uid="{00000000-0005-0000-0000-000029220000}"/>
    <cellStyle name="Migliaia 15 2 2 5 3" xfId="4720" xr:uid="{00000000-0005-0000-0000-00002A220000}"/>
    <cellStyle name="Migliaia 15 2 2 5 4" xfId="29783" xr:uid="{00000000-0005-0000-0000-00002B220000}"/>
    <cellStyle name="Migliaia 15 2 2 5 5" xfId="40765" xr:uid="{00000000-0005-0000-0000-00002C220000}"/>
    <cellStyle name="Migliaia 15 2 2 6" xfId="4721" xr:uid="{00000000-0005-0000-0000-00002D220000}"/>
    <cellStyle name="Migliaia 15 2 2 7" xfId="4722" xr:uid="{00000000-0005-0000-0000-00002E220000}"/>
    <cellStyle name="Migliaia 15 2 2 8" xfId="4723" xr:uid="{00000000-0005-0000-0000-00002F220000}"/>
    <cellStyle name="Migliaia 15 2 2 9" xfId="24175" xr:uid="{00000000-0005-0000-0000-000030220000}"/>
    <cellStyle name="Migliaia 15 2 3" xfId="4724" xr:uid="{00000000-0005-0000-0000-000031220000}"/>
    <cellStyle name="Migliaia 15 2 3 2" xfId="4725" xr:uid="{00000000-0005-0000-0000-000032220000}"/>
    <cellStyle name="Migliaia 15 2 3 3" xfId="4726" xr:uid="{00000000-0005-0000-0000-000033220000}"/>
    <cellStyle name="Migliaia 15 2 3 4" xfId="4727" xr:uid="{00000000-0005-0000-0000-000034220000}"/>
    <cellStyle name="Migliaia 15 2 3 5" xfId="26464" xr:uid="{00000000-0005-0000-0000-000035220000}"/>
    <cellStyle name="Migliaia 15 2 3 6" xfId="31542" xr:uid="{00000000-0005-0000-0000-000036220000}"/>
    <cellStyle name="Migliaia 15 2 3 7" xfId="34530" xr:uid="{00000000-0005-0000-0000-000037220000}"/>
    <cellStyle name="Migliaia 15 2 3 8" xfId="37490" xr:uid="{00000000-0005-0000-0000-000038220000}"/>
    <cellStyle name="Migliaia 15 2 4" xfId="4728" xr:uid="{00000000-0005-0000-0000-000039220000}"/>
    <cellStyle name="Migliaia 15 2 4 2" xfId="4729" xr:uid="{00000000-0005-0000-0000-00003A220000}"/>
    <cellStyle name="Migliaia 15 2 4 3" xfId="4730" xr:uid="{00000000-0005-0000-0000-00003B220000}"/>
    <cellStyle name="Migliaia 15 2 4 4" xfId="4731" xr:uid="{00000000-0005-0000-0000-00003C220000}"/>
    <cellStyle name="Migliaia 15 2 4 5" xfId="27436" xr:uid="{00000000-0005-0000-0000-00003D220000}"/>
    <cellStyle name="Migliaia 15 2 4 6" xfId="30691" xr:uid="{00000000-0005-0000-0000-00003E220000}"/>
    <cellStyle name="Migliaia 15 2 4 7" xfId="35493" xr:uid="{00000000-0005-0000-0000-00003F220000}"/>
    <cellStyle name="Migliaia 15 2 4 8" xfId="38453" xr:uid="{00000000-0005-0000-0000-000040220000}"/>
    <cellStyle name="Migliaia 15 2 5" xfId="4732" xr:uid="{00000000-0005-0000-0000-000041220000}"/>
    <cellStyle name="Migliaia 15 2 5 2" xfId="4733" xr:uid="{00000000-0005-0000-0000-000042220000}"/>
    <cellStyle name="Migliaia 15 2 5 3" xfId="4734" xr:uid="{00000000-0005-0000-0000-000043220000}"/>
    <cellStyle name="Migliaia 15 2 5 4" xfId="28352" xr:uid="{00000000-0005-0000-0000-000044220000}"/>
    <cellStyle name="Migliaia 15 2 5 5" xfId="33455" xr:uid="{00000000-0005-0000-0000-000045220000}"/>
    <cellStyle name="Migliaia 15 2 5 6" xfId="39357" xr:uid="{00000000-0005-0000-0000-000046220000}"/>
    <cellStyle name="Migliaia 15 2 6" xfId="4735" xr:uid="{00000000-0005-0000-0000-000047220000}"/>
    <cellStyle name="Migliaia 15 2 6 2" xfId="4736" xr:uid="{00000000-0005-0000-0000-000048220000}"/>
    <cellStyle name="Migliaia 15 2 6 3" xfId="4737" xr:uid="{00000000-0005-0000-0000-000049220000}"/>
    <cellStyle name="Migliaia 15 2 6 4" xfId="29272" xr:uid="{00000000-0005-0000-0000-00004A220000}"/>
    <cellStyle name="Migliaia 15 2 6 5" xfId="40262" xr:uid="{00000000-0005-0000-0000-00004B220000}"/>
    <cellStyle name="Migliaia 15 2 7" xfId="4738" xr:uid="{00000000-0005-0000-0000-00004C220000}"/>
    <cellStyle name="Migliaia 15 2 8" xfId="4739" xr:uid="{00000000-0005-0000-0000-00004D220000}"/>
    <cellStyle name="Migliaia 15 2 9" xfId="4740" xr:uid="{00000000-0005-0000-0000-00004E220000}"/>
    <cellStyle name="Migliaia 15 3" xfId="4741" xr:uid="{00000000-0005-0000-0000-00004F220000}"/>
    <cellStyle name="Migliaia 15 3 10" xfId="4742" xr:uid="{00000000-0005-0000-0000-000050220000}"/>
    <cellStyle name="Migliaia 15 3 11" xfId="4743" xr:uid="{00000000-0005-0000-0000-000051220000}"/>
    <cellStyle name="Migliaia 15 3 12" xfId="24176" xr:uid="{00000000-0005-0000-0000-000052220000}"/>
    <cellStyle name="Migliaia 15 3 13" xfId="30693" xr:uid="{00000000-0005-0000-0000-000053220000}"/>
    <cellStyle name="Migliaia 15 3 14" xfId="36644" xr:uid="{00000000-0005-0000-0000-000054220000}"/>
    <cellStyle name="Migliaia 15 3 2" xfId="4744" xr:uid="{00000000-0005-0000-0000-000055220000}"/>
    <cellStyle name="Migliaia 15 3 2 10" xfId="30694" xr:uid="{00000000-0005-0000-0000-000056220000}"/>
    <cellStyle name="Migliaia 15 3 2 11" xfId="33458" xr:uid="{00000000-0005-0000-0000-000057220000}"/>
    <cellStyle name="Migliaia 15 3 2 12" xfId="36645" xr:uid="{00000000-0005-0000-0000-000058220000}"/>
    <cellStyle name="Migliaia 15 3 2 2" xfId="4745" xr:uid="{00000000-0005-0000-0000-000059220000}"/>
    <cellStyle name="Migliaia 15 3 2 2 2" xfId="4746" xr:uid="{00000000-0005-0000-0000-00005A220000}"/>
    <cellStyle name="Migliaia 15 3 2 2 3" xfId="4747" xr:uid="{00000000-0005-0000-0000-00005B220000}"/>
    <cellStyle name="Migliaia 15 3 2 2 4" xfId="4748" xr:uid="{00000000-0005-0000-0000-00005C220000}"/>
    <cellStyle name="Migliaia 15 3 2 2 5" xfId="26467" xr:uid="{00000000-0005-0000-0000-00005D220000}"/>
    <cellStyle name="Migliaia 15 3 2 2 6" xfId="31545" xr:uid="{00000000-0005-0000-0000-00005E220000}"/>
    <cellStyle name="Migliaia 15 3 2 2 7" xfId="34533" xr:uid="{00000000-0005-0000-0000-00005F220000}"/>
    <cellStyle name="Migliaia 15 3 2 2 8" xfId="37493" xr:uid="{00000000-0005-0000-0000-000060220000}"/>
    <cellStyle name="Migliaia 15 3 2 3" xfId="4749" xr:uid="{00000000-0005-0000-0000-000061220000}"/>
    <cellStyle name="Migliaia 15 3 2 3 2" xfId="4750" xr:uid="{00000000-0005-0000-0000-000062220000}"/>
    <cellStyle name="Migliaia 15 3 2 3 3" xfId="4751" xr:uid="{00000000-0005-0000-0000-000063220000}"/>
    <cellStyle name="Migliaia 15 3 2 3 4" xfId="27528" xr:uid="{00000000-0005-0000-0000-000064220000}"/>
    <cellStyle name="Migliaia 15 3 2 3 5" xfId="35582" xr:uid="{00000000-0005-0000-0000-000065220000}"/>
    <cellStyle name="Migliaia 15 3 2 3 6" xfId="38542" xr:uid="{00000000-0005-0000-0000-000066220000}"/>
    <cellStyle name="Migliaia 15 3 2 4" xfId="4752" xr:uid="{00000000-0005-0000-0000-000067220000}"/>
    <cellStyle name="Migliaia 15 3 2 4 2" xfId="4753" xr:uid="{00000000-0005-0000-0000-000068220000}"/>
    <cellStyle name="Migliaia 15 3 2 4 3" xfId="4754" xr:uid="{00000000-0005-0000-0000-000069220000}"/>
    <cellStyle name="Migliaia 15 3 2 4 4" xfId="28444" xr:uid="{00000000-0005-0000-0000-00006A220000}"/>
    <cellStyle name="Migliaia 15 3 2 4 5" xfId="39446" xr:uid="{00000000-0005-0000-0000-00006B220000}"/>
    <cellStyle name="Migliaia 15 3 2 5" xfId="4755" xr:uid="{00000000-0005-0000-0000-00006C220000}"/>
    <cellStyle name="Migliaia 15 3 2 5 2" xfId="4756" xr:uid="{00000000-0005-0000-0000-00006D220000}"/>
    <cellStyle name="Migliaia 15 3 2 5 3" xfId="4757" xr:uid="{00000000-0005-0000-0000-00006E220000}"/>
    <cellStyle name="Migliaia 15 3 2 5 4" xfId="29364" xr:uid="{00000000-0005-0000-0000-00006F220000}"/>
    <cellStyle name="Migliaia 15 3 2 5 5" xfId="40351" xr:uid="{00000000-0005-0000-0000-000070220000}"/>
    <cellStyle name="Migliaia 15 3 2 6" xfId="4758" xr:uid="{00000000-0005-0000-0000-000071220000}"/>
    <cellStyle name="Migliaia 15 3 2 7" xfId="4759" xr:uid="{00000000-0005-0000-0000-000072220000}"/>
    <cellStyle name="Migliaia 15 3 2 8" xfId="4760" xr:uid="{00000000-0005-0000-0000-000073220000}"/>
    <cellStyle name="Migliaia 15 3 2 9" xfId="24177" xr:uid="{00000000-0005-0000-0000-000074220000}"/>
    <cellStyle name="Migliaia 15 3 3" xfId="4761" xr:uid="{00000000-0005-0000-0000-000075220000}"/>
    <cellStyle name="Migliaia 15 3 3 10" xfId="24178" xr:uid="{00000000-0005-0000-0000-000076220000}"/>
    <cellStyle name="Migliaia 15 3 3 11" xfId="30695" xr:uid="{00000000-0005-0000-0000-000077220000}"/>
    <cellStyle name="Migliaia 15 3 3 12" xfId="33459" xr:uid="{00000000-0005-0000-0000-000078220000}"/>
    <cellStyle name="Migliaia 15 3 3 13" xfId="36646" xr:uid="{00000000-0005-0000-0000-000079220000}"/>
    <cellStyle name="Migliaia 15 3 3 2" xfId="4762" xr:uid="{00000000-0005-0000-0000-00007A220000}"/>
    <cellStyle name="Migliaia 15 3 3 2 10" xfId="30696" xr:uid="{00000000-0005-0000-0000-00007B220000}"/>
    <cellStyle name="Migliaia 15 3 3 2 11" xfId="33460" xr:uid="{00000000-0005-0000-0000-00007C220000}"/>
    <cellStyle name="Migliaia 15 3 3 2 12" xfId="36647" xr:uid="{00000000-0005-0000-0000-00007D220000}"/>
    <cellStyle name="Migliaia 15 3 3 2 2" xfId="4763" xr:uid="{00000000-0005-0000-0000-00007E220000}"/>
    <cellStyle name="Migliaia 15 3 3 2 2 2" xfId="4764" xr:uid="{00000000-0005-0000-0000-00007F220000}"/>
    <cellStyle name="Migliaia 15 3 3 2 2 3" xfId="4765" xr:uid="{00000000-0005-0000-0000-000080220000}"/>
    <cellStyle name="Migliaia 15 3 3 2 2 4" xfId="4766" xr:uid="{00000000-0005-0000-0000-000081220000}"/>
    <cellStyle name="Migliaia 15 3 3 2 2 5" xfId="26469" xr:uid="{00000000-0005-0000-0000-000082220000}"/>
    <cellStyle name="Migliaia 15 3 3 2 2 6" xfId="31547" xr:uid="{00000000-0005-0000-0000-000083220000}"/>
    <cellStyle name="Migliaia 15 3 3 2 2 7" xfId="34535" xr:uid="{00000000-0005-0000-0000-000084220000}"/>
    <cellStyle name="Migliaia 15 3 3 2 2 8" xfId="37495" xr:uid="{00000000-0005-0000-0000-000085220000}"/>
    <cellStyle name="Migliaia 15 3 3 2 3" xfId="4767" xr:uid="{00000000-0005-0000-0000-000086220000}"/>
    <cellStyle name="Migliaia 15 3 3 2 3 2" xfId="4768" xr:uid="{00000000-0005-0000-0000-000087220000}"/>
    <cellStyle name="Migliaia 15 3 3 2 3 3" xfId="4769" xr:uid="{00000000-0005-0000-0000-000088220000}"/>
    <cellStyle name="Migliaia 15 3 3 2 3 4" xfId="27949" xr:uid="{00000000-0005-0000-0000-000089220000}"/>
    <cellStyle name="Migliaia 15 3 3 2 3 5" xfId="35998" xr:uid="{00000000-0005-0000-0000-00008A220000}"/>
    <cellStyle name="Migliaia 15 3 3 2 3 6" xfId="38958" xr:uid="{00000000-0005-0000-0000-00008B220000}"/>
    <cellStyle name="Migliaia 15 3 3 2 4" xfId="4770" xr:uid="{00000000-0005-0000-0000-00008C220000}"/>
    <cellStyle name="Migliaia 15 3 3 2 4 2" xfId="4771" xr:uid="{00000000-0005-0000-0000-00008D220000}"/>
    <cellStyle name="Migliaia 15 3 3 2 4 3" xfId="4772" xr:uid="{00000000-0005-0000-0000-00008E220000}"/>
    <cellStyle name="Migliaia 15 3 3 2 4 4" xfId="28865" xr:uid="{00000000-0005-0000-0000-00008F220000}"/>
    <cellStyle name="Migliaia 15 3 3 2 4 5" xfId="39862" xr:uid="{00000000-0005-0000-0000-000090220000}"/>
    <cellStyle name="Migliaia 15 3 3 2 5" xfId="4773" xr:uid="{00000000-0005-0000-0000-000091220000}"/>
    <cellStyle name="Migliaia 15 3 3 2 5 2" xfId="4774" xr:uid="{00000000-0005-0000-0000-000092220000}"/>
    <cellStyle name="Migliaia 15 3 3 2 5 3" xfId="4775" xr:uid="{00000000-0005-0000-0000-000093220000}"/>
    <cellStyle name="Migliaia 15 3 3 2 5 4" xfId="29785" xr:uid="{00000000-0005-0000-0000-000094220000}"/>
    <cellStyle name="Migliaia 15 3 3 2 5 5" xfId="40767" xr:uid="{00000000-0005-0000-0000-000095220000}"/>
    <cellStyle name="Migliaia 15 3 3 2 6" xfId="4776" xr:uid="{00000000-0005-0000-0000-000096220000}"/>
    <cellStyle name="Migliaia 15 3 3 2 7" xfId="4777" xr:uid="{00000000-0005-0000-0000-000097220000}"/>
    <cellStyle name="Migliaia 15 3 3 2 8" xfId="4778" xr:uid="{00000000-0005-0000-0000-000098220000}"/>
    <cellStyle name="Migliaia 15 3 3 2 9" xfId="24179" xr:uid="{00000000-0005-0000-0000-000099220000}"/>
    <cellStyle name="Migliaia 15 3 3 3" xfId="4779" xr:uid="{00000000-0005-0000-0000-00009A220000}"/>
    <cellStyle name="Migliaia 15 3 3 3 2" xfId="4780" xr:uid="{00000000-0005-0000-0000-00009B220000}"/>
    <cellStyle name="Migliaia 15 3 3 3 3" xfId="4781" xr:uid="{00000000-0005-0000-0000-00009C220000}"/>
    <cellStyle name="Migliaia 15 3 3 3 4" xfId="4782" xr:uid="{00000000-0005-0000-0000-00009D220000}"/>
    <cellStyle name="Migliaia 15 3 3 3 5" xfId="26468" xr:uid="{00000000-0005-0000-0000-00009E220000}"/>
    <cellStyle name="Migliaia 15 3 3 3 6" xfId="31546" xr:uid="{00000000-0005-0000-0000-00009F220000}"/>
    <cellStyle name="Migliaia 15 3 3 3 7" xfId="34534" xr:uid="{00000000-0005-0000-0000-0000A0220000}"/>
    <cellStyle name="Migliaia 15 3 3 3 8" xfId="37494" xr:uid="{00000000-0005-0000-0000-0000A1220000}"/>
    <cellStyle name="Migliaia 15 3 3 4" xfId="4783" xr:uid="{00000000-0005-0000-0000-0000A2220000}"/>
    <cellStyle name="Migliaia 15 3 3 4 2" xfId="4784" xr:uid="{00000000-0005-0000-0000-0000A3220000}"/>
    <cellStyle name="Migliaia 15 3 3 4 3" xfId="4785" xr:uid="{00000000-0005-0000-0000-0000A4220000}"/>
    <cellStyle name="Migliaia 15 3 3 4 4" xfId="27529" xr:uid="{00000000-0005-0000-0000-0000A5220000}"/>
    <cellStyle name="Migliaia 15 3 3 4 5" xfId="35583" xr:uid="{00000000-0005-0000-0000-0000A6220000}"/>
    <cellStyle name="Migliaia 15 3 3 4 6" xfId="38543" xr:uid="{00000000-0005-0000-0000-0000A7220000}"/>
    <cellStyle name="Migliaia 15 3 3 5" xfId="4786" xr:uid="{00000000-0005-0000-0000-0000A8220000}"/>
    <cellStyle name="Migliaia 15 3 3 5 2" xfId="4787" xr:uid="{00000000-0005-0000-0000-0000A9220000}"/>
    <cellStyle name="Migliaia 15 3 3 5 3" xfId="4788" xr:uid="{00000000-0005-0000-0000-0000AA220000}"/>
    <cellStyle name="Migliaia 15 3 3 5 4" xfId="28445" xr:uid="{00000000-0005-0000-0000-0000AB220000}"/>
    <cellStyle name="Migliaia 15 3 3 5 5" xfId="39447" xr:uid="{00000000-0005-0000-0000-0000AC220000}"/>
    <cellStyle name="Migliaia 15 3 3 6" xfId="4789" xr:uid="{00000000-0005-0000-0000-0000AD220000}"/>
    <cellStyle name="Migliaia 15 3 3 6 2" xfId="4790" xr:uid="{00000000-0005-0000-0000-0000AE220000}"/>
    <cellStyle name="Migliaia 15 3 3 6 3" xfId="4791" xr:uid="{00000000-0005-0000-0000-0000AF220000}"/>
    <cellStyle name="Migliaia 15 3 3 6 4" xfId="29365" xr:uid="{00000000-0005-0000-0000-0000B0220000}"/>
    <cellStyle name="Migliaia 15 3 3 6 5" xfId="40352" xr:uid="{00000000-0005-0000-0000-0000B1220000}"/>
    <cellStyle name="Migliaia 15 3 3 7" xfId="4792" xr:uid="{00000000-0005-0000-0000-0000B2220000}"/>
    <cellStyle name="Migliaia 15 3 3 8" xfId="4793" xr:uid="{00000000-0005-0000-0000-0000B3220000}"/>
    <cellStyle name="Migliaia 15 3 3 9" xfId="4794" xr:uid="{00000000-0005-0000-0000-0000B4220000}"/>
    <cellStyle name="Migliaia 15 3 4" xfId="4795" xr:uid="{00000000-0005-0000-0000-0000B5220000}"/>
    <cellStyle name="Migliaia 15 3 4 10" xfId="30697" xr:uid="{00000000-0005-0000-0000-0000B6220000}"/>
    <cellStyle name="Migliaia 15 3 4 11" xfId="33461" xr:uid="{00000000-0005-0000-0000-0000B7220000}"/>
    <cellStyle name="Migliaia 15 3 4 12" xfId="36648" xr:uid="{00000000-0005-0000-0000-0000B8220000}"/>
    <cellStyle name="Migliaia 15 3 4 2" xfId="4796" xr:uid="{00000000-0005-0000-0000-0000B9220000}"/>
    <cellStyle name="Migliaia 15 3 4 2 2" xfId="4797" xr:uid="{00000000-0005-0000-0000-0000BA220000}"/>
    <cellStyle name="Migliaia 15 3 4 2 3" xfId="4798" xr:uid="{00000000-0005-0000-0000-0000BB220000}"/>
    <cellStyle name="Migliaia 15 3 4 2 4" xfId="4799" xr:uid="{00000000-0005-0000-0000-0000BC220000}"/>
    <cellStyle name="Migliaia 15 3 4 2 5" xfId="26470" xr:uid="{00000000-0005-0000-0000-0000BD220000}"/>
    <cellStyle name="Migliaia 15 3 4 2 6" xfId="31548" xr:uid="{00000000-0005-0000-0000-0000BE220000}"/>
    <cellStyle name="Migliaia 15 3 4 2 7" xfId="34536" xr:uid="{00000000-0005-0000-0000-0000BF220000}"/>
    <cellStyle name="Migliaia 15 3 4 2 8" xfId="37496" xr:uid="{00000000-0005-0000-0000-0000C0220000}"/>
    <cellStyle name="Migliaia 15 3 4 3" xfId="4800" xr:uid="{00000000-0005-0000-0000-0000C1220000}"/>
    <cellStyle name="Migliaia 15 3 4 3 2" xfId="4801" xr:uid="{00000000-0005-0000-0000-0000C2220000}"/>
    <cellStyle name="Migliaia 15 3 4 3 3" xfId="4802" xr:uid="{00000000-0005-0000-0000-0000C3220000}"/>
    <cellStyle name="Migliaia 15 3 4 3 4" xfId="27948" xr:uid="{00000000-0005-0000-0000-0000C4220000}"/>
    <cellStyle name="Migliaia 15 3 4 3 5" xfId="35997" xr:uid="{00000000-0005-0000-0000-0000C5220000}"/>
    <cellStyle name="Migliaia 15 3 4 3 6" xfId="38957" xr:uid="{00000000-0005-0000-0000-0000C6220000}"/>
    <cellStyle name="Migliaia 15 3 4 4" xfId="4803" xr:uid="{00000000-0005-0000-0000-0000C7220000}"/>
    <cellStyle name="Migliaia 15 3 4 4 2" xfId="4804" xr:uid="{00000000-0005-0000-0000-0000C8220000}"/>
    <cellStyle name="Migliaia 15 3 4 4 3" xfId="4805" xr:uid="{00000000-0005-0000-0000-0000C9220000}"/>
    <cellStyle name="Migliaia 15 3 4 4 4" xfId="28864" xr:uid="{00000000-0005-0000-0000-0000CA220000}"/>
    <cellStyle name="Migliaia 15 3 4 4 5" xfId="39861" xr:uid="{00000000-0005-0000-0000-0000CB220000}"/>
    <cellStyle name="Migliaia 15 3 4 5" xfId="4806" xr:uid="{00000000-0005-0000-0000-0000CC220000}"/>
    <cellStyle name="Migliaia 15 3 4 5 2" xfId="4807" xr:uid="{00000000-0005-0000-0000-0000CD220000}"/>
    <cellStyle name="Migliaia 15 3 4 5 3" xfId="4808" xr:uid="{00000000-0005-0000-0000-0000CE220000}"/>
    <cellStyle name="Migliaia 15 3 4 5 4" xfId="29784" xr:uid="{00000000-0005-0000-0000-0000CF220000}"/>
    <cellStyle name="Migliaia 15 3 4 5 5" xfId="40766" xr:uid="{00000000-0005-0000-0000-0000D0220000}"/>
    <cellStyle name="Migliaia 15 3 4 6" xfId="4809" xr:uid="{00000000-0005-0000-0000-0000D1220000}"/>
    <cellStyle name="Migliaia 15 3 4 7" xfId="4810" xr:uid="{00000000-0005-0000-0000-0000D2220000}"/>
    <cellStyle name="Migliaia 15 3 4 8" xfId="4811" xr:uid="{00000000-0005-0000-0000-0000D3220000}"/>
    <cellStyle name="Migliaia 15 3 4 9" xfId="24180" xr:uid="{00000000-0005-0000-0000-0000D4220000}"/>
    <cellStyle name="Migliaia 15 3 5" xfId="4812" xr:uid="{00000000-0005-0000-0000-0000D5220000}"/>
    <cellStyle name="Migliaia 15 3 5 2" xfId="4813" xr:uid="{00000000-0005-0000-0000-0000D6220000}"/>
    <cellStyle name="Migliaia 15 3 5 3" xfId="4814" xr:uid="{00000000-0005-0000-0000-0000D7220000}"/>
    <cellStyle name="Migliaia 15 3 5 4" xfId="4815" xr:uid="{00000000-0005-0000-0000-0000D8220000}"/>
    <cellStyle name="Migliaia 15 3 5 5" xfId="26466" xr:uid="{00000000-0005-0000-0000-0000D9220000}"/>
    <cellStyle name="Migliaia 15 3 5 6" xfId="31544" xr:uid="{00000000-0005-0000-0000-0000DA220000}"/>
    <cellStyle name="Migliaia 15 3 5 7" xfId="34532" xr:uid="{00000000-0005-0000-0000-0000DB220000}"/>
    <cellStyle name="Migliaia 15 3 5 8" xfId="37492" xr:uid="{00000000-0005-0000-0000-0000DC220000}"/>
    <cellStyle name="Migliaia 15 3 6" xfId="4816" xr:uid="{00000000-0005-0000-0000-0000DD220000}"/>
    <cellStyle name="Migliaia 15 3 6 2" xfId="4817" xr:uid="{00000000-0005-0000-0000-0000DE220000}"/>
    <cellStyle name="Migliaia 15 3 6 3" xfId="4818" xr:uid="{00000000-0005-0000-0000-0000DF220000}"/>
    <cellStyle name="Migliaia 15 3 6 4" xfId="27527" xr:uid="{00000000-0005-0000-0000-0000E0220000}"/>
    <cellStyle name="Migliaia 15 3 6 5" xfId="35581" xr:uid="{00000000-0005-0000-0000-0000E1220000}"/>
    <cellStyle name="Migliaia 15 3 6 6" xfId="38541" xr:uid="{00000000-0005-0000-0000-0000E2220000}"/>
    <cellStyle name="Migliaia 15 3 7" xfId="4819" xr:uid="{00000000-0005-0000-0000-0000E3220000}"/>
    <cellStyle name="Migliaia 15 3 7 2" xfId="4820" xr:uid="{00000000-0005-0000-0000-0000E4220000}"/>
    <cellStyle name="Migliaia 15 3 7 3" xfId="4821" xr:uid="{00000000-0005-0000-0000-0000E5220000}"/>
    <cellStyle name="Migliaia 15 3 7 4" xfId="28443" xr:uid="{00000000-0005-0000-0000-0000E6220000}"/>
    <cellStyle name="Migliaia 15 3 7 5" xfId="33457" xr:uid="{00000000-0005-0000-0000-0000E7220000}"/>
    <cellStyle name="Migliaia 15 3 7 6" xfId="39445" xr:uid="{00000000-0005-0000-0000-0000E8220000}"/>
    <cellStyle name="Migliaia 15 3 8" xfId="4822" xr:uid="{00000000-0005-0000-0000-0000E9220000}"/>
    <cellStyle name="Migliaia 15 3 8 2" xfId="4823" xr:uid="{00000000-0005-0000-0000-0000EA220000}"/>
    <cellStyle name="Migliaia 15 3 8 3" xfId="4824" xr:uid="{00000000-0005-0000-0000-0000EB220000}"/>
    <cellStyle name="Migliaia 15 3 8 4" xfId="29363" xr:uid="{00000000-0005-0000-0000-0000EC220000}"/>
    <cellStyle name="Migliaia 15 3 8 5" xfId="40350" xr:uid="{00000000-0005-0000-0000-0000ED220000}"/>
    <cellStyle name="Migliaia 15 3 9" xfId="4825" xr:uid="{00000000-0005-0000-0000-0000EE220000}"/>
    <cellStyle name="Migliaia 15 4" xfId="4826" xr:uid="{00000000-0005-0000-0000-0000EF220000}"/>
    <cellStyle name="Migliaia 15 4 10" xfId="4827" xr:uid="{00000000-0005-0000-0000-0000F0220000}"/>
    <cellStyle name="Migliaia 15 4 11" xfId="24181" xr:uid="{00000000-0005-0000-0000-0000F1220000}"/>
    <cellStyle name="Migliaia 15 4 12" xfId="30698" xr:uid="{00000000-0005-0000-0000-0000F2220000}"/>
    <cellStyle name="Migliaia 15 4 13" xfId="33462" xr:uid="{00000000-0005-0000-0000-0000F3220000}"/>
    <cellStyle name="Migliaia 15 4 14" xfId="36649" xr:uid="{00000000-0005-0000-0000-0000F4220000}"/>
    <cellStyle name="Migliaia 15 4 2" xfId="4828" xr:uid="{00000000-0005-0000-0000-0000F5220000}"/>
    <cellStyle name="Migliaia 15 4 2 10" xfId="24182" xr:uid="{00000000-0005-0000-0000-0000F6220000}"/>
    <cellStyle name="Migliaia 15 4 2 11" xfId="30699" xr:uid="{00000000-0005-0000-0000-0000F7220000}"/>
    <cellStyle name="Migliaia 15 4 2 12" xfId="33463" xr:uid="{00000000-0005-0000-0000-0000F8220000}"/>
    <cellStyle name="Migliaia 15 4 2 13" xfId="36650" xr:uid="{00000000-0005-0000-0000-0000F9220000}"/>
    <cellStyle name="Migliaia 15 4 2 2" xfId="4829" xr:uid="{00000000-0005-0000-0000-0000FA220000}"/>
    <cellStyle name="Migliaia 15 4 2 2 10" xfId="30700" xr:uid="{00000000-0005-0000-0000-0000FB220000}"/>
    <cellStyle name="Migliaia 15 4 2 2 11" xfId="33464" xr:uid="{00000000-0005-0000-0000-0000FC220000}"/>
    <cellStyle name="Migliaia 15 4 2 2 12" xfId="36651" xr:uid="{00000000-0005-0000-0000-0000FD220000}"/>
    <cellStyle name="Migliaia 15 4 2 2 2" xfId="4830" xr:uid="{00000000-0005-0000-0000-0000FE220000}"/>
    <cellStyle name="Migliaia 15 4 2 2 2 2" xfId="4831" xr:uid="{00000000-0005-0000-0000-0000FF220000}"/>
    <cellStyle name="Migliaia 15 4 2 2 2 3" xfId="4832" xr:uid="{00000000-0005-0000-0000-000000230000}"/>
    <cellStyle name="Migliaia 15 4 2 2 2 4" xfId="4833" xr:uid="{00000000-0005-0000-0000-000001230000}"/>
    <cellStyle name="Migliaia 15 4 2 2 2 5" xfId="26473" xr:uid="{00000000-0005-0000-0000-000002230000}"/>
    <cellStyle name="Migliaia 15 4 2 2 2 6" xfId="31551" xr:uid="{00000000-0005-0000-0000-000003230000}"/>
    <cellStyle name="Migliaia 15 4 2 2 2 7" xfId="34539" xr:uid="{00000000-0005-0000-0000-000004230000}"/>
    <cellStyle name="Migliaia 15 4 2 2 2 8" xfId="37499" xr:uid="{00000000-0005-0000-0000-000005230000}"/>
    <cellStyle name="Migliaia 15 4 2 2 3" xfId="4834" xr:uid="{00000000-0005-0000-0000-000006230000}"/>
    <cellStyle name="Migliaia 15 4 2 2 3 2" xfId="4835" xr:uid="{00000000-0005-0000-0000-000007230000}"/>
    <cellStyle name="Migliaia 15 4 2 2 3 3" xfId="4836" xr:uid="{00000000-0005-0000-0000-000008230000}"/>
    <cellStyle name="Migliaia 15 4 2 2 3 4" xfId="27951" xr:uid="{00000000-0005-0000-0000-000009230000}"/>
    <cellStyle name="Migliaia 15 4 2 2 3 5" xfId="36000" xr:uid="{00000000-0005-0000-0000-00000A230000}"/>
    <cellStyle name="Migliaia 15 4 2 2 3 6" xfId="38960" xr:uid="{00000000-0005-0000-0000-00000B230000}"/>
    <cellStyle name="Migliaia 15 4 2 2 4" xfId="4837" xr:uid="{00000000-0005-0000-0000-00000C230000}"/>
    <cellStyle name="Migliaia 15 4 2 2 4 2" xfId="4838" xr:uid="{00000000-0005-0000-0000-00000D230000}"/>
    <cellStyle name="Migliaia 15 4 2 2 4 3" xfId="4839" xr:uid="{00000000-0005-0000-0000-00000E230000}"/>
    <cellStyle name="Migliaia 15 4 2 2 4 4" xfId="28867" xr:uid="{00000000-0005-0000-0000-00000F230000}"/>
    <cellStyle name="Migliaia 15 4 2 2 4 5" xfId="39864" xr:uid="{00000000-0005-0000-0000-000010230000}"/>
    <cellStyle name="Migliaia 15 4 2 2 5" xfId="4840" xr:uid="{00000000-0005-0000-0000-000011230000}"/>
    <cellStyle name="Migliaia 15 4 2 2 5 2" xfId="4841" xr:uid="{00000000-0005-0000-0000-000012230000}"/>
    <cellStyle name="Migliaia 15 4 2 2 5 3" xfId="4842" xr:uid="{00000000-0005-0000-0000-000013230000}"/>
    <cellStyle name="Migliaia 15 4 2 2 5 4" xfId="29787" xr:uid="{00000000-0005-0000-0000-000014230000}"/>
    <cellStyle name="Migliaia 15 4 2 2 5 5" xfId="40769" xr:uid="{00000000-0005-0000-0000-000015230000}"/>
    <cellStyle name="Migliaia 15 4 2 2 6" xfId="4843" xr:uid="{00000000-0005-0000-0000-000016230000}"/>
    <cellStyle name="Migliaia 15 4 2 2 7" xfId="4844" xr:uid="{00000000-0005-0000-0000-000017230000}"/>
    <cellStyle name="Migliaia 15 4 2 2 8" xfId="4845" xr:uid="{00000000-0005-0000-0000-000018230000}"/>
    <cellStyle name="Migliaia 15 4 2 2 9" xfId="24183" xr:uid="{00000000-0005-0000-0000-000019230000}"/>
    <cellStyle name="Migliaia 15 4 2 3" xfId="4846" xr:uid="{00000000-0005-0000-0000-00001A230000}"/>
    <cellStyle name="Migliaia 15 4 2 3 2" xfId="4847" xr:uid="{00000000-0005-0000-0000-00001B230000}"/>
    <cellStyle name="Migliaia 15 4 2 3 3" xfId="4848" xr:uid="{00000000-0005-0000-0000-00001C230000}"/>
    <cellStyle name="Migliaia 15 4 2 3 4" xfId="4849" xr:uid="{00000000-0005-0000-0000-00001D230000}"/>
    <cellStyle name="Migliaia 15 4 2 3 5" xfId="26472" xr:uid="{00000000-0005-0000-0000-00001E230000}"/>
    <cellStyle name="Migliaia 15 4 2 3 6" xfId="31550" xr:uid="{00000000-0005-0000-0000-00001F230000}"/>
    <cellStyle name="Migliaia 15 4 2 3 7" xfId="34538" xr:uid="{00000000-0005-0000-0000-000020230000}"/>
    <cellStyle name="Migliaia 15 4 2 3 8" xfId="37498" xr:uid="{00000000-0005-0000-0000-000021230000}"/>
    <cellStyle name="Migliaia 15 4 2 4" xfId="4850" xr:uid="{00000000-0005-0000-0000-000022230000}"/>
    <cellStyle name="Migliaia 15 4 2 4 2" xfId="4851" xr:uid="{00000000-0005-0000-0000-000023230000}"/>
    <cellStyle name="Migliaia 15 4 2 4 3" xfId="4852" xr:uid="{00000000-0005-0000-0000-000024230000}"/>
    <cellStyle name="Migliaia 15 4 2 4 4" xfId="27531" xr:uid="{00000000-0005-0000-0000-000025230000}"/>
    <cellStyle name="Migliaia 15 4 2 4 5" xfId="35585" xr:uid="{00000000-0005-0000-0000-000026230000}"/>
    <cellStyle name="Migliaia 15 4 2 4 6" xfId="38545" xr:uid="{00000000-0005-0000-0000-000027230000}"/>
    <cellStyle name="Migliaia 15 4 2 5" xfId="4853" xr:uid="{00000000-0005-0000-0000-000028230000}"/>
    <cellStyle name="Migliaia 15 4 2 5 2" xfId="4854" xr:uid="{00000000-0005-0000-0000-000029230000}"/>
    <cellStyle name="Migliaia 15 4 2 5 3" xfId="4855" xr:uid="{00000000-0005-0000-0000-00002A230000}"/>
    <cellStyle name="Migliaia 15 4 2 5 4" xfId="28447" xr:uid="{00000000-0005-0000-0000-00002B230000}"/>
    <cellStyle name="Migliaia 15 4 2 5 5" xfId="39449" xr:uid="{00000000-0005-0000-0000-00002C230000}"/>
    <cellStyle name="Migliaia 15 4 2 6" xfId="4856" xr:uid="{00000000-0005-0000-0000-00002D230000}"/>
    <cellStyle name="Migliaia 15 4 2 6 2" xfId="4857" xr:uid="{00000000-0005-0000-0000-00002E230000}"/>
    <cellStyle name="Migliaia 15 4 2 6 3" xfId="4858" xr:uid="{00000000-0005-0000-0000-00002F230000}"/>
    <cellStyle name="Migliaia 15 4 2 6 4" xfId="29367" xr:uid="{00000000-0005-0000-0000-000030230000}"/>
    <cellStyle name="Migliaia 15 4 2 6 5" xfId="40354" xr:uid="{00000000-0005-0000-0000-000031230000}"/>
    <cellStyle name="Migliaia 15 4 2 7" xfId="4859" xr:uid="{00000000-0005-0000-0000-000032230000}"/>
    <cellStyle name="Migliaia 15 4 2 8" xfId="4860" xr:uid="{00000000-0005-0000-0000-000033230000}"/>
    <cellStyle name="Migliaia 15 4 2 9" xfId="4861" xr:uid="{00000000-0005-0000-0000-000034230000}"/>
    <cellStyle name="Migliaia 15 4 3" xfId="4862" xr:uid="{00000000-0005-0000-0000-000035230000}"/>
    <cellStyle name="Migliaia 15 4 3 10" xfId="30701" xr:uid="{00000000-0005-0000-0000-000036230000}"/>
    <cellStyle name="Migliaia 15 4 3 11" xfId="33465" xr:uid="{00000000-0005-0000-0000-000037230000}"/>
    <cellStyle name="Migliaia 15 4 3 12" xfId="36652" xr:uid="{00000000-0005-0000-0000-000038230000}"/>
    <cellStyle name="Migliaia 15 4 3 2" xfId="4863" xr:uid="{00000000-0005-0000-0000-000039230000}"/>
    <cellStyle name="Migliaia 15 4 3 2 2" xfId="4864" xr:uid="{00000000-0005-0000-0000-00003A230000}"/>
    <cellStyle name="Migliaia 15 4 3 2 3" xfId="4865" xr:uid="{00000000-0005-0000-0000-00003B230000}"/>
    <cellStyle name="Migliaia 15 4 3 2 4" xfId="4866" xr:uid="{00000000-0005-0000-0000-00003C230000}"/>
    <cellStyle name="Migliaia 15 4 3 2 5" xfId="26474" xr:uid="{00000000-0005-0000-0000-00003D230000}"/>
    <cellStyle name="Migliaia 15 4 3 2 6" xfId="31552" xr:uid="{00000000-0005-0000-0000-00003E230000}"/>
    <cellStyle name="Migliaia 15 4 3 2 7" xfId="34540" xr:uid="{00000000-0005-0000-0000-00003F230000}"/>
    <cellStyle name="Migliaia 15 4 3 2 8" xfId="37500" xr:uid="{00000000-0005-0000-0000-000040230000}"/>
    <cellStyle name="Migliaia 15 4 3 3" xfId="4867" xr:uid="{00000000-0005-0000-0000-000041230000}"/>
    <cellStyle name="Migliaia 15 4 3 3 2" xfId="4868" xr:uid="{00000000-0005-0000-0000-000042230000}"/>
    <cellStyle name="Migliaia 15 4 3 3 3" xfId="4869" xr:uid="{00000000-0005-0000-0000-000043230000}"/>
    <cellStyle name="Migliaia 15 4 3 3 4" xfId="27950" xr:uid="{00000000-0005-0000-0000-000044230000}"/>
    <cellStyle name="Migliaia 15 4 3 3 5" xfId="35999" xr:uid="{00000000-0005-0000-0000-000045230000}"/>
    <cellStyle name="Migliaia 15 4 3 3 6" xfId="38959" xr:uid="{00000000-0005-0000-0000-000046230000}"/>
    <cellStyle name="Migliaia 15 4 3 4" xfId="4870" xr:uid="{00000000-0005-0000-0000-000047230000}"/>
    <cellStyle name="Migliaia 15 4 3 4 2" xfId="4871" xr:uid="{00000000-0005-0000-0000-000048230000}"/>
    <cellStyle name="Migliaia 15 4 3 4 3" xfId="4872" xr:uid="{00000000-0005-0000-0000-000049230000}"/>
    <cellStyle name="Migliaia 15 4 3 4 4" xfId="28866" xr:uid="{00000000-0005-0000-0000-00004A230000}"/>
    <cellStyle name="Migliaia 15 4 3 4 5" xfId="39863" xr:uid="{00000000-0005-0000-0000-00004B230000}"/>
    <cellStyle name="Migliaia 15 4 3 5" xfId="4873" xr:uid="{00000000-0005-0000-0000-00004C230000}"/>
    <cellStyle name="Migliaia 15 4 3 5 2" xfId="4874" xr:uid="{00000000-0005-0000-0000-00004D230000}"/>
    <cellStyle name="Migliaia 15 4 3 5 3" xfId="4875" xr:uid="{00000000-0005-0000-0000-00004E230000}"/>
    <cellStyle name="Migliaia 15 4 3 5 4" xfId="29786" xr:uid="{00000000-0005-0000-0000-00004F230000}"/>
    <cellStyle name="Migliaia 15 4 3 5 5" xfId="40768" xr:uid="{00000000-0005-0000-0000-000050230000}"/>
    <cellStyle name="Migliaia 15 4 3 6" xfId="4876" xr:uid="{00000000-0005-0000-0000-000051230000}"/>
    <cellStyle name="Migliaia 15 4 3 7" xfId="4877" xr:uid="{00000000-0005-0000-0000-000052230000}"/>
    <cellStyle name="Migliaia 15 4 3 8" xfId="4878" xr:uid="{00000000-0005-0000-0000-000053230000}"/>
    <cellStyle name="Migliaia 15 4 3 9" xfId="24184" xr:uid="{00000000-0005-0000-0000-000054230000}"/>
    <cellStyle name="Migliaia 15 4 4" xfId="4879" xr:uid="{00000000-0005-0000-0000-000055230000}"/>
    <cellStyle name="Migliaia 15 4 4 2" xfId="4880" xr:uid="{00000000-0005-0000-0000-000056230000}"/>
    <cellStyle name="Migliaia 15 4 4 3" xfId="4881" xr:uid="{00000000-0005-0000-0000-000057230000}"/>
    <cellStyle name="Migliaia 15 4 4 4" xfId="4882" xr:uid="{00000000-0005-0000-0000-000058230000}"/>
    <cellStyle name="Migliaia 15 4 4 5" xfId="26471" xr:uid="{00000000-0005-0000-0000-000059230000}"/>
    <cellStyle name="Migliaia 15 4 4 6" xfId="31549" xr:uid="{00000000-0005-0000-0000-00005A230000}"/>
    <cellStyle name="Migliaia 15 4 4 7" xfId="34537" xr:uid="{00000000-0005-0000-0000-00005B230000}"/>
    <cellStyle name="Migliaia 15 4 4 8" xfId="37497" xr:uid="{00000000-0005-0000-0000-00005C230000}"/>
    <cellStyle name="Migliaia 15 4 5" xfId="4883" xr:uid="{00000000-0005-0000-0000-00005D230000}"/>
    <cellStyle name="Migliaia 15 4 5 2" xfId="4884" xr:uid="{00000000-0005-0000-0000-00005E230000}"/>
    <cellStyle name="Migliaia 15 4 5 3" xfId="4885" xr:uid="{00000000-0005-0000-0000-00005F230000}"/>
    <cellStyle name="Migliaia 15 4 5 4" xfId="27530" xr:uid="{00000000-0005-0000-0000-000060230000}"/>
    <cellStyle name="Migliaia 15 4 5 5" xfId="35584" xr:uid="{00000000-0005-0000-0000-000061230000}"/>
    <cellStyle name="Migliaia 15 4 5 6" xfId="38544" xr:uid="{00000000-0005-0000-0000-000062230000}"/>
    <cellStyle name="Migliaia 15 4 6" xfId="4886" xr:uid="{00000000-0005-0000-0000-000063230000}"/>
    <cellStyle name="Migliaia 15 4 6 2" xfId="4887" xr:uid="{00000000-0005-0000-0000-000064230000}"/>
    <cellStyle name="Migliaia 15 4 6 3" xfId="4888" xr:uid="{00000000-0005-0000-0000-000065230000}"/>
    <cellStyle name="Migliaia 15 4 6 4" xfId="28446" xr:uid="{00000000-0005-0000-0000-000066230000}"/>
    <cellStyle name="Migliaia 15 4 6 5" xfId="39448" xr:uid="{00000000-0005-0000-0000-000067230000}"/>
    <cellStyle name="Migliaia 15 4 7" xfId="4889" xr:uid="{00000000-0005-0000-0000-000068230000}"/>
    <cellStyle name="Migliaia 15 4 7 2" xfId="4890" xr:uid="{00000000-0005-0000-0000-000069230000}"/>
    <cellStyle name="Migliaia 15 4 7 3" xfId="4891" xr:uid="{00000000-0005-0000-0000-00006A230000}"/>
    <cellStyle name="Migliaia 15 4 7 4" xfId="29366" xr:uid="{00000000-0005-0000-0000-00006B230000}"/>
    <cellStyle name="Migliaia 15 4 7 5" xfId="40353" xr:uid="{00000000-0005-0000-0000-00006C230000}"/>
    <cellStyle name="Migliaia 15 4 8" xfId="4892" xr:uid="{00000000-0005-0000-0000-00006D230000}"/>
    <cellStyle name="Migliaia 15 4 9" xfId="4893" xr:uid="{00000000-0005-0000-0000-00006E230000}"/>
    <cellStyle name="Migliaia 15 5" xfId="4894" xr:uid="{00000000-0005-0000-0000-00006F230000}"/>
    <cellStyle name="Migliaia 15 5 10" xfId="30702" xr:uid="{00000000-0005-0000-0000-000070230000}"/>
    <cellStyle name="Migliaia 15 5 11" xfId="33466" xr:uid="{00000000-0005-0000-0000-000071230000}"/>
    <cellStyle name="Migliaia 15 5 12" xfId="36653" xr:uid="{00000000-0005-0000-0000-000072230000}"/>
    <cellStyle name="Migliaia 15 5 2" xfId="4895" xr:uid="{00000000-0005-0000-0000-000073230000}"/>
    <cellStyle name="Migliaia 15 5 2 2" xfId="4896" xr:uid="{00000000-0005-0000-0000-000074230000}"/>
    <cellStyle name="Migliaia 15 5 2 3" xfId="4897" xr:uid="{00000000-0005-0000-0000-000075230000}"/>
    <cellStyle name="Migliaia 15 5 2 4" xfId="4898" xr:uid="{00000000-0005-0000-0000-000076230000}"/>
    <cellStyle name="Migliaia 15 5 2 5" xfId="26475" xr:uid="{00000000-0005-0000-0000-000077230000}"/>
    <cellStyle name="Migliaia 15 5 2 6" xfId="31553" xr:uid="{00000000-0005-0000-0000-000078230000}"/>
    <cellStyle name="Migliaia 15 5 2 7" xfId="34541" xr:uid="{00000000-0005-0000-0000-000079230000}"/>
    <cellStyle name="Migliaia 15 5 2 8" xfId="37501" xr:uid="{00000000-0005-0000-0000-00007A230000}"/>
    <cellStyle name="Migliaia 15 5 3" xfId="4899" xr:uid="{00000000-0005-0000-0000-00007B230000}"/>
    <cellStyle name="Migliaia 15 5 3 2" xfId="4900" xr:uid="{00000000-0005-0000-0000-00007C230000}"/>
    <cellStyle name="Migliaia 15 5 3 3" xfId="4901" xr:uid="{00000000-0005-0000-0000-00007D230000}"/>
    <cellStyle name="Migliaia 15 5 3 4" xfId="27532" xr:uid="{00000000-0005-0000-0000-00007E230000}"/>
    <cellStyle name="Migliaia 15 5 3 5" xfId="35586" xr:uid="{00000000-0005-0000-0000-00007F230000}"/>
    <cellStyle name="Migliaia 15 5 3 6" xfId="38546" xr:uid="{00000000-0005-0000-0000-000080230000}"/>
    <cellStyle name="Migliaia 15 5 4" xfId="4902" xr:uid="{00000000-0005-0000-0000-000081230000}"/>
    <cellStyle name="Migliaia 15 5 4 2" xfId="4903" xr:uid="{00000000-0005-0000-0000-000082230000}"/>
    <cellStyle name="Migliaia 15 5 4 3" xfId="4904" xr:uid="{00000000-0005-0000-0000-000083230000}"/>
    <cellStyle name="Migliaia 15 5 4 4" xfId="28448" xr:uid="{00000000-0005-0000-0000-000084230000}"/>
    <cellStyle name="Migliaia 15 5 4 5" xfId="39450" xr:uid="{00000000-0005-0000-0000-000085230000}"/>
    <cellStyle name="Migliaia 15 5 5" xfId="4905" xr:uid="{00000000-0005-0000-0000-000086230000}"/>
    <cellStyle name="Migliaia 15 5 5 2" xfId="4906" xr:uid="{00000000-0005-0000-0000-000087230000}"/>
    <cellStyle name="Migliaia 15 5 5 3" xfId="4907" xr:uid="{00000000-0005-0000-0000-000088230000}"/>
    <cellStyle name="Migliaia 15 5 5 4" xfId="29368" xr:uid="{00000000-0005-0000-0000-000089230000}"/>
    <cellStyle name="Migliaia 15 5 5 5" xfId="40355" xr:uid="{00000000-0005-0000-0000-00008A230000}"/>
    <cellStyle name="Migliaia 15 5 6" xfId="4908" xr:uid="{00000000-0005-0000-0000-00008B230000}"/>
    <cellStyle name="Migliaia 15 5 7" xfId="4909" xr:uid="{00000000-0005-0000-0000-00008C230000}"/>
    <cellStyle name="Migliaia 15 5 8" xfId="4910" xr:uid="{00000000-0005-0000-0000-00008D230000}"/>
    <cellStyle name="Migliaia 15 5 9" xfId="24185" xr:uid="{00000000-0005-0000-0000-00008E230000}"/>
    <cellStyle name="Migliaia 15 6" xfId="4911" xr:uid="{00000000-0005-0000-0000-00008F230000}"/>
    <cellStyle name="Migliaia 15 6 2" xfId="4912" xr:uid="{00000000-0005-0000-0000-000090230000}"/>
    <cellStyle name="Migliaia 15 6 3" xfId="4913" xr:uid="{00000000-0005-0000-0000-000091230000}"/>
    <cellStyle name="Migliaia 15 6 4" xfId="4914" xr:uid="{00000000-0005-0000-0000-000092230000}"/>
    <cellStyle name="Migliaia 15 6 5" xfId="26463" xr:uid="{00000000-0005-0000-0000-000093230000}"/>
    <cellStyle name="Migliaia 15 6 6" xfId="31541" xr:uid="{00000000-0005-0000-0000-000094230000}"/>
    <cellStyle name="Migliaia 15 6 7" xfId="34529" xr:uid="{00000000-0005-0000-0000-000095230000}"/>
    <cellStyle name="Migliaia 15 6 8" xfId="37489" xr:uid="{00000000-0005-0000-0000-000096230000}"/>
    <cellStyle name="Migliaia 15 7" xfId="4915" xr:uid="{00000000-0005-0000-0000-000097230000}"/>
    <cellStyle name="Migliaia 15 7 2" xfId="4916" xr:uid="{00000000-0005-0000-0000-000098230000}"/>
    <cellStyle name="Migliaia 15 7 3" xfId="4917" xr:uid="{00000000-0005-0000-0000-000099230000}"/>
    <cellStyle name="Migliaia 15 7 4" xfId="4918" xr:uid="{00000000-0005-0000-0000-00009A230000}"/>
    <cellStyle name="Migliaia 15 7 5" xfId="23953" xr:uid="{00000000-0005-0000-0000-00009B230000}"/>
    <cellStyle name="Migliaia 15 7 6" xfId="30509" xr:uid="{00000000-0005-0000-0000-00009C230000}"/>
    <cellStyle name="Migliaia 15 7 7" xfId="33170" xr:uid="{00000000-0005-0000-0000-00009D230000}"/>
    <cellStyle name="Migliaia 15 7 8" xfId="36461" xr:uid="{00000000-0005-0000-0000-00009E230000}"/>
    <cellStyle name="Migliaia 15 8" xfId="4919" xr:uid="{00000000-0005-0000-0000-00009F230000}"/>
    <cellStyle name="Migliaia 15 8 2" xfId="4920" xr:uid="{00000000-0005-0000-0000-0000A0230000}"/>
    <cellStyle name="Migliaia 15 8 3" xfId="4921" xr:uid="{00000000-0005-0000-0000-0000A1230000}"/>
    <cellStyle name="Migliaia 15 8 4" xfId="4922" xr:uid="{00000000-0005-0000-0000-0000A2230000}"/>
    <cellStyle name="Migliaia 15 8 5" xfId="27250" xr:uid="{00000000-0005-0000-0000-0000A3230000}"/>
    <cellStyle name="Migliaia 15 8 6" xfId="32321" xr:uid="{00000000-0005-0000-0000-0000A4230000}"/>
    <cellStyle name="Migliaia 15 8 7" xfId="35309" xr:uid="{00000000-0005-0000-0000-0000A5230000}"/>
    <cellStyle name="Migliaia 15 8 8" xfId="38269" xr:uid="{00000000-0005-0000-0000-0000A6230000}"/>
    <cellStyle name="Migliaia 15 9" xfId="4923" xr:uid="{00000000-0005-0000-0000-0000A7230000}"/>
    <cellStyle name="Migliaia 15 9 2" xfId="4924" xr:uid="{00000000-0005-0000-0000-0000A8230000}"/>
    <cellStyle name="Migliaia 15 9 3" xfId="4925" xr:uid="{00000000-0005-0000-0000-0000A9230000}"/>
    <cellStyle name="Migliaia 15 9 4" xfId="4926" xr:uid="{00000000-0005-0000-0000-0000AA230000}"/>
    <cellStyle name="Migliaia 15 9 5" xfId="27370" xr:uid="{00000000-0005-0000-0000-0000AB230000}"/>
    <cellStyle name="Migliaia 15 9 6" xfId="30385" xr:uid="{00000000-0005-0000-0000-0000AC230000}"/>
    <cellStyle name="Migliaia 15 9 7" xfId="35429" xr:uid="{00000000-0005-0000-0000-0000AD230000}"/>
    <cellStyle name="Migliaia 15 9 8" xfId="38389" xr:uid="{00000000-0005-0000-0000-0000AE230000}"/>
    <cellStyle name="Migliaia 16" xfId="4927" xr:uid="{00000000-0005-0000-0000-0000AF230000}"/>
    <cellStyle name="Migliaia 16 10" xfId="4928" xr:uid="{00000000-0005-0000-0000-0000B0230000}"/>
    <cellStyle name="Migliaia 16 10 2" xfId="4929" xr:uid="{00000000-0005-0000-0000-0000B1230000}"/>
    <cellStyle name="Migliaia 16 10 3" xfId="4930" xr:uid="{00000000-0005-0000-0000-0000B2230000}"/>
    <cellStyle name="Migliaia 16 10 4" xfId="28287" xr:uid="{00000000-0005-0000-0000-0000B3230000}"/>
    <cellStyle name="Migliaia 16 10 5" xfId="33045" xr:uid="{00000000-0005-0000-0000-0000B4230000}"/>
    <cellStyle name="Migliaia 16 10 6" xfId="39294" xr:uid="{00000000-0005-0000-0000-0000B5230000}"/>
    <cellStyle name="Migliaia 16 11" xfId="4931" xr:uid="{00000000-0005-0000-0000-0000B6230000}"/>
    <cellStyle name="Migliaia 16 11 2" xfId="4932" xr:uid="{00000000-0005-0000-0000-0000B7230000}"/>
    <cellStyle name="Migliaia 16 11 3" xfId="4933" xr:uid="{00000000-0005-0000-0000-0000B8230000}"/>
    <cellStyle name="Migliaia 16 11 4" xfId="29207" xr:uid="{00000000-0005-0000-0000-0000B9230000}"/>
    <cellStyle name="Migliaia 16 11 5" xfId="32695" xr:uid="{00000000-0005-0000-0000-0000BA230000}"/>
    <cellStyle name="Migliaia 16 11 6" xfId="40199" xr:uid="{00000000-0005-0000-0000-0000BB230000}"/>
    <cellStyle name="Migliaia 16 12" xfId="4934" xr:uid="{00000000-0005-0000-0000-0000BC230000}"/>
    <cellStyle name="Migliaia 16 13" xfId="4935" xr:uid="{00000000-0005-0000-0000-0000BD230000}"/>
    <cellStyle name="Migliaia 16 14" xfId="4936" xr:uid="{00000000-0005-0000-0000-0000BE230000}"/>
    <cellStyle name="Migliaia 16 15" xfId="23600" xr:uid="{00000000-0005-0000-0000-0000BF230000}"/>
    <cellStyle name="Migliaia 16 16" xfId="30193" xr:uid="{00000000-0005-0000-0000-0000C0230000}"/>
    <cellStyle name="Migliaia 16 17" xfId="36342" xr:uid="{00000000-0005-0000-0000-0000C1230000}"/>
    <cellStyle name="Migliaia 16 18" xfId="41104" xr:uid="{00000000-0005-0000-0000-0000C2230000}"/>
    <cellStyle name="Migliaia 16 19" xfId="41225" xr:uid="{00000000-0005-0000-0000-0000C3230000}"/>
    <cellStyle name="Migliaia 16 2" xfId="4937" xr:uid="{00000000-0005-0000-0000-0000C4230000}"/>
    <cellStyle name="Migliaia 16 2 10" xfId="24186" xr:uid="{00000000-0005-0000-0000-0000C5230000}"/>
    <cellStyle name="Migliaia 16 2 11" xfId="30194" xr:uid="{00000000-0005-0000-0000-0000C6230000}"/>
    <cellStyle name="Migliaia 16 2 12" xfId="36654" xr:uid="{00000000-0005-0000-0000-0000C7230000}"/>
    <cellStyle name="Migliaia 16 2 2" xfId="4938" xr:uid="{00000000-0005-0000-0000-0000C8230000}"/>
    <cellStyle name="Migliaia 16 2 2 10" xfId="30704" xr:uid="{00000000-0005-0000-0000-0000C9230000}"/>
    <cellStyle name="Migliaia 16 2 2 11" xfId="33468" xr:uid="{00000000-0005-0000-0000-0000CA230000}"/>
    <cellStyle name="Migliaia 16 2 2 12" xfId="36655" xr:uid="{00000000-0005-0000-0000-0000CB230000}"/>
    <cellStyle name="Migliaia 16 2 2 2" xfId="4939" xr:uid="{00000000-0005-0000-0000-0000CC230000}"/>
    <cellStyle name="Migliaia 16 2 2 2 2" xfId="4940" xr:uid="{00000000-0005-0000-0000-0000CD230000}"/>
    <cellStyle name="Migliaia 16 2 2 2 3" xfId="4941" xr:uid="{00000000-0005-0000-0000-0000CE230000}"/>
    <cellStyle name="Migliaia 16 2 2 2 4" xfId="4942" xr:uid="{00000000-0005-0000-0000-0000CF230000}"/>
    <cellStyle name="Migliaia 16 2 2 2 5" xfId="26478" xr:uid="{00000000-0005-0000-0000-0000D0230000}"/>
    <cellStyle name="Migliaia 16 2 2 2 6" xfId="31556" xr:uid="{00000000-0005-0000-0000-0000D1230000}"/>
    <cellStyle name="Migliaia 16 2 2 2 7" xfId="34544" xr:uid="{00000000-0005-0000-0000-0000D2230000}"/>
    <cellStyle name="Migliaia 16 2 2 2 8" xfId="37504" xr:uid="{00000000-0005-0000-0000-0000D3230000}"/>
    <cellStyle name="Migliaia 16 2 2 3" xfId="4943" xr:uid="{00000000-0005-0000-0000-0000D4230000}"/>
    <cellStyle name="Migliaia 16 2 2 3 2" xfId="4944" xr:uid="{00000000-0005-0000-0000-0000D5230000}"/>
    <cellStyle name="Migliaia 16 2 2 3 3" xfId="4945" xr:uid="{00000000-0005-0000-0000-0000D6230000}"/>
    <cellStyle name="Migliaia 16 2 2 3 4" xfId="27952" xr:uid="{00000000-0005-0000-0000-0000D7230000}"/>
    <cellStyle name="Migliaia 16 2 2 3 5" xfId="36001" xr:uid="{00000000-0005-0000-0000-0000D8230000}"/>
    <cellStyle name="Migliaia 16 2 2 3 6" xfId="38961" xr:uid="{00000000-0005-0000-0000-0000D9230000}"/>
    <cellStyle name="Migliaia 16 2 2 4" xfId="4946" xr:uid="{00000000-0005-0000-0000-0000DA230000}"/>
    <cellStyle name="Migliaia 16 2 2 4 2" xfId="4947" xr:uid="{00000000-0005-0000-0000-0000DB230000}"/>
    <cellStyle name="Migliaia 16 2 2 4 3" xfId="4948" xr:uid="{00000000-0005-0000-0000-0000DC230000}"/>
    <cellStyle name="Migliaia 16 2 2 4 4" xfId="28868" xr:uid="{00000000-0005-0000-0000-0000DD230000}"/>
    <cellStyle name="Migliaia 16 2 2 4 5" xfId="39865" xr:uid="{00000000-0005-0000-0000-0000DE230000}"/>
    <cellStyle name="Migliaia 16 2 2 5" xfId="4949" xr:uid="{00000000-0005-0000-0000-0000DF230000}"/>
    <cellStyle name="Migliaia 16 2 2 5 2" xfId="4950" xr:uid="{00000000-0005-0000-0000-0000E0230000}"/>
    <cellStyle name="Migliaia 16 2 2 5 3" xfId="4951" xr:uid="{00000000-0005-0000-0000-0000E1230000}"/>
    <cellStyle name="Migliaia 16 2 2 5 4" xfId="29788" xr:uid="{00000000-0005-0000-0000-0000E2230000}"/>
    <cellStyle name="Migliaia 16 2 2 5 5" xfId="40770" xr:uid="{00000000-0005-0000-0000-0000E3230000}"/>
    <cellStyle name="Migliaia 16 2 2 6" xfId="4952" xr:uid="{00000000-0005-0000-0000-0000E4230000}"/>
    <cellStyle name="Migliaia 16 2 2 7" xfId="4953" xr:uid="{00000000-0005-0000-0000-0000E5230000}"/>
    <cellStyle name="Migliaia 16 2 2 8" xfId="4954" xr:uid="{00000000-0005-0000-0000-0000E6230000}"/>
    <cellStyle name="Migliaia 16 2 2 9" xfId="24187" xr:uid="{00000000-0005-0000-0000-0000E7230000}"/>
    <cellStyle name="Migliaia 16 2 3" xfId="4955" xr:uid="{00000000-0005-0000-0000-0000E8230000}"/>
    <cellStyle name="Migliaia 16 2 3 2" xfId="4956" xr:uid="{00000000-0005-0000-0000-0000E9230000}"/>
    <cellStyle name="Migliaia 16 2 3 3" xfId="4957" xr:uid="{00000000-0005-0000-0000-0000EA230000}"/>
    <cellStyle name="Migliaia 16 2 3 4" xfId="4958" xr:uid="{00000000-0005-0000-0000-0000EB230000}"/>
    <cellStyle name="Migliaia 16 2 3 5" xfId="26477" xr:uid="{00000000-0005-0000-0000-0000EC230000}"/>
    <cellStyle name="Migliaia 16 2 3 6" xfId="31555" xr:uid="{00000000-0005-0000-0000-0000ED230000}"/>
    <cellStyle name="Migliaia 16 2 3 7" xfId="34543" xr:uid="{00000000-0005-0000-0000-0000EE230000}"/>
    <cellStyle name="Migliaia 16 2 3 8" xfId="37503" xr:uid="{00000000-0005-0000-0000-0000EF230000}"/>
    <cellStyle name="Migliaia 16 2 4" xfId="4959" xr:uid="{00000000-0005-0000-0000-0000F0230000}"/>
    <cellStyle name="Migliaia 16 2 4 2" xfId="4960" xr:uid="{00000000-0005-0000-0000-0000F1230000}"/>
    <cellStyle name="Migliaia 16 2 4 3" xfId="4961" xr:uid="{00000000-0005-0000-0000-0000F2230000}"/>
    <cellStyle name="Migliaia 16 2 4 4" xfId="4962" xr:uid="{00000000-0005-0000-0000-0000F3230000}"/>
    <cellStyle name="Migliaia 16 2 4 5" xfId="27437" xr:uid="{00000000-0005-0000-0000-0000F4230000}"/>
    <cellStyle name="Migliaia 16 2 4 6" xfId="30703" xr:uid="{00000000-0005-0000-0000-0000F5230000}"/>
    <cellStyle name="Migliaia 16 2 4 7" xfId="35494" xr:uid="{00000000-0005-0000-0000-0000F6230000}"/>
    <cellStyle name="Migliaia 16 2 4 8" xfId="38454" xr:uid="{00000000-0005-0000-0000-0000F7230000}"/>
    <cellStyle name="Migliaia 16 2 5" xfId="4963" xr:uid="{00000000-0005-0000-0000-0000F8230000}"/>
    <cellStyle name="Migliaia 16 2 5 2" xfId="4964" xr:uid="{00000000-0005-0000-0000-0000F9230000}"/>
    <cellStyle name="Migliaia 16 2 5 3" xfId="4965" xr:uid="{00000000-0005-0000-0000-0000FA230000}"/>
    <cellStyle name="Migliaia 16 2 5 4" xfId="28353" xr:uid="{00000000-0005-0000-0000-0000FB230000}"/>
    <cellStyle name="Migliaia 16 2 5 5" xfId="33467" xr:uid="{00000000-0005-0000-0000-0000FC230000}"/>
    <cellStyle name="Migliaia 16 2 5 6" xfId="39358" xr:uid="{00000000-0005-0000-0000-0000FD230000}"/>
    <cellStyle name="Migliaia 16 2 6" xfId="4966" xr:uid="{00000000-0005-0000-0000-0000FE230000}"/>
    <cellStyle name="Migliaia 16 2 6 2" xfId="4967" xr:uid="{00000000-0005-0000-0000-0000FF230000}"/>
    <cellStyle name="Migliaia 16 2 6 3" xfId="4968" xr:uid="{00000000-0005-0000-0000-000000240000}"/>
    <cellStyle name="Migliaia 16 2 6 4" xfId="29273" xr:uid="{00000000-0005-0000-0000-000001240000}"/>
    <cellStyle name="Migliaia 16 2 6 5" xfId="40263" xr:uid="{00000000-0005-0000-0000-000002240000}"/>
    <cellStyle name="Migliaia 16 2 7" xfId="4969" xr:uid="{00000000-0005-0000-0000-000003240000}"/>
    <cellStyle name="Migliaia 16 2 8" xfId="4970" xr:uid="{00000000-0005-0000-0000-000004240000}"/>
    <cellStyle name="Migliaia 16 2 9" xfId="4971" xr:uid="{00000000-0005-0000-0000-000005240000}"/>
    <cellStyle name="Migliaia 16 3" xfId="4972" xr:uid="{00000000-0005-0000-0000-000006240000}"/>
    <cellStyle name="Migliaia 16 3 10" xfId="4973" xr:uid="{00000000-0005-0000-0000-000007240000}"/>
    <cellStyle name="Migliaia 16 3 11" xfId="4974" xr:uid="{00000000-0005-0000-0000-000008240000}"/>
    <cellStyle name="Migliaia 16 3 12" xfId="24188" xr:uid="{00000000-0005-0000-0000-000009240000}"/>
    <cellStyle name="Migliaia 16 3 13" xfId="30705" xr:uid="{00000000-0005-0000-0000-00000A240000}"/>
    <cellStyle name="Migliaia 16 3 14" xfId="36656" xr:uid="{00000000-0005-0000-0000-00000B240000}"/>
    <cellStyle name="Migliaia 16 3 2" xfId="4975" xr:uid="{00000000-0005-0000-0000-00000C240000}"/>
    <cellStyle name="Migliaia 16 3 2 10" xfId="30706" xr:uid="{00000000-0005-0000-0000-00000D240000}"/>
    <cellStyle name="Migliaia 16 3 2 11" xfId="33470" xr:uid="{00000000-0005-0000-0000-00000E240000}"/>
    <cellStyle name="Migliaia 16 3 2 12" xfId="36657" xr:uid="{00000000-0005-0000-0000-00000F240000}"/>
    <cellStyle name="Migliaia 16 3 2 2" xfId="4976" xr:uid="{00000000-0005-0000-0000-000010240000}"/>
    <cellStyle name="Migliaia 16 3 2 2 2" xfId="4977" xr:uid="{00000000-0005-0000-0000-000011240000}"/>
    <cellStyle name="Migliaia 16 3 2 2 3" xfId="4978" xr:uid="{00000000-0005-0000-0000-000012240000}"/>
    <cellStyle name="Migliaia 16 3 2 2 4" xfId="4979" xr:uid="{00000000-0005-0000-0000-000013240000}"/>
    <cellStyle name="Migliaia 16 3 2 2 5" xfId="26480" xr:uid="{00000000-0005-0000-0000-000014240000}"/>
    <cellStyle name="Migliaia 16 3 2 2 6" xfId="31558" xr:uid="{00000000-0005-0000-0000-000015240000}"/>
    <cellStyle name="Migliaia 16 3 2 2 7" xfId="34546" xr:uid="{00000000-0005-0000-0000-000016240000}"/>
    <cellStyle name="Migliaia 16 3 2 2 8" xfId="37506" xr:uid="{00000000-0005-0000-0000-000017240000}"/>
    <cellStyle name="Migliaia 16 3 2 3" xfId="4980" xr:uid="{00000000-0005-0000-0000-000018240000}"/>
    <cellStyle name="Migliaia 16 3 2 3 2" xfId="4981" xr:uid="{00000000-0005-0000-0000-000019240000}"/>
    <cellStyle name="Migliaia 16 3 2 3 3" xfId="4982" xr:uid="{00000000-0005-0000-0000-00001A240000}"/>
    <cellStyle name="Migliaia 16 3 2 3 4" xfId="27534" xr:uid="{00000000-0005-0000-0000-00001B240000}"/>
    <cellStyle name="Migliaia 16 3 2 3 5" xfId="35588" xr:uid="{00000000-0005-0000-0000-00001C240000}"/>
    <cellStyle name="Migliaia 16 3 2 3 6" xfId="38548" xr:uid="{00000000-0005-0000-0000-00001D240000}"/>
    <cellStyle name="Migliaia 16 3 2 4" xfId="4983" xr:uid="{00000000-0005-0000-0000-00001E240000}"/>
    <cellStyle name="Migliaia 16 3 2 4 2" xfId="4984" xr:uid="{00000000-0005-0000-0000-00001F240000}"/>
    <cellStyle name="Migliaia 16 3 2 4 3" xfId="4985" xr:uid="{00000000-0005-0000-0000-000020240000}"/>
    <cellStyle name="Migliaia 16 3 2 4 4" xfId="28450" xr:uid="{00000000-0005-0000-0000-000021240000}"/>
    <cellStyle name="Migliaia 16 3 2 4 5" xfId="39452" xr:uid="{00000000-0005-0000-0000-000022240000}"/>
    <cellStyle name="Migliaia 16 3 2 5" xfId="4986" xr:uid="{00000000-0005-0000-0000-000023240000}"/>
    <cellStyle name="Migliaia 16 3 2 5 2" xfId="4987" xr:uid="{00000000-0005-0000-0000-000024240000}"/>
    <cellStyle name="Migliaia 16 3 2 5 3" xfId="4988" xr:uid="{00000000-0005-0000-0000-000025240000}"/>
    <cellStyle name="Migliaia 16 3 2 5 4" xfId="29370" xr:uid="{00000000-0005-0000-0000-000026240000}"/>
    <cellStyle name="Migliaia 16 3 2 5 5" xfId="40357" xr:uid="{00000000-0005-0000-0000-000027240000}"/>
    <cellStyle name="Migliaia 16 3 2 6" xfId="4989" xr:uid="{00000000-0005-0000-0000-000028240000}"/>
    <cellStyle name="Migliaia 16 3 2 7" xfId="4990" xr:uid="{00000000-0005-0000-0000-000029240000}"/>
    <cellStyle name="Migliaia 16 3 2 8" xfId="4991" xr:uid="{00000000-0005-0000-0000-00002A240000}"/>
    <cellStyle name="Migliaia 16 3 2 9" xfId="24189" xr:uid="{00000000-0005-0000-0000-00002B240000}"/>
    <cellStyle name="Migliaia 16 3 3" xfId="4992" xr:uid="{00000000-0005-0000-0000-00002C240000}"/>
    <cellStyle name="Migliaia 16 3 3 10" xfId="24190" xr:uid="{00000000-0005-0000-0000-00002D240000}"/>
    <cellStyle name="Migliaia 16 3 3 11" xfId="30707" xr:uid="{00000000-0005-0000-0000-00002E240000}"/>
    <cellStyle name="Migliaia 16 3 3 12" xfId="33471" xr:uid="{00000000-0005-0000-0000-00002F240000}"/>
    <cellStyle name="Migliaia 16 3 3 13" xfId="36658" xr:uid="{00000000-0005-0000-0000-000030240000}"/>
    <cellStyle name="Migliaia 16 3 3 2" xfId="4993" xr:uid="{00000000-0005-0000-0000-000031240000}"/>
    <cellStyle name="Migliaia 16 3 3 2 10" xfId="30708" xr:uid="{00000000-0005-0000-0000-000032240000}"/>
    <cellStyle name="Migliaia 16 3 3 2 11" xfId="33472" xr:uid="{00000000-0005-0000-0000-000033240000}"/>
    <cellStyle name="Migliaia 16 3 3 2 12" xfId="36659" xr:uid="{00000000-0005-0000-0000-000034240000}"/>
    <cellStyle name="Migliaia 16 3 3 2 2" xfId="4994" xr:uid="{00000000-0005-0000-0000-000035240000}"/>
    <cellStyle name="Migliaia 16 3 3 2 2 2" xfId="4995" xr:uid="{00000000-0005-0000-0000-000036240000}"/>
    <cellStyle name="Migliaia 16 3 3 2 2 3" xfId="4996" xr:uid="{00000000-0005-0000-0000-000037240000}"/>
    <cellStyle name="Migliaia 16 3 3 2 2 4" xfId="4997" xr:uid="{00000000-0005-0000-0000-000038240000}"/>
    <cellStyle name="Migliaia 16 3 3 2 2 5" xfId="26482" xr:uid="{00000000-0005-0000-0000-000039240000}"/>
    <cellStyle name="Migliaia 16 3 3 2 2 6" xfId="31560" xr:uid="{00000000-0005-0000-0000-00003A240000}"/>
    <cellStyle name="Migliaia 16 3 3 2 2 7" xfId="34548" xr:uid="{00000000-0005-0000-0000-00003B240000}"/>
    <cellStyle name="Migliaia 16 3 3 2 2 8" xfId="37508" xr:uid="{00000000-0005-0000-0000-00003C240000}"/>
    <cellStyle name="Migliaia 16 3 3 2 3" xfId="4998" xr:uid="{00000000-0005-0000-0000-00003D240000}"/>
    <cellStyle name="Migliaia 16 3 3 2 3 2" xfId="4999" xr:uid="{00000000-0005-0000-0000-00003E240000}"/>
    <cellStyle name="Migliaia 16 3 3 2 3 3" xfId="5000" xr:uid="{00000000-0005-0000-0000-00003F240000}"/>
    <cellStyle name="Migliaia 16 3 3 2 3 4" xfId="27954" xr:uid="{00000000-0005-0000-0000-000040240000}"/>
    <cellStyle name="Migliaia 16 3 3 2 3 5" xfId="36003" xr:uid="{00000000-0005-0000-0000-000041240000}"/>
    <cellStyle name="Migliaia 16 3 3 2 3 6" xfId="38963" xr:uid="{00000000-0005-0000-0000-000042240000}"/>
    <cellStyle name="Migliaia 16 3 3 2 4" xfId="5001" xr:uid="{00000000-0005-0000-0000-000043240000}"/>
    <cellStyle name="Migliaia 16 3 3 2 4 2" xfId="5002" xr:uid="{00000000-0005-0000-0000-000044240000}"/>
    <cellStyle name="Migliaia 16 3 3 2 4 3" xfId="5003" xr:uid="{00000000-0005-0000-0000-000045240000}"/>
    <cellStyle name="Migliaia 16 3 3 2 4 4" xfId="28870" xr:uid="{00000000-0005-0000-0000-000046240000}"/>
    <cellStyle name="Migliaia 16 3 3 2 4 5" xfId="39867" xr:uid="{00000000-0005-0000-0000-000047240000}"/>
    <cellStyle name="Migliaia 16 3 3 2 5" xfId="5004" xr:uid="{00000000-0005-0000-0000-000048240000}"/>
    <cellStyle name="Migliaia 16 3 3 2 5 2" xfId="5005" xr:uid="{00000000-0005-0000-0000-000049240000}"/>
    <cellStyle name="Migliaia 16 3 3 2 5 3" xfId="5006" xr:uid="{00000000-0005-0000-0000-00004A240000}"/>
    <cellStyle name="Migliaia 16 3 3 2 5 4" xfId="29790" xr:uid="{00000000-0005-0000-0000-00004B240000}"/>
    <cellStyle name="Migliaia 16 3 3 2 5 5" xfId="40772" xr:uid="{00000000-0005-0000-0000-00004C240000}"/>
    <cellStyle name="Migliaia 16 3 3 2 6" xfId="5007" xr:uid="{00000000-0005-0000-0000-00004D240000}"/>
    <cellStyle name="Migliaia 16 3 3 2 7" xfId="5008" xr:uid="{00000000-0005-0000-0000-00004E240000}"/>
    <cellStyle name="Migliaia 16 3 3 2 8" xfId="5009" xr:uid="{00000000-0005-0000-0000-00004F240000}"/>
    <cellStyle name="Migliaia 16 3 3 2 9" xfId="24191" xr:uid="{00000000-0005-0000-0000-000050240000}"/>
    <cellStyle name="Migliaia 16 3 3 3" xfId="5010" xr:uid="{00000000-0005-0000-0000-000051240000}"/>
    <cellStyle name="Migliaia 16 3 3 3 2" xfId="5011" xr:uid="{00000000-0005-0000-0000-000052240000}"/>
    <cellStyle name="Migliaia 16 3 3 3 3" xfId="5012" xr:uid="{00000000-0005-0000-0000-000053240000}"/>
    <cellStyle name="Migliaia 16 3 3 3 4" xfId="5013" xr:uid="{00000000-0005-0000-0000-000054240000}"/>
    <cellStyle name="Migliaia 16 3 3 3 5" xfId="26481" xr:uid="{00000000-0005-0000-0000-000055240000}"/>
    <cellStyle name="Migliaia 16 3 3 3 6" xfId="31559" xr:uid="{00000000-0005-0000-0000-000056240000}"/>
    <cellStyle name="Migliaia 16 3 3 3 7" xfId="34547" xr:uid="{00000000-0005-0000-0000-000057240000}"/>
    <cellStyle name="Migliaia 16 3 3 3 8" xfId="37507" xr:uid="{00000000-0005-0000-0000-000058240000}"/>
    <cellStyle name="Migliaia 16 3 3 4" xfId="5014" xr:uid="{00000000-0005-0000-0000-000059240000}"/>
    <cellStyle name="Migliaia 16 3 3 4 2" xfId="5015" xr:uid="{00000000-0005-0000-0000-00005A240000}"/>
    <cellStyle name="Migliaia 16 3 3 4 3" xfId="5016" xr:uid="{00000000-0005-0000-0000-00005B240000}"/>
    <cellStyle name="Migliaia 16 3 3 4 4" xfId="27535" xr:uid="{00000000-0005-0000-0000-00005C240000}"/>
    <cellStyle name="Migliaia 16 3 3 4 5" xfId="35589" xr:uid="{00000000-0005-0000-0000-00005D240000}"/>
    <cellStyle name="Migliaia 16 3 3 4 6" xfId="38549" xr:uid="{00000000-0005-0000-0000-00005E240000}"/>
    <cellStyle name="Migliaia 16 3 3 5" xfId="5017" xr:uid="{00000000-0005-0000-0000-00005F240000}"/>
    <cellStyle name="Migliaia 16 3 3 5 2" xfId="5018" xr:uid="{00000000-0005-0000-0000-000060240000}"/>
    <cellStyle name="Migliaia 16 3 3 5 3" xfId="5019" xr:uid="{00000000-0005-0000-0000-000061240000}"/>
    <cellStyle name="Migliaia 16 3 3 5 4" xfId="28451" xr:uid="{00000000-0005-0000-0000-000062240000}"/>
    <cellStyle name="Migliaia 16 3 3 5 5" xfId="39453" xr:uid="{00000000-0005-0000-0000-000063240000}"/>
    <cellStyle name="Migliaia 16 3 3 6" xfId="5020" xr:uid="{00000000-0005-0000-0000-000064240000}"/>
    <cellStyle name="Migliaia 16 3 3 6 2" xfId="5021" xr:uid="{00000000-0005-0000-0000-000065240000}"/>
    <cellStyle name="Migliaia 16 3 3 6 3" xfId="5022" xr:uid="{00000000-0005-0000-0000-000066240000}"/>
    <cellStyle name="Migliaia 16 3 3 6 4" xfId="29371" xr:uid="{00000000-0005-0000-0000-000067240000}"/>
    <cellStyle name="Migliaia 16 3 3 6 5" xfId="40358" xr:uid="{00000000-0005-0000-0000-000068240000}"/>
    <cellStyle name="Migliaia 16 3 3 7" xfId="5023" xr:uid="{00000000-0005-0000-0000-000069240000}"/>
    <cellStyle name="Migliaia 16 3 3 8" xfId="5024" xr:uid="{00000000-0005-0000-0000-00006A240000}"/>
    <cellStyle name="Migliaia 16 3 3 9" xfId="5025" xr:uid="{00000000-0005-0000-0000-00006B240000}"/>
    <cellStyle name="Migliaia 16 3 4" xfId="5026" xr:uid="{00000000-0005-0000-0000-00006C240000}"/>
    <cellStyle name="Migliaia 16 3 4 10" xfId="30709" xr:uid="{00000000-0005-0000-0000-00006D240000}"/>
    <cellStyle name="Migliaia 16 3 4 11" xfId="33473" xr:uid="{00000000-0005-0000-0000-00006E240000}"/>
    <cellStyle name="Migliaia 16 3 4 12" xfId="36660" xr:uid="{00000000-0005-0000-0000-00006F240000}"/>
    <cellStyle name="Migliaia 16 3 4 2" xfId="5027" xr:uid="{00000000-0005-0000-0000-000070240000}"/>
    <cellStyle name="Migliaia 16 3 4 2 2" xfId="5028" xr:uid="{00000000-0005-0000-0000-000071240000}"/>
    <cellStyle name="Migliaia 16 3 4 2 3" xfId="5029" xr:uid="{00000000-0005-0000-0000-000072240000}"/>
    <cellStyle name="Migliaia 16 3 4 2 4" xfId="5030" xr:uid="{00000000-0005-0000-0000-000073240000}"/>
    <cellStyle name="Migliaia 16 3 4 2 5" xfId="26483" xr:uid="{00000000-0005-0000-0000-000074240000}"/>
    <cellStyle name="Migliaia 16 3 4 2 6" xfId="31561" xr:uid="{00000000-0005-0000-0000-000075240000}"/>
    <cellStyle name="Migliaia 16 3 4 2 7" xfId="34549" xr:uid="{00000000-0005-0000-0000-000076240000}"/>
    <cellStyle name="Migliaia 16 3 4 2 8" xfId="37509" xr:uid="{00000000-0005-0000-0000-000077240000}"/>
    <cellStyle name="Migliaia 16 3 4 3" xfId="5031" xr:uid="{00000000-0005-0000-0000-000078240000}"/>
    <cellStyle name="Migliaia 16 3 4 3 2" xfId="5032" xr:uid="{00000000-0005-0000-0000-000079240000}"/>
    <cellStyle name="Migliaia 16 3 4 3 3" xfId="5033" xr:uid="{00000000-0005-0000-0000-00007A240000}"/>
    <cellStyle name="Migliaia 16 3 4 3 4" xfId="27953" xr:uid="{00000000-0005-0000-0000-00007B240000}"/>
    <cellStyle name="Migliaia 16 3 4 3 5" xfId="36002" xr:uid="{00000000-0005-0000-0000-00007C240000}"/>
    <cellStyle name="Migliaia 16 3 4 3 6" xfId="38962" xr:uid="{00000000-0005-0000-0000-00007D240000}"/>
    <cellStyle name="Migliaia 16 3 4 4" xfId="5034" xr:uid="{00000000-0005-0000-0000-00007E240000}"/>
    <cellStyle name="Migliaia 16 3 4 4 2" xfId="5035" xr:uid="{00000000-0005-0000-0000-00007F240000}"/>
    <cellStyle name="Migliaia 16 3 4 4 3" xfId="5036" xr:uid="{00000000-0005-0000-0000-000080240000}"/>
    <cellStyle name="Migliaia 16 3 4 4 4" xfId="28869" xr:uid="{00000000-0005-0000-0000-000081240000}"/>
    <cellStyle name="Migliaia 16 3 4 4 5" xfId="39866" xr:uid="{00000000-0005-0000-0000-000082240000}"/>
    <cellStyle name="Migliaia 16 3 4 5" xfId="5037" xr:uid="{00000000-0005-0000-0000-000083240000}"/>
    <cellStyle name="Migliaia 16 3 4 5 2" xfId="5038" xr:uid="{00000000-0005-0000-0000-000084240000}"/>
    <cellStyle name="Migliaia 16 3 4 5 3" xfId="5039" xr:uid="{00000000-0005-0000-0000-000085240000}"/>
    <cellStyle name="Migliaia 16 3 4 5 4" xfId="29789" xr:uid="{00000000-0005-0000-0000-000086240000}"/>
    <cellStyle name="Migliaia 16 3 4 5 5" xfId="40771" xr:uid="{00000000-0005-0000-0000-000087240000}"/>
    <cellStyle name="Migliaia 16 3 4 6" xfId="5040" xr:uid="{00000000-0005-0000-0000-000088240000}"/>
    <cellStyle name="Migliaia 16 3 4 7" xfId="5041" xr:uid="{00000000-0005-0000-0000-000089240000}"/>
    <cellStyle name="Migliaia 16 3 4 8" xfId="5042" xr:uid="{00000000-0005-0000-0000-00008A240000}"/>
    <cellStyle name="Migliaia 16 3 4 9" xfId="24192" xr:uid="{00000000-0005-0000-0000-00008B240000}"/>
    <cellStyle name="Migliaia 16 3 5" xfId="5043" xr:uid="{00000000-0005-0000-0000-00008C240000}"/>
    <cellStyle name="Migliaia 16 3 5 2" xfId="5044" xr:uid="{00000000-0005-0000-0000-00008D240000}"/>
    <cellStyle name="Migliaia 16 3 5 3" xfId="5045" xr:uid="{00000000-0005-0000-0000-00008E240000}"/>
    <cellStyle name="Migliaia 16 3 5 4" xfId="5046" xr:uid="{00000000-0005-0000-0000-00008F240000}"/>
    <cellStyle name="Migliaia 16 3 5 5" xfId="26479" xr:uid="{00000000-0005-0000-0000-000090240000}"/>
    <cellStyle name="Migliaia 16 3 5 6" xfId="31557" xr:uid="{00000000-0005-0000-0000-000091240000}"/>
    <cellStyle name="Migliaia 16 3 5 7" xfId="34545" xr:uid="{00000000-0005-0000-0000-000092240000}"/>
    <cellStyle name="Migliaia 16 3 5 8" xfId="37505" xr:uid="{00000000-0005-0000-0000-000093240000}"/>
    <cellStyle name="Migliaia 16 3 6" xfId="5047" xr:uid="{00000000-0005-0000-0000-000094240000}"/>
    <cellStyle name="Migliaia 16 3 6 2" xfId="5048" xr:uid="{00000000-0005-0000-0000-000095240000}"/>
    <cellStyle name="Migliaia 16 3 6 3" xfId="5049" xr:uid="{00000000-0005-0000-0000-000096240000}"/>
    <cellStyle name="Migliaia 16 3 6 4" xfId="27533" xr:uid="{00000000-0005-0000-0000-000097240000}"/>
    <cellStyle name="Migliaia 16 3 6 5" xfId="35587" xr:uid="{00000000-0005-0000-0000-000098240000}"/>
    <cellStyle name="Migliaia 16 3 6 6" xfId="38547" xr:uid="{00000000-0005-0000-0000-000099240000}"/>
    <cellStyle name="Migliaia 16 3 7" xfId="5050" xr:uid="{00000000-0005-0000-0000-00009A240000}"/>
    <cellStyle name="Migliaia 16 3 7 2" xfId="5051" xr:uid="{00000000-0005-0000-0000-00009B240000}"/>
    <cellStyle name="Migliaia 16 3 7 3" xfId="5052" xr:uid="{00000000-0005-0000-0000-00009C240000}"/>
    <cellStyle name="Migliaia 16 3 7 4" xfId="28449" xr:uid="{00000000-0005-0000-0000-00009D240000}"/>
    <cellStyle name="Migliaia 16 3 7 5" xfId="33469" xr:uid="{00000000-0005-0000-0000-00009E240000}"/>
    <cellStyle name="Migliaia 16 3 7 6" xfId="39451" xr:uid="{00000000-0005-0000-0000-00009F240000}"/>
    <cellStyle name="Migliaia 16 3 8" xfId="5053" xr:uid="{00000000-0005-0000-0000-0000A0240000}"/>
    <cellStyle name="Migliaia 16 3 8 2" xfId="5054" xr:uid="{00000000-0005-0000-0000-0000A1240000}"/>
    <cellStyle name="Migliaia 16 3 8 3" xfId="5055" xr:uid="{00000000-0005-0000-0000-0000A2240000}"/>
    <cellStyle name="Migliaia 16 3 8 4" xfId="29369" xr:uid="{00000000-0005-0000-0000-0000A3240000}"/>
    <cellStyle name="Migliaia 16 3 8 5" xfId="40356" xr:uid="{00000000-0005-0000-0000-0000A4240000}"/>
    <cellStyle name="Migliaia 16 3 9" xfId="5056" xr:uid="{00000000-0005-0000-0000-0000A5240000}"/>
    <cellStyle name="Migliaia 16 4" xfId="5057" xr:uid="{00000000-0005-0000-0000-0000A6240000}"/>
    <cellStyle name="Migliaia 16 4 10" xfId="5058" xr:uid="{00000000-0005-0000-0000-0000A7240000}"/>
    <cellStyle name="Migliaia 16 4 11" xfId="24193" xr:uid="{00000000-0005-0000-0000-0000A8240000}"/>
    <cellStyle name="Migliaia 16 4 12" xfId="30710" xr:uid="{00000000-0005-0000-0000-0000A9240000}"/>
    <cellStyle name="Migliaia 16 4 13" xfId="33474" xr:uid="{00000000-0005-0000-0000-0000AA240000}"/>
    <cellStyle name="Migliaia 16 4 14" xfId="36661" xr:uid="{00000000-0005-0000-0000-0000AB240000}"/>
    <cellStyle name="Migliaia 16 4 2" xfId="5059" xr:uid="{00000000-0005-0000-0000-0000AC240000}"/>
    <cellStyle name="Migliaia 16 4 2 10" xfId="24194" xr:uid="{00000000-0005-0000-0000-0000AD240000}"/>
    <cellStyle name="Migliaia 16 4 2 11" xfId="30711" xr:uid="{00000000-0005-0000-0000-0000AE240000}"/>
    <cellStyle name="Migliaia 16 4 2 12" xfId="33475" xr:uid="{00000000-0005-0000-0000-0000AF240000}"/>
    <cellStyle name="Migliaia 16 4 2 13" xfId="36662" xr:uid="{00000000-0005-0000-0000-0000B0240000}"/>
    <cellStyle name="Migliaia 16 4 2 2" xfId="5060" xr:uid="{00000000-0005-0000-0000-0000B1240000}"/>
    <cellStyle name="Migliaia 16 4 2 2 10" xfId="30712" xr:uid="{00000000-0005-0000-0000-0000B2240000}"/>
    <cellStyle name="Migliaia 16 4 2 2 11" xfId="33476" xr:uid="{00000000-0005-0000-0000-0000B3240000}"/>
    <cellStyle name="Migliaia 16 4 2 2 12" xfId="36663" xr:uid="{00000000-0005-0000-0000-0000B4240000}"/>
    <cellStyle name="Migliaia 16 4 2 2 2" xfId="5061" xr:uid="{00000000-0005-0000-0000-0000B5240000}"/>
    <cellStyle name="Migliaia 16 4 2 2 2 2" xfId="5062" xr:uid="{00000000-0005-0000-0000-0000B6240000}"/>
    <cellStyle name="Migliaia 16 4 2 2 2 3" xfId="5063" xr:uid="{00000000-0005-0000-0000-0000B7240000}"/>
    <cellStyle name="Migliaia 16 4 2 2 2 4" xfId="5064" xr:uid="{00000000-0005-0000-0000-0000B8240000}"/>
    <cellStyle name="Migliaia 16 4 2 2 2 5" xfId="26486" xr:uid="{00000000-0005-0000-0000-0000B9240000}"/>
    <cellStyle name="Migliaia 16 4 2 2 2 6" xfId="31564" xr:uid="{00000000-0005-0000-0000-0000BA240000}"/>
    <cellStyle name="Migliaia 16 4 2 2 2 7" xfId="34552" xr:uid="{00000000-0005-0000-0000-0000BB240000}"/>
    <cellStyle name="Migliaia 16 4 2 2 2 8" xfId="37512" xr:uid="{00000000-0005-0000-0000-0000BC240000}"/>
    <cellStyle name="Migliaia 16 4 2 2 3" xfId="5065" xr:uid="{00000000-0005-0000-0000-0000BD240000}"/>
    <cellStyle name="Migliaia 16 4 2 2 3 2" xfId="5066" xr:uid="{00000000-0005-0000-0000-0000BE240000}"/>
    <cellStyle name="Migliaia 16 4 2 2 3 3" xfId="5067" xr:uid="{00000000-0005-0000-0000-0000BF240000}"/>
    <cellStyle name="Migliaia 16 4 2 2 3 4" xfId="27956" xr:uid="{00000000-0005-0000-0000-0000C0240000}"/>
    <cellStyle name="Migliaia 16 4 2 2 3 5" xfId="36005" xr:uid="{00000000-0005-0000-0000-0000C1240000}"/>
    <cellStyle name="Migliaia 16 4 2 2 3 6" xfId="38965" xr:uid="{00000000-0005-0000-0000-0000C2240000}"/>
    <cellStyle name="Migliaia 16 4 2 2 4" xfId="5068" xr:uid="{00000000-0005-0000-0000-0000C3240000}"/>
    <cellStyle name="Migliaia 16 4 2 2 4 2" xfId="5069" xr:uid="{00000000-0005-0000-0000-0000C4240000}"/>
    <cellStyle name="Migliaia 16 4 2 2 4 3" xfId="5070" xr:uid="{00000000-0005-0000-0000-0000C5240000}"/>
    <cellStyle name="Migliaia 16 4 2 2 4 4" xfId="28872" xr:uid="{00000000-0005-0000-0000-0000C6240000}"/>
    <cellStyle name="Migliaia 16 4 2 2 4 5" xfId="39869" xr:uid="{00000000-0005-0000-0000-0000C7240000}"/>
    <cellStyle name="Migliaia 16 4 2 2 5" xfId="5071" xr:uid="{00000000-0005-0000-0000-0000C8240000}"/>
    <cellStyle name="Migliaia 16 4 2 2 5 2" xfId="5072" xr:uid="{00000000-0005-0000-0000-0000C9240000}"/>
    <cellStyle name="Migliaia 16 4 2 2 5 3" xfId="5073" xr:uid="{00000000-0005-0000-0000-0000CA240000}"/>
    <cellStyle name="Migliaia 16 4 2 2 5 4" xfId="29792" xr:uid="{00000000-0005-0000-0000-0000CB240000}"/>
    <cellStyle name="Migliaia 16 4 2 2 5 5" xfId="40774" xr:uid="{00000000-0005-0000-0000-0000CC240000}"/>
    <cellStyle name="Migliaia 16 4 2 2 6" xfId="5074" xr:uid="{00000000-0005-0000-0000-0000CD240000}"/>
    <cellStyle name="Migliaia 16 4 2 2 7" xfId="5075" xr:uid="{00000000-0005-0000-0000-0000CE240000}"/>
    <cellStyle name="Migliaia 16 4 2 2 8" xfId="5076" xr:uid="{00000000-0005-0000-0000-0000CF240000}"/>
    <cellStyle name="Migliaia 16 4 2 2 9" xfId="24195" xr:uid="{00000000-0005-0000-0000-0000D0240000}"/>
    <cellStyle name="Migliaia 16 4 2 3" xfId="5077" xr:uid="{00000000-0005-0000-0000-0000D1240000}"/>
    <cellStyle name="Migliaia 16 4 2 3 2" xfId="5078" xr:uid="{00000000-0005-0000-0000-0000D2240000}"/>
    <cellStyle name="Migliaia 16 4 2 3 3" xfId="5079" xr:uid="{00000000-0005-0000-0000-0000D3240000}"/>
    <cellStyle name="Migliaia 16 4 2 3 4" xfId="5080" xr:uid="{00000000-0005-0000-0000-0000D4240000}"/>
    <cellStyle name="Migliaia 16 4 2 3 5" xfId="26485" xr:uid="{00000000-0005-0000-0000-0000D5240000}"/>
    <cellStyle name="Migliaia 16 4 2 3 6" xfId="31563" xr:uid="{00000000-0005-0000-0000-0000D6240000}"/>
    <cellStyle name="Migliaia 16 4 2 3 7" xfId="34551" xr:uid="{00000000-0005-0000-0000-0000D7240000}"/>
    <cellStyle name="Migliaia 16 4 2 3 8" xfId="37511" xr:uid="{00000000-0005-0000-0000-0000D8240000}"/>
    <cellStyle name="Migliaia 16 4 2 4" xfId="5081" xr:uid="{00000000-0005-0000-0000-0000D9240000}"/>
    <cellStyle name="Migliaia 16 4 2 4 2" xfId="5082" xr:uid="{00000000-0005-0000-0000-0000DA240000}"/>
    <cellStyle name="Migliaia 16 4 2 4 3" xfId="5083" xr:uid="{00000000-0005-0000-0000-0000DB240000}"/>
    <cellStyle name="Migliaia 16 4 2 4 4" xfId="27537" xr:uid="{00000000-0005-0000-0000-0000DC240000}"/>
    <cellStyle name="Migliaia 16 4 2 4 5" xfId="35591" xr:uid="{00000000-0005-0000-0000-0000DD240000}"/>
    <cellStyle name="Migliaia 16 4 2 4 6" xfId="38551" xr:uid="{00000000-0005-0000-0000-0000DE240000}"/>
    <cellStyle name="Migliaia 16 4 2 5" xfId="5084" xr:uid="{00000000-0005-0000-0000-0000DF240000}"/>
    <cellStyle name="Migliaia 16 4 2 5 2" xfId="5085" xr:uid="{00000000-0005-0000-0000-0000E0240000}"/>
    <cellStyle name="Migliaia 16 4 2 5 3" xfId="5086" xr:uid="{00000000-0005-0000-0000-0000E1240000}"/>
    <cellStyle name="Migliaia 16 4 2 5 4" xfId="28453" xr:uid="{00000000-0005-0000-0000-0000E2240000}"/>
    <cellStyle name="Migliaia 16 4 2 5 5" xfId="39455" xr:uid="{00000000-0005-0000-0000-0000E3240000}"/>
    <cellStyle name="Migliaia 16 4 2 6" xfId="5087" xr:uid="{00000000-0005-0000-0000-0000E4240000}"/>
    <cellStyle name="Migliaia 16 4 2 6 2" xfId="5088" xr:uid="{00000000-0005-0000-0000-0000E5240000}"/>
    <cellStyle name="Migliaia 16 4 2 6 3" xfId="5089" xr:uid="{00000000-0005-0000-0000-0000E6240000}"/>
    <cellStyle name="Migliaia 16 4 2 6 4" xfId="29373" xr:uid="{00000000-0005-0000-0000-0000E7240000}"/>
    <cellStyle name="Migliaia 16 4 2 6 5" xfId="40360" xr:uid="{00000000-0005-0000-0000-0000E8240000}"/>
    <cellStyle name="Migliaia 16 4 2 7" xfId="5090" xr:uid="{00000000-0005-0000-0000-0000E9240000}"/>
    <cellStyle name="Migliaia 16 4 2 8" xfId="5091" xr:uid="{00000000-0005-0000-0000-0000EA240000}"/>
    <cellStyle name="Migliaia 16 4 2 9" xfId="5092" xr:uid="{00000000-0005-0000-0000-0000EB240000}"/>
    <cellStyle name="Migliaia 16 4 3" xfId="5093" xr:uid="{00000000-0005-0000-0000-0000EC240000}"/>
    <cellStyle name="Migliaia 16 4 3 10" xfId="30713" xr:uid="{00000000-0005-0000-0000-0000ED240000}"/>
    <cellStyle name="Migliaia 16 4 3 11" xfId="33477" xr:uid="{00000000-0005-0000-0000-0000EE240000}"/>
    <cellStyle name="Migliaia 16 4 3 12" xfId="36664" xr:uid="{00000000-0005-0000-0000-0000EF240000}"/>
    <cellStyle name="Migliaia 16 4 3 2" xfId="5094" xr:uid="{00000000-0005-0000-0000-0000F0240000}"/>
    <cellStyle name="Migliaia 16 4 3 2 2" xfId="5095" xr:uid="{00000000-0005-0000-0000-0000F1240000}"/>
    <cellStyle name="Migliaia 16 4 3 2 3" xfId="5096" xr:uid="{00000000-0005-0000-0000-0000F2240000}"/>
    <cellStyle name="Migliaia 16 4 3 2 4" xfId="5097" xr:uid="{00000000-0005-0000-0000-0000F3240000}"/>
    <cellStyle name="Migliaia 16 4 3 2 5" xfId="26487" xr:uid="{00000000-0005-0000-0000-0000F4240000}"/>
    <cellStyle name="Migliaia 16 4 3 2 6" xfId="31565" xr:uid="{00000000-0005-0000-0000-0000F5240000}"/>
    <cellStyle name="Migliaia 16 4 3 2 7" xfId="34553" xr:uid="{00000000-0005-0000-0000-0000F6240000}"/>
    <cellStyle name="Migliaia 16 4 3 2 8" xfId="37513" xr:uid="{00000000-0005-0000-0000-0000F7240000}"/>
    <cellStyle name="Migliaia 16 4 3 3" xfId="5098" xr:uid="{00000000-0005-0000-0000-0000F8240000}"/>
    <cellStyle name="Migliaia 16 4 3 3 2" xfId="5099" xr:uid="{00000000-0005-0000-0000-0000F9240000}"/>
    <cellStyle name="Migliaia 16 4 3 3 3" xfId="5100" xr:uid="{00000000-0005-0000-0000-0000FA240000}"/>
    <cellStyle name="Migliaia 16 4 3 3 4" xfId="27955" xr:uid="{00000000-0005-0000-0000-0000FB240000}"/>
    <cellStyle name="Migliaia 16 4 3 3 5" xfId="36004" xr:uid="{00000000-0005-0000-0000-0000FC240000}"/>
    <cellStyle name="Migliaia 16 4 3 3 6" xfId="38964" xr:uid="{00000000-0005-0000-0000-0000FD240000}"/>
    <cellStyle name="Migliaia 16 4 3 4" xfId="5101" xr:uid="{00000000-0005-0000-0000-0000FE240000}"/>
    <cellStyle name="Migliaia 16 4 3 4 2" xfId="5102" xr:uid="{00000000-0005-0000-0000-0000FF240000}"/>
    <cellStyle name="Migliaia 16 4 3 4 3" xfId="5103" xr:uid="{00000000-0005-0000-0000-000000250000}"/>
    <cellStyle name="Migliaia 16 4 3 4 4" xfId="28871" xr:uid="{00000000-0005-0000-0000-000001250000}"/>
    <cellStyle name="Migliaia 16 4 3 4 5" xfId="39868" xr:uid="{00000000-0005-0000-0000-000002250000}"/>
    <cellStyle name="Migliaia 16 4 3 5" xfId="5104" xr:uid="{00000000-0005-0000-0000-000003250000}"/>
    <cellStyle name="Migliaia 16 4 3 5 2" xfId="5105" xr:uid="{00000000-0005-0000-0000-000004250000}"/>
    <cellStyle name="Migliaia 16 4 3 5 3" xfId="5106" xr:uid="{00000000-0005-0000-0000-000005250000}"/>
    <cellStyle name="Migliaia 16 4 3 5 4" xfId="29791" xr:uid="{00000000-0005-0000-0000-000006250000}"/>
    <cellStyle name="Migliaia 16 4 3 5 5" xfId="40773" xr:uid="{00000000-0005-0000-0000-000007250000}"/>
    <cellStyle name="Migliaia 16 4 3 6" xfId="5107" xr:uid="{00000000-0005-0000-0000-000008250000}"/>
    <cellStyle name="Migliaia 16 4 3 7" xfId="5108" xr:uid="{00000000-0005-0000-0000-000009250000}"/>
    <cellStyle name="Migliaia 16 4 3 8" xfId="5109" xr:uid="{00000000-0005-0000-0000-00000A250000}"/>
    <cellStyle name="Migliaia 16 4 3 9" xfId="24196" xr:uid="{00000000-0005-0000-0000-00000B250000}"/>
    <cellStyle name="Migliaia 16 4 4" xfId="5110" xr:uid="{00000000-0005-0000-0000-00000C250000}"/>
    <cellStyle name="Migliaia 16 4 4 2" xfId="5111" xr:uid="{00000000-0005-0000-0000-00000D250000}"/>
    <cellStyle name="Migliaia 16 4 4 3" xfId="5112" xr:uid="{00000000-0005-0000-0000-00000E250000}"/>
    <cellStyle name="Migliaia 16 4 4 4" xfId="5113" xr:uid="{00000000-0005-0000-0000-00000F250000}"/>
    <cellStyle name="Migliaia 16 4 4 5" xfId="26484" xr:uid="{00000000-0005-0000-0000-000010250000}"/>
    <cellStyle name="Migliaia 16 4 4 6" xfId="31562" xr:uid="{00000000-0005-0000-0000-000011250000}"/>
    <cellStyle name="Migliaia 16 4 4 7" xfId="34550" xr:uid="{00000000-0005-0000-0000-000012250000}"/>
    <cellStyle name="Migliaia 16 4 4 8" xfId="37510" xr:uid="{00000000-0005-0000-0000-000013250000}"/>
    <cellStyle name="Migliaia 16 4 5" xfId="5114" xr:uid="{00000000-0005-0000-0000-000014250000}"/>
    <cellStyle name="Migliaia 16 4 5 2" xfId="5115" xr:uid="{00000000-0005-0000-0000-000015250000}"/>
    <cellStyle name="Migliaia 16 4 5 3" xfId="5116" xr:uid="{00000000-0005-0000-0000-000016250000}"/>
    <cellStyle name="Migliaia 16 4 5 4" xfId="27536" xr:uid="{00000000-0005-0000-0000-000017250000}"/>
    <cellStyle name="Migliaia 16 4 5 5" xfId="35590" xr:uid="{00000000-0005-0000-0000-000018250000}"/>
    <cellStyle name="Migliaia 16 4 5 6" xfId="38550" xr:uid="{00000000-0005-0000-0000-000019250000}"/>
    <cellStyle name="Migliaia 16 4 6" xfId="5117" xr:uid="{00000000-0005-0000-0000-00001A250000}"/>
    <cellStyle name="Migliaia 16 4 6 2" xfId="5118" xr:uid="{00000000-0005-0000-0000-00001B250000}"/>
    <cellStyle name="Migliaia 16 4 6 3" xfId="5119" xr:uid="{00000000-0005-0000-0000-00001C250000}"/>
    <cellStyle name="Migliaia 16 4 6 4" xfId="28452" xr:uid="{00000000-0005-0000-0000-00001D250000}"/>
    <cellStyle name="Migliaia 16 4 6 5" xfId="39454" xr:uid="{00000000-0005-0000-0000-00001E250000}"/>
    <cellStyle name="Migliaia 16 4 7" xfId="5120" xr:uid="{00000000-0005-0000-0000-00001F250000}"/>
    <cellStyle name="Migliaia 16 4 7 2" xfId="5121" xr:uid="{00000000-0005-0000-0000-000020250000}"/>
    <cellStyle name="Migliaia 16 4 7 3" xfId="5122" xr:uid="{00000000-0005-0000-0000-000021250000}"/>
    <cellStyle name="Migliaia 16 4 7 4" xfId="29372" xr:uid="{00000000-0005-0000-0000-000022250000}"/>
    <cellStyle name="Migliaia 16 4 7 5" xfId="40359" xr:uid="{00000000-0005-0000-0000-000023250000}"/>
    <cellStyle name="Migliaia 16 4 8" xfId="5123" xr:uid="{00000000-0005-0000-0000-000024250000}"/>
    <cellStyle name="Migliaia 16 4 9" xfId="5124" xr:uid="{00000000-0005-0000-0000-000025250000}"/>
    <cellStyle name="Migliaia 16 5" xfId="5125" xr:uid="{00000000-0005-0000-0000-000026250000}"/>
    <cellStyle name="Migliaia 16 5 10" xfId="30714" xr:uid="{00000000-0005-0000-0000-000027250000}"/>
    <cellStyle name="Migliaia 16 5 11" xfId="33478" xr:uid="{00000000-0005-0000-0000-000028250000}"/>
    <cellStyle name="Migliaia 16 5 12" xfId="36665" xr:uid="{00000000-0005-0000-0000-000029250000}"/>
    <cellStyle name="Migliaia 16 5 2" xfId="5126" xr:uid="{00000000-0005-0000-0000-00002A250000}"/>
    <cellStyle name="Migliaia 16 5 2 2" xfId="5127" xr:uid="{00000000-0005-0000-0000-00002B250000}"/>
    <cellStyle name="Migliaia 16 5 2 3" xfId="5128" xr:uid="{00000000-0005-0000-0000-00002C250000}"/>
    <cellStyle name="Migliaia 16 5 2 4" xfId="5129" xr:uid="{00000000-0005-0000-0000-00002D250000}"/>
    <cellStyle name="Migliaia 16 5 2 5" xfId="26488" xr:uid="{00000000-0005-0000-0000-00002E250000}"/>
    <cellStyle name="Migliaia 16 5 2 6" xfId="31566" xr:uid="{00000000-0005-0000-0000-00002F250000}"/>
    <cellStyle name="Migliaia 16 5 2 7" xfId="34554" xr:uid="{00000000-0005-0000-0000-000030250000}"/>
    <cellStyle name="Migliaia 16 5 2 8" xfId="37514" xr:uid="{00000000-0005-0000-0000-000031250000}"/>
    <cellStyle name="Migliaia 16 5 3" xfId="5130" xr:uid="{00000000-0005-0000-0000-000032250000}"/>
    <cellStyle name="Migliaia 16 5 3 2" xfId="5131" xr:uid="{00000000-0005-0000-0000-000033250000}"/>
    <cellStyle name="Migliaia 16 5 3 3" xfId="5132" xr:uid="{00000000-0005-0000-0000-000034250000}"/>
    <cellStyle name="Migliaia 16 5 3 4" xfId="27538" xr:uid="{00000000-0005-0000-0000-000035250000}"/>
    <cellStyle name="Migliaia 16 5 3 5" xfId="35592" xr:uid="{00000000-0005-0000-0000-000036250000}"/>
    <cellStyle name="Migliaia 16 5 3 6" xfId="38552" xr:uid="{00000000-0005-0000-0000-000037250000}"/>
    <cellStyle name="Migliaia 16 5 4" xfId="5133" xr:uid="{00000000-0005-0000-0000-000038250000}"/>
    <cellStyle name="Migliaia 16 5 4 2" xfId="5134" xr:uid="{00000000-0005-0000-0000-000039250000}"/>
    <cellStyle name="Migliaia 16 5 4 3" xfId="5135" xr:uid="{00000000-0005-0000-0000-00003A250000}"/>
    <cellStyle name="Migliaia 16 5 4 4" xfId="28454" xr:uid="{00000000-0005-0000-0000-00003B250000}"/>
    <cellStyle name="Migliaia 16 5 4 5" xfId="39456" xr:uid="{00000000-0005-0000-0000-00003C250000}"/>
    <cellStyle name="Migliaia 16 5 5" xfId="5136" xr:uid="{00000000-0005-0000-0000-00003D250000}"/>
    <cellStyle name="Migliaia 16 5 5 2" xfId="5137" xr:uid="{00000000-0005-0000-0000-00003E250000}"/>
    <cellStyle name="Migliaia 16 5 5 3" xfId="5138" xr:uid="{00000000-0005-0000-0000-00003F250000}"/>
    <cellStyle name="Migliaia 16 5 5 4" xfId="29374" xr:uid="{00000000-0005-0000-0000-000040250000}"/>
    <cellStyle name="Migliaia 16 5 5 5" xfId="40361" xr:uid="{00000000-0005-0000-0000-000041250000}"/>
    <cellStyle name="Migliaia 16 5 6" xfId="5139" xr:uid="{00000000-0005-0000-0000-000042250000}"/>
    <cellStyle name="Migliaia 16 5 7" xfId="5140" xr:uid="{00000000-0005-0000-0000-000043250000}"/>
    <cellStyle name="Migliaia 16 5 8" xfId="5141" xr:uid="{00000000-0005-0000-0000-000044250000}"/>
    <cellStyle name="Migliaia 16 5 9" xfId="24197" xr:uid="{00000000-0005-0000-0000-000045250000}"/>
    <cellStyle name="Migliaia 16 6" xfId="5142" xr:uid="{00000000-0005-0000-0000-000046250000}"/>
    <cellStyle name="Migliaia 16 6 2" xfId="5143" xr:uid="{00000000-0005-0000-0000-000047250000}"/>
    <cellStyle name="Migliaia 16 6 3" xfId="5144" xr:uid="{00000000-0005-0000-0000-000048250000}"/>
    <cellStyle name="Migliaia 16 6 4" xfId="5145" xr:uid="{00000000-0005-0000-0000-000049250000}"/>
    <cellStyle name="Migliaia 16 6 5" xfId="26476" xr:uid="{00000000-0005-0000-0000-00004A250000}"/>
    <cellStyle name="Migliaia 16 6 6" xfId="31554" xr:uid="{00000000-0005-0000-0000-00004B250000}"/>
    <cellStyle name="Migliaia 16 6 7" xfId="34542" xr:uid="{00000000-0005-0000-0000-00004C250000}"/>
    <cellStyle name="Migliaia 16 6 8" xfId="37502" xr:uid="{00000000-0005-0000-0000-00004D250000}"/>
    <cellStyle name="Migliaia 16 7" xfId="5146" xr:uid="{00000000-0005-0000-0000-00004E250000}"/>
    <cellStyle name="Migliaia 16 7 2" xfId="5147" xr:uid="{00000000-0005-0000-0000-00004F250000}"/>
    <cellStyle name="Migliaia 16 7 3" xfId="5148" xr:uid="{00000000-0005-0000-0000-000050250000}"/>
    <cellStyle name="Migliaia 16 7 4" xfId="5149" xr:uid="{00000000-0005-0000-0000-000051250000}"/>
    <cellStyle name="Migliaia 16 7 5" xfId="23954" xr:uid="{00000000-0005-0000-0000-000052250000}"/>
    <cellStyle name="Migliaia 16 7 6" xfId="30510" xr:uid="{00000000-0005-0000-0000-000053250000}"/>
    <cellStyle name="Migliaia 16 7 7" xfId="33171" xr:uid="{00000000-0005-0000-0000-000054250000}"/>
    <cellStyle name="Migliaia 16 7 8" xfId="36462" xr:uid="{00000000-0005-0000-0000-000055250000}"/>
    <cellStyle name="Migliaia 16 8" xfId="5150" xr:uid="{00000000-0005-0000-0000-000056250000}"/>
    <cellStyle name="Migliaia 16 8 2" xfId="5151" xr:uid="{00000000-0005-0000-0000-000057250000}"/>
    <cellStyle name="Migliaia 16 8 3" xfId="5152" xr:uid="{00000000-0005-0000-0000-000058250000}"/>
    <cellStyle name="Migliaia 16 8 4" xfId="5153" xr:uid="{00000000-0005-0000-0000-000059250000}"/>
    <cellStyle name="Migliaia 16 8 5" xfId="27251" xr:uid="{00000000-0005-0000-0000-00005A250000}"/>
    <cellStyle name="Migliaia 16 8 6" xfId="32322" xr:uid="{00000000-0005-0000-0000-00005B250000}"/>
    <cellStyle name="Migliaia 16 8 7" xfId="35310" xr:uid="{00000000-0005-0000-0000-00005C250000}"/>
    <cellStyle name="Migliaia 16 8 8" xfId="38270" xr:uid="{00000000-0005-0000-0000-00005D250000}"/>
    <cellStyle name="Migliaia 16 9" xfId="5154" xr:uid="{00000000-0005-0000-0000-00005E250000}"/>
    <cellStyle name="Migliaia 16 9 2" xfId="5155" xr:uid="{00000000-0005-0000-0000-00005F250000}"/>
    <cellStyle name="Migliaia 16 9 3" xfId="5156" xr:uid="{00000000-0005-0000-0000-000060250000}"/>
    <cellStyle name="Migliaia 16 9 4" xfId="5157" xr:uid="{00000000-0005-0000-0000-000061250000}"/>
    <cellStyle name="Migliaia 16 9 5" xfId="27371" xr:uid="{00000000-0005-0000-0000-000062250000}"/>
    <cellStyle name="Migliaia 16 9 6" xfId="30386" xr:uid="{00000000-0005-0000-0000-000063250000}"/>
    <cellStyle name="Migliaia 16 9 7" xfId="35430" xr:uid="{00000000-0005-0000-0000-000064250000}"/>
    <cellStyle name="Migliaia 16 9 8" xfId="38390" xr:uid="{00000000-0005-0000-0000-000065250000}"/>
    <cellStyle name="Migliaia 17" xfId="5158" xr:uid="{00000000-0005-0000-0000-000066250000}"/>
    <cellStyle name="Migliaia 17 10" xfId="5159" xr:uid="{00000000-0005-0000-0000-000067250000}"/>
    <cellStyle name="Migliaia 17 10 2" xfId="5160" xr:uid="{00000000-0005-0000-0000-000068250000}"/>
    <cellStyle name="Migliaia 17 10 3" xfId="5161" xr:uid="{00000000-0005-0000-0000-000069250000}"/>
    <cellStyle name="Migliaia 17 10 4" xfId="28288" xr:uid="{00000000-0005-0000-0000-00006A250000}"/>
    <cellStyle name="Migliaia 17 10 5" xfId="33046" xr:uid="{00000000-0005-0000-0000-00006B250000}"/>
    <cellStyle name="Migliaia 17 10 6" xfId="39295" xr:uid="{00000000-0005-0000-0000-00006C250000}"/>
    <cellStyle name="Migliaia 17 11" xfId="5162" xr:uid="{00000000-0005-0000-0000-00006D250000}"/>
    <cellStyle name="Migliaia 17 11 2" xfId="5163" xr:uid="{00000000-0005-0000-0000-00006E250000}"/>
    <cellStyle name="Migliaia 17 11 3" xfId="5164" xr:uid="{00000000-0005-0000-0000-00006F250000}"/>
    <cellStyle name="Migliaia 17 11 4" xfId="29208" xr:uid="{00000000-0005-0000-0000-000070250000}"/>
    <cellStyle name="Migliaia 17 11 5" xfId="32696" xr:uid="{00000000-0005-0000-0000-000071250000}"/>
    <cellStyle name="Migliaia 17 11 6" xfId="40200" xr:uid="{00000000-0005-0000-0000-000072250000}"/>
    <cellStyle name="Migliaia 17 12" xfId="5165" xr:uid="{00000000-0005-0000-0000-000073250000}"/>
    <cellStyle name="Migliaia 17 13" xfId="5166" xr:uid="{00000000-0005-0000-0000-000074250000}"/>
    <cellStyle name="Migliaia 17 14" xfId="5167" xr:uid="{00000000-0005-0000-0000-000075250000}"/>
    <cellStyle name="Migliaia 17 15" xfId="23601" xr:uid="{00000000-0005-0000-0000-000076250000}"/>
    <cellStyle name="Migliaia 17 16" xfId="30195" xr:uid="{00000000-0005-0000-0000-000077250000}"/>
    <cellStyle name="Migliaia 17 17" xfId="36343" xr:uid="{00000000-0005-0000-0000-000078250000}"/>
    <cellStyle name="Migliaia 17 18" xfId="41105" xr:uid="{00000000-0005-0000-0000-000079250000}"/>
    <cellStyle name="Migliaia 17 19" xfId="41226" xr:uid="{00000000-0005-0000-0000-00007A250000}"/>
    <cellStyle name="Migliaia 17 2" xfId="5168" xr:uid="{00000000-0005-0000-0000-00007B250000}"/>
    <cellStyle name="Migliaia 17 2 10" xfId="24198" xr:uid="{00000000-0005-0000-0000-00007C250000}"/>
    <cellStyle name="Migliaia 17 2 11" xfId="30196" xr:uid="{00000000-0005-0000-0000-00007D250000}"/>
    <cellStyle name="Migliaia 17 2 12" xfId="36666" xr:uid="{00000000-0005-0000-0000-00007E250000}"/>
    <cellStyle name="Migliaia 17 2 2" xfId="5169" xr:uid="{00000000-0005-0000-0000-00007F250000}"/>
    <cellStyle name="Migliaia 17 2 2 10" xfId="30716" xr:uid="{00000000-0005-0000-0000-000080250000}"/>
    <cellStyle name="Migliaia 17 2 2 11" xfId="33480" xr:uid="{00000000-0005-0000-0000-000081250000}"/>
    <cellStyle name="Migliaia 17 2 2 12" xfId="36667" xr:uid="{00000000-0005-0000-0000-000082250000}"/>
    <cellStyle name="Migliaia 17 2 2 2" xfId="5170" xr:uid="{00000000-0005-0000-0000-000083250000}"/>
    <cellStyle name="Migliaia 17 2 2 2 2" xfId="5171" xr:uid="{00000000-0005-0000-0000-000084250000}"/>
    <cellStyle name="Migliaia 17 2 2 2 3" xfId="5172" xr:uid="{00000000-0005-0000-0000-000085250000}"/>
    <cellStyle name="Migliaia 17 2 2 2 4" xfId="5173" xr:uid="{00000000-0005-0000-0000-000086250000}"/>
    <cellStyle name="Migliaia 17 2 2 2 5" xfId="26491" xr:uid="{00000000-0005-0000-0000-000087250000}"/>
    <cellStyle name="Migliaia 17 2 2 2 6" xfId="31569" xr:uid="{00000000-0005-0000-0000-000088250000}"/>
    <cellStyle name="Migliaia 17 2 2 2 7" xfId="34557" xr:uid="{00000000-0005-0000-0000-000089250000}"/>
    <cellStyle name="Migliaia 17 2 2 2 8" xfId="37517" xr:uid="{00000000-0005-0000-0000-00008A250000}"/>
    <cellStyle name="Migliaia 17 2 2 3" xfId="5174" xr:uid="{00000000-0005-0000-0000-00008B250000}"/>
    <cellStyle name="Migliaia 17 2 2 3 2" xfId="5175" xr:uid="{00000000-0005-0000-0000-00008C250000}"/>
    <cellStyle name="Migliaia 17 2 2 3 3" xfId="5176" xr:uid="{00000000-0005-0000-0000-00008D250000}"/>
    <cellStyle name="Migliaia 17 2 2 3 4" xfId="27957" xr:uid="{00000000-0005-0000-0000-00008E250000}"/>
    <cellStyle name="Migliaia 17 2 2 3 5" xfId="36006" xr:uid="{00000000-0005-0000-0000-00008F250000}"/>
    <cellStyle name="Migliaia 17 2 2 3 6" xfId="38966" xr:uid="{00000000-0005-0000-0000-000090250000}"/>
    <cellStyle name="Migliaia 17 2 2 4" xfId="5177" xr:uid="{00000000-0005-0000-0000-000091250000}"/>
    <cellStyle name="Migliaia 17 2 2 4 2" xfId="5178" xr:uid="{00000000-0005-0000-0000-000092250000}"/>
    <cellStyle name="Migliaia 17 2 2 4 3" xfId="5179" xr:uid="{00000000-0005-0000-0000-000093250000}"/>
    <cellStyle name="Migliaia 17 2 2 4 4" xfId="28873" xr:uid="{00000000-0005-0000-0000-000094250000}"/>
    <cellStyle name="Migliaia 17 2 2 4 5" xfId="39870" xr:uid="{00000000-0005-0000-0000-000095250000}"/>
    <cellStyle name="Migliaia 17 2 2 5" xfId="5180" xr:uid="{00000000-0005-0000-0000-000096250000}"/>
    <cellStyle name="Migliaia 17 2 2 5 2" xfId="5181" xr:uid="{00000000-0005-0000-0000-000097250000}"/>
    <cellStyle name="Migliaia 17 2 2 5 3" xfId="5182" xr:uid="{00000000-0005-0000-0000-000098250000}"/>
    <cellStyle name="Migliaia 17 2 2 5 4" xfId="29793" xr:uid="{00000000-0005-0000-0000-000099250000}"/>
    <cellStyle name="Migliaia 17 2 2 5 5" xfId="40775" xr:uid="{00000000-0005-0000-0000-00009A250000}"/>
    <cellStyle name="Migliaia 17 2 2 6" xfId="5183" xr:uid="{00000000-0005-0000-0000-00009B250000}"/>
    <cellStyle name="Migliaia 17 2 2 7" xfId="5184" xr:uid="{00000000-0005-0000-0000-00009C250000}"/>
    <cellStyle name="Migliaia 17 2 2 8" xfId="5185" xr:uid="{00000000-0005-0000-0000-00009D250000}"/>
    <cellStyle name="Migliaia 17 2 2 9" xfId="24199" xr:uid="{00000000-0005-0000-0000-00009E250000}"/>
    <cellStyle name="Migliaia 17 2 3" xfId="5186" xr:uid="{00000000-0005-0000-0000-00009F250000}"/>
    <cellStyle name="Migliaia 17 2 3 2" xfId="5187" xr:uid="{00000000-0005-0000-0000-0000A0250000}"/>
    <cellStyle name="Migliaia 17 2 3 3" xfId="5188" xr:uid="{00000000-0005-0000-0000-0000A1250000}"/>
    <cellStyle name="Migliaia 17 2 3 4" xfId="5189" xr:uid="{00000000-0005-0000-0000-0000A2250000}"/>
    <cellStyle name="Migliaia 17 2 3 5" xfId="26490" xr:uid="{00000000-0005-0000-0000-0000A3250000}"/>
    <cellStyle name="Migliaia 17 2 3 6" xfId="31568" xr:uid="{00000000-0005-0000-0000-0000A4250000}"/>
    <cellStyle name="Migliaia 17 2 3 7" xfId="34556" xr:uid="{00000000-0005-0000-0000-0000A5250000}"/>
    <cellStyle name="Migliaia 17 2 3 8" xfId="37516" xr:uid="{00000000-0005-0000-0000-0000A6250000}"/>
    <cellStyle name="Migliaia 17 2 4" xfId="5190" xr:uid="{00000000-0005-0000-0000-0000A7250000}"/>
    <cellStyle name="Migliaia 17 2 4 2" xfId="5191" xr:uid="{00000000-0005-0000-0000-0000A8250000}"/>
    <cellStyle name="Migliaia 17 2 4 3" xfId="5192" xr:uid="{00000000-0005-0000-0000-0000A9250000}"/>
    <cellStyle name="Migliaia 17 2 4 4" xfId="5193" xr:uid="{00000000-0005-0000-0000-0000AA250000}"/>
    <cellStyle name="Migliaia 17 2 4 5" xfId="27438" xr:uid="{00000000-0005-0000-0000-0000AB250000}"/>
    <cellStyle name="Migliaia 17 2 4 6" xfId="30715" xr:uid="{00000000-0005-0000-0000-0000AC250000}"/>
    <cellStyle name="Migliaia 17 2 4 7" xfId="35495" xr:uid="{00000000-0005-0000-0000-0000AD250000}"/>
    <cellStyle name="Migliaia 17 2 4 8" xfId="38455" xr:uid="{00000000-0005-0000-0000-0000AE250000}"/>
    <cellStyle name="Migliaia 17 2 5" xfId="5194" xr:uid="{00000000-0005-0000-0000-0000AF250000}"/>
    <cellStyle name="Migliaia 17 2 5 2" xfId="5195" xr:uid="{00000000-0005-0000-0000-0000B0250000}"/>
    <cellStyle name="Migliaia 17 2 5 3" xfId="5196" xr:uid="{00000000-0005-0000-0000-0000B1250000}"/>
    <cellStyle name="Migliaia 17 2 5 4" xfId="28354" xr:uid="{00000000-0005-0000-0000-0000B2250000}"/>
    <cellStyle name="Migliaia 17 2 5 5" xfId="33479" xr:uid="{00000000-0005-0000-0000-0000B3250000}"/>
    <cellStyle name="Migliaia 17 2 5 6" xfId="39359" xr:uid="{00000000-0005-0000-0000-0000B4250000}"/>
    <cellStyle name="Migliaia 17 2 6" xfId="5197" xr:uid="{00000000-0005-0000-0000-0000B5250000}"/>
    <cellStyle name="Migliaia 17 2 6 2" xfId="5198" xr:uid="{00000000-0005-0000-0000-0000B6250000}"/>
    <cellStyle name="Migliaia 17 2 6 3" xfId="5199" xr:uid="{00000000-0005-0000-0000-0000B7250000}"/>
    <cellStyle name="Migliaia 17 2 6 4" xfId="29274" xr:uid="{00000000-0005-0000-0000-0000B8250000}"/>
    <cellStyle name="Migliaia 17 2 6 5" xfId="40264" xr:uid="{00000000-0005-0000-0000-0000B9250000}"/>
    <cellStyle name="Migliaia 17 2 7" xfId="5200" xr:uid="{00000000-0005-0000-0000-0000BA250000}"/>
    <cellStyle name="Migliaia 17 2 8" xfId="5201" xr:uid="{00000000-0005-0000-0000-0000BB250000}"/>
    <cellStyle name="Migliaia 17 2 9" xfId="5202" xr:uid="{00000000-0005-0000-0000-0000BC250000}"/>
    <cellStyle name="Migliaia 17 3" xfId="5203" xr:uid="{00000000-0005-0000-0000-0000BD250000}"/>
    <cellStyle name="Migliaia 17 3 10" xfId="5204" xr:uid="{00000000-0005-0000-0000-0000BE250000}"/>
    <cellStyle name="Migliaia 17 3 11" xfId="5205" xr:uid="{00000000-0005-0000-0000-0000BF250000}"/>
    <cellStyle name="Migliaia 17 3 12" xfId="24200" xr:uid="{00000000-0005-0000-0000-0000C0250000}"/>
    <cellStyle name="Migliaia 17 3 13" xfId="30717" xr:uid="{00000000-0005-0000-0000-0000C1250000}"/>
    <cellStyle name="Migliaia 17 3 14" xfId="36668" xr:uid="{00000000-0005-0000-0000-0000C2250000}"/>
    <cellStyle name="Migliaia 17 3 2" xfId="5206" xr:uid="{00000000-0005-0000-0000-0000C3250000}"/>
    <cellStyle name="Migliaia 17 3 2 10" xfId="30718" xr:uid="{00000000-0005-0000-0000-0000C4250000}"/>
    <cellStyle name="Migliaia 17 3 2 11" xfId="33482" xr:uid="{00000000-0005-0000-0000-0000C5250000}"/>
    <cellStyle name="Migliaia 17 3 2 12" xfId="36669" xr:uid="{00000000-0005-0000-0000-0000C6250000}"/>
    <cellStyle name="Migliaia 17 3 2 2" xfId="5207" xr:uid="{00000000-0005-0000-0000-0000C7250000}"/>
    <cellStyle name="Migliaia 17 3 2 2 2" xfId="5208" xr:uid="{00000000-0005-0000-0000-0000C8250000}"/>
    <cellStyle name="Migliaia 17 3 2 2 3" xfId="5209" xr:uid="{00000000-0005-0000-0000-0000C9250000}"/>
    <cellStyle name="Migliaia 17 3 2 2 4" xfId="5210" xr:uid="{00000000-0005-0000-0000-0000CA250000}"/>
    <cellStyle name="Migliaia 17 3 2 2 5" xfId="26493" xr:uid="{00000000-0005-0000-0000-0000CB250000}"/>
    <cellStyle name="Migliaia 17 3 2 2 6" xfId="31571" xr:uid="{00000000-0005-0000-0000-0000CC250000}"/>
    <cellStyle name="Migliaia 17 3 2 2 7" xfId="34559" xr:uid="{00000000-0005-0000-0000-0000CD250000}"/>
    <cellStyle name="Migliaia 17 3 2 2 8" xfId="37519" xr:uid="{00000000-0005-0000-0000-0000CE250000}"/>
    <cellStyle name="Migliaia 17 3 2 3" xfId="5211" xr:uid="{00000000-0005-0000-0000-0000CF250000}"/>
    <cellStyle name="Migliaia 17 3 2 3 2" xfId="5212" xr:uid="{00000000-0005-0000-0000-0000D0250000}"/>
    <cellStyle name="Migliaia 17 3 2 3 3" xfId="5213" xr:uid="{00000000-0005-0000-0000-0000D1250000}"/>
    <cellStyle name="Migliaia 17 3 2 3 4" xfId="27540" xr:uid="{00000000-0005-0000-0000-0000D2250000}"/>
    <cellStyle name="Migliaia 17 3 2 3 5" xfId="35594" xr:uid="{00000000-0005-0000-0000-0000D3250000}"/>
    <cellStyle name="Migliaia 17 3 2 3 6" xfId="38554" xr:uid="{00000000-0005-0000-0000-0000D4250000}"/>
    <cellStyle name="Migliaia 17 3 2 4" xfId="5214" xr:uid="{00000000-0005-0000-0000-0000D5250000}"/>
    <cellStyle name="Migliaia 17 3 2 4 2" xfId="5215" xr:uid="{00000000-0005-0000-0000-0000D6250000}"/>
    <cellStyle name="Migliaia 17 3 2 4 3" xfId="5216" xr:uid="{00000000-0005-0000-0000-0000D7250000}"/>
    <cellStyle name="Migliaia 17 3 2 4 4" xfId="28456" xr:uid="{00000000-0005-0000-0000-0000D8250000}"/>
    <cellStyle name="Migliaia 17 3 2 4 5" xfId="39458" xr:uid="{00000000-0005-0000-0000-0000D9250000}"/>
    <cellStyle name="Migliaia 17 3 2 5" xfId="5217" xr:uid="{00000000-0005-0000-0000-0000DA250000}"/>
    <cellStyle name="Migliaia 17 3 2 5 2" xfId="5218" xr:uid="{00000000-0005-0000-0000-0000DB250000}"/>
    <cellStyle name="Migliaia 17 3 2 5 3" xfId="5219" xr:uid="{00000000-0005-0000-0000-0000DC250000}"/>
    <cellStyle name="Migliaia 17 3 2 5 4" xfId="29376" xr:uid="{00000000-0005-0000-0000-0000DD250000}"/>
    <cellStyle name="Migliaia 17 3 2 5 5" xfId="40363" xr:uid="{00000000-0005-0000-0000-0000DE250000}"/>
    <cellStyle name="Migliaia 17 3 2 6" xfId="5220" xr:uid="{00000000-0005-0000-0000-0000DF250000}"/>
    <cellStyle name="Migliaia 17 3 2 7" xfId="5221" xr:uid="{00000000-0005-0000-0000-0000E0250000}"/>
    <cellStyle name="Migliaia 17 3 2 8" xfId="5222" xr:uid="{00000000-0005-0000-0000-0000E1250000}"/>
    <cellStyle name="Migliaia 17 3 2 9" xfId="24201" xr:uid="{00000000-0005-0000-0000-0000E2250000}"/>
    <cellStyle name="Migliaia 17 3 3" xfId="5223" xr:uid="{00000000-0005-0000-0000-0000E3250000}"/>
    <cellStyle name="Migliaia 17 3 3 10" xfId="24202" xr:uid="{00000000-0005-0000-0000-0000E4250000}"/>
    <cellStyle name="Migliaia 17 3 3 11" xfId="30719" xr:uid="{00000000-0005-0000-0000-0000E5250000}"/>
    <cellStyle name="Migliaia 17 3 3 12" xfId="33483" xr:uid="{00000000-0005-0000-0000-0000E6250000}"/>
    <cellStyle name="Migliaia 17 3 3 13" xfId="36670" xr:uid="{00000000-0005-0000-0000-0000E7250000}"/>
    <cellStyle name="Migliaia 17 3 3 2" xfId="5224" xr:uid="{00000000-0005-0000-0000-0000E8250000}"/>
    <cellStyle name="Migliaia 17 3 3 2 10" xfId="30720" xr:uid="{00000000-0005-0000-0000-0000E9250000}"/>
    <cellStyle name="Migliaia 17 3 3 2 11" xfId="33484" xr:uid="{00000000-0005-0000-0000-0000EA250000}"/>
    <cellStyle name="Migliaia 17 3 3 2 12" xfId="36671" xr:uid="{00000000-0005-0000-0000-0000EB250000}"/>
    <cellStyle name="Migliaia 17 3 3 2 2" xfId="5225" xr:uid="{00000000-0005-0000-0000-0000EC250000}"/>
    <cellStyle name="Migliaia 17 3 3 2 2 2" xfId="5226" xr:uid="{00000000-0005-0000-0000-0000ED250000}"/>
    <cellStyle name="Migliaia 17 3 3 2 2 3" xfId="5227" xr:uid="{00000000-0005-0000-0000-0000EE250000}"/>
    <cellStyle name="Migliaia 17 3 3 2 2 4" xfId="5228" xr:uid="{00000000-0005-0000-0000-0000EF250000}"/>
    <cellStyle name="Migliaia 17 3 3 2 2 5" xfId="26495" xr:uid="{00000000-0005-0000-0000-0000F0250000}"/>
    <cellStyle name="Migliaia 17 3 3 2 2 6" xfId="31573" xr:uid="{00000000-0005-0000-0000-0000F1250000}"/>
    <cellStyle name="Migliaia 17 3 3 2 2 7" xfId="34561" xr:uid="{00000000-0005-0000-0000-0000F2250000}"/>
    <cellStyle name="Migliaia 17 3 3 2 2 8" xfId="37521" xr:uid="{00000000-0005-0000-0000-0000F3250000}"/>
    <cellStyle name="Migliaia 17 3 3 2 3" xfId="5229" xr:uid="{00000000-0005-0000-0000-0000F4250000}"/>
    <cellStyle name="Migliaia 17 3 3 2 3 2" xfId="5230" xr:uid="{00000000-0005-0000-0000-0000F5250000}"/>
    <cellStyle name="Migliaia 17 3 3 2 3 3" xfId="5231" xr:uid="{00000000-0005-0000-0000-0000F6250000}"/>
    <cellStyle name="Migliaia 17 3 3 2 3 4" xfId="27959" xr:uid="{00000000-0005-0000-0000-0000F7250000}"/>
    <cellStyle name="Migliaia 17 3 3 2 3 5" xfId="36008" xr:uid="{00000000-0005-0000-0000-0000F8250000}"/>
    <cellStyle name="Migliaia 17 3 3 2 3 6" xfId="38968" xr:uid="{00000000-0005-0000-0000-0000F9250000}"/>
    <cellStyle name="Migliaia 17 3 3 2 4" xfId="5232" xr:uid="{00000000-0005-0000-0000-0000FA250000}"/>
    <cellStyle name="Migliaia 17 3 3 2 4 2" xfId="5233" xr:uid="{00000000-0005-0000-0000-0000FB250000}"/>
    <cellStyle name="Migliaia 17 3 3 2 4 3" xfId="5234" xr:uid="{00000000-0005-0000-0000-0000FC250000}"/>
    <cellStyle name="Migliaia 17 3 3 2 4 4" xfId="28875" xr:uid="{00000000-0005-0000-0000-0000FD250000}"/>
    <cellStyle name="Migliaia 17 3 3 2 4 5" xfId="39872" xr:uid="{00000000-0005-0000-0000-0000FE250000}"/>
    <cellStyle name="Migliaia 17 3 3 2 5" xfId="5235" xr:uid="{00000000-0005-0000-0000-0000FF250000}"/>
    <cellStyle name="Migliaia 17 3 3 2 5 2" xfId="5236" xr:uid="{00000000-0005-0000-0000-000000260000}"/>
    <cellStyle name="Migliaia 17 3 3 2 5 3" xfId="5237" xr:uid="{00000000-0005-0000-0000-000001260000}"/>
    <cellStyle name="Migliaia 17 3 3 2 5 4" xfId="29795" xr:uid="{00000000-0005-0000-0000-000002260000}"/>
    <cellStyle name="Migliaia 17 3 3 2 5 5" xfId="40777" xr:uid="{00000000-0005-0000-0000-000003260000}"/>
    <cellStyle name="Migliaia 17 3 3 2 6" xfId="5238" xr:uid="{00000000-0005-0000-0000-000004260000}"/>
    <cellStyle name="Migliaia 17 3 3 2 7" xfId="5239" xr:uid="{00000000-0005-0000-0000-000005260000}"/>
    <cellStyle name="Migliaia 17 3 3 2 8" xfId="5240" xr:uid="{00000000-0005-0000-0000-000006260000}"/>
    <cellStyle name="Migliaia 17 3 3 2 9" xfId="24203" xr:uid="{00000000-0005-0000-0000-000007260000}"/>
    <cellStyle name="Migliaia 17 3 3 3" xfId="5241" xr:uid="{00000000-0005-0000-0000-000008260000}"/>
    <cellStyle name="Migliaia 17 3 3 3 2" xfId="5242" xr:uid="{00000000-0005-0000-0000-000009260000}"/>
    <cellStyle name="Migliaia 17 3 3 3 3" xfId="5243" xr:uid="{00000000-0005-0000-0000-00000A260000}"/>
    <cellStyle name="Migliaia 17 3 3 3 4" xfId="5244" xr:uid="{00000000-0005-0000-0000-00000B260000}"/>
    <cellStyle name="Migliaia 17 3 3 3 5" xfId="26494" xr:uid="{00000000-0005-0000-0000-00000C260000}"/>
    <cellStyle name="Migliaia 17 3 3 3 6" xfId="31572" xr:uid="{00000000-0005-0000-0000-00000D260000}"/>
    <cellStyle name="Migliaia 17 3 3 3 7" xfId="34560" xr:uid="{00000000-0005-0000-0000-00000E260000}"/>
    <cellStyle name="Migliaia 17 3 3 3 8" xfId="37520" xr:uid="{00000000-0005-0000-0000-00000F260000}"/>
    <cellStyle name="Migliaia 17 3 3 4" xfId="5245" xr:uid="{00000000-0005-0000-0000-000010260000}"/>
    <cellStyle name="Migliaia 17 3 3 4 2" xfId="5246" xr:uid="{00000000-0005-0000-0000-000011260000}"/>
    <cellStyle name="Migliaia 17 3 3 4 3" xfId="5247" xr:uid="{00000000-0005-0000-0000-000012260000}"/>
    <cellStyle name="Migliaia 17 3 3 4 4" xfId="27541" xr:uid="{00000000-0005-0000-0000-000013260000}"/>
    <cellStyle name="Migliaia 17 3 3 4 5" xfId="35595" xr:uid="{00000000-0005-0000-0000-000014260000}"/>
    <cellStyle name="Migliaia 17 3 3 4 6" xfId="38555" xr:uid="{00000000-0005-0000-0000-000015260000}"/>
    <cellStyle name="Migliaia 17 3 3 5" xfId="5248" xr:uid="{00000000-0005-0000-0000-000016260000}"/>
    <cellStyle name="Migliaia 17 3 3 5 2" xfId="5249" xr:uid="{00000000-0005-0000-0000-000017260000}"/>
    <cellStyle name="Migliaia 17 3 3 5 3" xfId="5250" xr:uid="{00000000-0005-0000-0000-000018260000}"/>
    <cellStyle name="Migliaia 17 3 3 5 4" xfId="28457" xr:uid="{00000000-0005-0000-0000-000019260000}"/>
    <cellStyle name="Migliaia 17 3 3 5 5" xfId="39459" xr:uid="{00000000-0005-0000-0000-00001A260000}"/>
    <cellStyle name="Migliaia 17 3 3 6" xfId="5251" xr:uid="{00000000-0005-0000-0000-00001B260000}"/>
    <cellStyle name="Migliaia 17 3 3 6 2" xfId="5252" xr:uid="{00000000-0005-0000-0000-00001C260000}"/>
    <cellStyle name="Migliaia 17 3 3 6 3" xfId="5253" xr:uid="{00000000-0005-0000-0000-00001D260000}"/>
    <cellStyle name="Migliaia 17 3 3 6 4" xfId="29377" xr:uid="{00000000-0005-0000-0000-00001E260000}"/>
    <cellStyle name="Migliaia 17 3 3 6 5" xfId="40364" xr:uid="{00000000-0005-0000-0000-00001F260000}"/>
    <cellStyle name="Migliaia 17 3 3 7" xfId="5254" xr:uid="{00000000-0005-0000-0000-000020260000}"/>
    <cellStyle name="Migliaia 17 3 3 8" xfId="5255" xr:uid="{00000000-0005-0000-0000-000021260000}"/>
    <cellStyle name="Migliaia 17 3 3 9" xfId="5256" xr:uid="{00000000-0005-0000-0000-000022260000}"/>
    <cellStyle name="Migliaia 17 3 4" xfId="5257" xr:uid="{00000000-0005-0000-0000-000023260000}"/>
    <cellStyle name="Migliaia 17 3 4 10" xfId="30721" xr:uid="{00000000-0005-0000-0000-000024260000}"/>
    <cellStyle name="Migliaia 17 3 4 11" xfId="33485" xr:uid="{00000000-0005-0000-0000-000025260000}"/>
    <cellStyle name="Migliaia 17 3 4 12" xfId="36672" xr:uid="{00000000-0005-0000-0000-000026260000}"/>
    <cellStyle name="Migliaia 17 3 4 2" xfId="5258" xr:uid="{00000000-0005-0000-0000-000027260000}"/>
    <cellStyle name="Migliaia 17 3 4 2 2" xfId="5259" xr:uid="{00000000-0005-0000-0000-000028260000}"/>
    <cellStyle name="Migliaia 17 3 4 2 3" xfId="5260" xr:uid="{00000000-0005-0000-0000-000029260000}"/>
    <cellStyle name="Migliaia 17 3 4 2 4" xfId="5261" xr:uid="{00000000-0005-0000-0000-00002A260000}"/>
    <cellStyle name="Migliaia 17 3 4 2 5" xfId="26496" xr:uid="{00000000-0005-0000-0000-00002B260000}"/>
    <cellStyle name="Migliaia 17 3 4 2 6" xfId="31574" xr:uid="{00000000-0005-0000-0000-00002C260000}"/>
    <cellStyle name="Migliaia 17 3 4 2 7" xfId="34562" xr:uid="{00000000-0005-0000-0000-00002D260000}"/>
    <cellStyle name="Migliaia 17 3 4 2 8" xfId="37522" xr:uid="{00000000-0005-0000-0000-00002E260000}"/>
    <cellStyle name="Migliaia 17 3 4 3" xfId="5262" xr:uid="{00000000-0005-0000-0000-00002F260000}"/>
    <cellStyle name="Migliaia 17 3 4 3 2" xfId="5263" xr:uid="{00000000-0005-0000-0000-000030260000}"/>
    <cellStyle name="Migliaia 17 3 4 3 3" xfId="5264" xr:uid="{00000000-0005-0000-0000-000031260000}"/>
    <cellStyle name="Migliaia 17 3 4 3 4" xfId="27958" xr:uid="{00000000-0005-0000-0000-000032260000}"/>
    <cellStyle name="Migliaia 17 3 4 3 5" xfId="36007" xr:uid="{00000000-0005-0000-0000-000033260000}"/>
    <cellStyle name="Migliaia 17 3 4 3 6" xfId="38967" xr:uid="{00000000-0005-0000-0000-000034260000}"/>
    <cellStyle name="Migliaia 17 3 4 4" xfId="5265" xr:uid="{00000000-0005-0000-0000-000035260000}"/>
    <cellStyle name="Migliaia 17 3 4 4 2" xfId="5266" xr:uid="{00000000-0005-0000-0000-000036260000}"/>
    <cellStyle name="Migliaia 17 3 4 4 3" xfId="5267" xr:uid="{00000000-0005-0000-0000-000037260000}"/>
    <cellStyle name="Migliaia 17 3 4 4 4" xfId="28874" xr:uid="{00000000-0005-0000-0000-000038260000}"/>
    <cellStyle name="Migliaia 17 3 4 4 5" xfId="39871" xr:uid="{00000000-0005-0000-0000-000039260000}"/>
    <cellStyle name="Migliaia 17 3 4 5" xfId="5268" xr:uid="{00000000-0005-0000-0000-00003A260000}"/>
    <cellStyle name="Migliaia 17 3 4 5 2" xfId="5269" xr:uid="{00000000-0005-0000-0000-00003B260000}"/>
    <cellStyle name="Migliaia 17 3 4 5 3" xfId="5270" xr:uid="{00000000-0005-0000-0000-00003C260000}"/>
    <cellStyle name="Migliaia 17 3 4 5 4" xfId="29794" xr:uid="{00000000-0005-0000-0000-00003D260000}"/>
    <cellStyle name="Migliaia 17 3 4 5 5" xfId="40776" xr:uid="{00000000-0005-0000-0000-00003E260000}"/>
    <cellStyle name="Migliaia 17 3 4 6" xfId="5271" xr:uid="{00000000-0005-0000-0000-00003F260000}"/>
    <cellStyle name="Migliaia 17 3 4 7" xfId="5272" xr:uid="{00000000-0005-0000-0000-000040260000}"/>
    <cellStyle name="Migliaia 17 3 4 8" xfId="5273" xr:uid="{00000000-0005-0000-0000-000041260000}"/>
    <cellStyle name="Migliaia 17 3 4 9" xfId="24204" xr:uid="{00000000-0005-0000-0000-000042260000}"/>
    <cellStyle name="Migliaia 17 3 5" xfId="5274" xr:uid="{00000000-0005-0000-0000-000043260000}"/>
    <cellStyle name="Migliaia 17 3 5 2" xfId="5275" xr:uid="{00000000-0005-0000-0000-000044260000}"/>
    <cellStyle name="Migliaia 17 3 5 3" xfId="5276" xr:uid="{00000000-0005-0000-0000-000045260000}"/>
    <cellStyle name="Migliaia 17 3 5 4" xfId="5277" xr:uid="{00000000-0005-0000-0000-000046260000}"/>
    <cellStyle name="Migliaia 17 3 5 5" xfId="26492" xr:uid="{00000000-0005-0000-0000-000047260000}"/>
    <cellStyle name="Migliaia 17 3 5 6" xfId="31570" xr:uid="{00000000-0005-0000-0000-000048260000}"/>
    <cellStyle name="Migliaia 17 3 5 7" xfId="34558" xr:uid="{00000000-0005-0000-0000-000049260000}"/>
    <cellStyle name="Migliaia 17 3 5 8" xfId="37518" xr:uid="{00000000-0005-0000-0000-00004A260000}"/>
    <cellStyle name="Migliaia 17 3 6" xfId="5278" xr:uid="{00000000-0005-0000-0000-00004B260000}"/>
    <cellStyle name="Migliaia 17 3 6 2" xfId="5279" xr:uid="{00000000-0005-0000-0000-00004C260000}"/>
    <cellStyle name="Migliaia 17 3 6 3" xfId="5280" xr:uid="{00000000-0005-0000-0000-00004D260000}"/>
    <cellStyle name="Migliaia 17 3 6 4" xfId="27539" xr:uid="{00000000-0005-0000-0000-00004E260000}"/>
    <cellStyle name="Migliaia 17 3 6 5" xfId="35593" xr:uid="{00000000-0005-0000-0000-00004F260000}"/>
    <cellStyle name="Migliaia 17 3 6 6" xfId="38553" xr:uid="{00000000-0005-0000-0000-000050260000}"/>
    <cellStyle name="Migliaia 17 3 7" xfId="5281" xr:uid="{00000000-0005-0000-0000-000051260000}"/>
    <cellStyle name="Migliaia 17 3 7 2" xfId="5282" xr:uid="{00000000-0005-0000-0000-000052260000}"/>
    <cellStyle name="Migliaia 17 3 7 3" xfId="5283" xr:uid="{00000000-0005-0000-0000-000053260000}"/>
    <cellStyle name="Migliaia 17 3 7 4" xfId="28455" xr:uid="{00000000-0005-0000-0000-000054260000}"/>
    <cellStyle name="Migliaia 17 3 7 5" xfId="33481" xr:uid="{00000000-0005-0000-0000-000055260000}"/>
    <cellStyle name="Migliaia 17 3 7 6" xfId="39457" xr:uid="{00000000-0005-0000-0000-000056260000}"/>
    <cellStyle name="Migliaia 17 3 8" xfId="5284" xr:uid="{00000000-0005-0000-0000-000057260000}"/>
    <cellStyle name="Migliaia 17 3 8 2" xfId="5285" xr:uid="{00000000-0005-0000-0000-000058260000}"/>
    <cellStyle name="Migliaia 17 3 8 3" xfId="5286" xr:uid="{00000000-0005-0000-0000-000059260000}"/>
    <cellStyle name="Migliaia 17 3 8 4" xfId="29375" xr:uid="{00000000-0005-0000-0000-00005A260000}"/>
    <cellStyle name="Migliaia 17 3 8 5" xfId="40362" xr:uid="{00000000-0005-0000-0000-00005B260000}"/>
    <cellStyle name="Migliaia 17 3 9" xfId="5287" xr:uid="{00000000-0005-0000-0000-00005C260000}"/>
    <cellStyle name="Migliaia 17 4" xfId="5288" xr:uid="{00000000-0005-0000-0000-00005D260000}"/>
    <cellStyle name="Migliaia 17 4 10" xfId="5289" xr:uid="{00000000-0005-0000-0000-00005E260000}"/>
    <cellStyle name="Migliaia 17 4 11" xfId="24205" xr:uid="{00000000-0005-0000-0000-00005F260000}"/>
    <cellStyle name="Migliaia 17 4 12" xfId="30722" xr:uid="{00000000-0005-0000-0000-000060260000}"/>
    <cellStyle name="Migliaia 17 4 13" xfId="33486" xr:uid="{00000000-0005-0000-0000-000061260000}"/>
    <cellStyle name="Migliaia 17 4 14" xfId="36673" xr:uid="{00000000-0005-0000-0000-000062260000}"/>
    <cellStyle name="Migliaia 17 4 2" xfId="5290" xr:uid="{00000000-0005-0000-0000-000063260000}"/>
    <cellStyle name="Migliaia 17 4 2 10" xfId="24206" xr:uid="{00000000-0005-0000-0000-000064260000}"/>
    <cellStyle name="Migliaia 17 4 2 11" xfId="30723" xr:uid="{00000000-0005-0000-0000-000065260000}"/>
    <cellStyle name="Migliaia 17 4 2 12" xfId="33487" xr:uid="{00000000-0005-0000-0000-000066260000}"/>
    <cellStyle name="Migliaia 17 4 2 13" xfId="36674" xr:uid="{00000000-0005-0000-0000-000067260000}"/>
    <cellStyle name="Migliaia 17 4 2 2" xfId="5291" xr:uid="{00000000-0005-0000-0000-000068260000}"/>
    <cellStyle name="Migliaia 17 4 2 2 10" xfId="30724" xr:uid="{00000000-0005-0000-0000-000069260000}"/>
    <cellStyle name="Migliaia 17 4 2 2 11" xfId="33488" xr:uid="{00000000-0005-0000-0000-00006A260000}"/>
    <cellStyle name="Migliaia 17 4 2 2 12" xfId="36675" xr:uid="{00000000-0005-0000-0000-00006B260000}"/>
    <cellStyle name="Migliaia 17 4 2 2 2" xfId="5292" xr:uid="{00000000-0005-0000-0000-00006C260000}"/>
    <cellStyle name="Migliaia 17 4 2 2 2 2" xfId="5293" xr:uid="{00000000-0005-0000-0000-00006D260000}"/>
    <cellStyle name="Migliaia 17 4 2 2 2 3" xfId="5294" xr:uid="{00000000-0005-0000-0000-00006E260000}"/>
    <cellStyle name="Migliaia 17 4 2 2 2 4" xfId="5295" xr:uid="{00000000-0005-0000-0000-00006F260000}"/>
    <cellStyle name="Migliaia 17 4 2 2 2 5" xfId="26499" xr:uid="{00000000-0005-0000-0000-000070260000}"/>
    <cellStyle name="Migliaia 17 4 2 2 2 6" xfId="31577" xr:uid="{00000000-0005-0000-0000-000071260000}"/>
    <cellStyle name="Migliaia 17 4 2 2 2 7" xfId="34565" xr:uid="{00000000-0005-0000-0000-000072260000}"/>
    <cellStyle name="Migliaia 17 4 2 2 2 8" xfId="37525" xr:uid="{00000000-0005-0000-0000-000073260000}"/>
    <cellStyle name="Migliaia 17 4 2 2 3" xfId="5296" xr:uid="{00000000-0005-0000-0000-000074260000}"/>
    <cellStyle name="Migliaia 17 4 2 2 3 2" xfId="5297" xr:uid="{00000000-0005-0000-0000-000075260000}"/>
    <cellStyle name="Migliaia 17 4 2 2 3 3" xfId="5298" xr:uid="{00000000-0005-0000-0000-000076260000}"/>
    <cellStyle name="Migliaia 17 4 2 2 3 4" xfId="27961" xr:uid="{00000000-0005-0000-0000-000077260000}"/>
    <cellStyle name="Migliaia 17 4 2 2 3 5" xfId="36010" xr:uid="{00000000-0005-0000-0000-000078260000}"/>
    <cellStyle name="Migliaia 17 4 2 2 3 6" xfId="38970" xr:uid="{00000000-0005-0000-0000-000079260000}"/>
    <cellStyle name="Migliaia 17 4 2 2 4" xfId="5299" xr:uid="{00000000-0005-0000-0000-00007A260000}"/>
    <cellStyle name="Migliaia 17 4 2 2 4 2" xfId="5300" xr:uid="{00000000-0005-0000-0000-00007B260000}"/>
    <cellStyle name="Migliaia 17 4 2 2 4 3" xfId="5301" xr:uid="{00000000-0005-0000-0000-00007C260000}"/>
    <cellStyle name="Migliaia 17 4 2 2 4 4" xfId="28877" xr:uid="{00000000-0005-0000-0000-00007D260000}"/>
    <cellStyle name="Migliaia 17 4 2 2 4 5" xfId="39874" xr:uid="{00000000-0005-0000-0000-00007E260000}"/>
    <cellStyle name="Migliaia 17 4 2 2 5" xfId="5302" xr:uid="{00000000-0005-0000-0000-00007F260000}"/>
    <cellStyle name="Migliaia 17 4 2 2 5 2" xfId="5303" xr:uid="{00000000-0005-0000-0000-000080260000}"/>
    <cellStyle name="Migliaia 17 4 2 2 5 3" xfId="5304" xr:uid="{00000000-0005-0000-0000-000081260000}"/>
    <cellStyle name="Migliaia 17 4 2 2 5 4" xfId="29797" xr:uid="{00000000-0005-0000-0000-000082260000}"/>
    <cellStyle name="Migliaia 17 4 2 2 5 5" xfId="40779" xr:uid="{00000000-0005-0000-0000-000083260000}"/>
    <cellStyle name="Migliaia 17 4 2 2 6" xfId="5305" xr:uid="{00000000-0005-0000-0000-000084260000}"/>
    <cellStyle name="Migliaia 17 4 2 2 7" xfId="5306" xr:uid="{00000000-0005-0000-0000-000085260000}"/>
    <cellStyle name="Migliaia 17 4 2 2 8" xfId="5307" xr:uid="{00000000-0005-0000-0000-000086260000}"/>
    <cellStyle name="Migliaia 17 4 2 2 9" xfId="24207" xr:uid="{00000000-0005-0000-0000-000087260000}"/>
    <cellStyle name="Migliaia 17 4 2 3" xfId="5308" xr:uid="{00000000-0005-0000-0000-000088260000}"/>
    <cellStyle name="Migliaia 17 4 2 3 2" xfId="5309" xr:uid="{00000000-0005-0000-0000-000089260000}"/>
    <cellStyle name="Migliaia 17 4 2 3 3" xfId="5310" xr:uid="{00000000-0005-0000-0000-00008A260000}"/>
    <cellStyle name="Migliaia 17 4 2 3 4" xfId="5311" xr:uid="{00000000-0005-0000-0000-00008B260000}"/>
    <cellStyle name="Migliaia 17 4 2 3 5" xfId="26498" xr:uid="{00000000-0005-0000-0000-00008C260000}"/>
    <cellStyle name="Migliaia 17 4 2 3 6" xfId="31576" xr:uid="{00000000-0005-0000-0000-00008D260000}"/>
    <cellStyle name="Migliaia 17 4 2 3 7" xfId="34564" xr:uid="{00000000-0005-0000-0000-00008E260000}"/>
    <cellStyle name="Migliaia 17 4 2 3 8" xfId="37524" xr:uid="{00000000-0005-0000-0000-00008F260000}"/>
    <cellStyle name="Migliaia 17 4 2 4" xfId="5312" xr:uid="{00000000-0005-0000-0000-000090260000}"/>
    <cellStyle name="Migliaia 17 4 2 4 2" xfId="5313" xr:uid="{00000000-0005-0000-0000-000091260000}"/>
    <cellStyle name="Migliaia 17 4 2 4 3" xfId="5314" xr:uid="{00000000-0005-0000-0000-000092260000}"/>
    <cellStyle name="Migliaia 17 4 2 4 4" xfId="27543" xr:uid="{00000000-0005-0000-0000-000093260000}"/>
    <cellStyle name="Migliaia 17 4 2 4 5" xfId="35597" xr:uid="{00000000-0005-0000-0000-000094260000}"/>
    <cellStyle name="Migliaia 17 4 2 4 6" xfId="38557" xr:uid="{00000000-0005-0000-0000-000095260000}"/>
    <cellStyle name="Migliaia 17 4 2 5" xfId="5315" xr:uid="{00000000-0005-0000-0000-000096260000}"/>
    <cellStyle name="Migliaia 17 4 2 5 2" xfId="5316" xr:uid="{00000000-0005-0000-0000-000097260000}"/>
    <cellStyle name="Migliaia 17 4 2 5 3" xfId="5317" xr:uid="{00000000-0005-0000-0000-000098260000}"/>
    <cellStyle name="Migliaia 17 4 2 5 4" xfId="28459" xr:uid="{00000000-0005-0000-0000-000099260000}"/>
    <cellStyle name="Migliaia 17 4 2 5 5" xfId="39461" xr:uid="{00000000-0005-0000-0000-00009A260000}"/>
    <cellStyle name="Migliaia 17 4 2 6" xfId="5318" xr:uid="{00000000-0005-0000-0000-00009B260000}"/>
    <cellStyle name="Migliaia 17 4 2 6 2" xfId="5319" xr:uid="{00000000-0005-0000-0000-00009C260000}"/>
    <cellStyle name="Migliaia 17 4 2 6 3" xfId="5320" xr:uid="{00000000-0005-0000-0000-00009D260000}"/>
    <cellStyle name="Migliaia 17 4 2 6 4" xfId="29379" xr:uid="{00000000-0005-0000-0000-00009E260000}"/>
    <cellStyle name="Migliaia 17 4 2 6 5" xfId="40366" xr:uid="{00000000-0005-0000-0000-00009F260000}"/>
    <cellStyle name="Migliaia 17 4 2 7" xfId="5321" xr:uid="{00000000-0005-0000-0000-0000A0260000}"/>
    <cellStyle name="Migliaia 17 4 2 8" xfId="5322" xr:uid="{00000000-0005-0000-0000-0000A1260000}"/>
    <cellStyle name="Migliaia 17 4 2 9" xfId="5323" xr:uid="{00000000-0005-0000-0000-0000A2260000}"/>
    <cellStyle name="Migliaia 17 4 3" xfId="5324" xr:uid="{00000000-0005-0000-0000-0000A3260000}"/>
    <cellStyle name="Migliaia 17 4 3 10" xfId="30725" xr:uid="{00000000-0005-0000-0000-0000A4260000}"/>
    <cellStyle name="Migliaia 17 4 3 11" xfId="33489" xr:uid="{00000000-0005-0000-0000-0000A5260000}"/>
    <cellStyle name="Migliaia 17 4 3 12" xfId="36676" xr:uid="{00000000-0005-0000-0000-0000A6260000}"/>
    <cellStyle name="Migliaia 17 4 3 2" xfId="5325" xr:uid="{00000000-0005-0000-0000-0000A7260000}"/>
    <cellStyle name="Migliaia 17 4 3 2 2" xfId="5326" xr:uid="{00000000-0005-0000-0000-0000A8260000}"/>
    <cellStyle name="Migliaia 17 4 3 2 3" xfId="5327" xr:uid="{00000000-0005-0000-0000-0000A9260000}"/>
    <cellStyle name="Migliaia 17 4 3 2 4" xfId="5328" xr:uid="{00000000-0005-0000-0000-0000AA260000}"/>
    <cellStyle name="Migliaia 17 4 3 2 5" xfId="26500" xr:uid="{00000000-0005-0000-0000-0000AB260000}"/>
    <cellStyle name="Migliaia 17 4 3 2 6" xfId="31578" xr:uid="{00000000-0005-0000-0000-0000AC260000}"/>
    <cellStyle name="Migliaia 17 4 3 2 7" xfId="34566" xr:uid="{00000000-0005-0000-0000-0000AD260000}"/>
    <cellStyle name="Migliaia 17 4 3 2 8" xfId="37526" xr:uid="{00000000-0005-0000-0000-0000AE260000}"/>
    <cellStyle name="Migliaia 17 4 3 3" xfId="5329" xr:uid="{00000000-0005-0000-0000-0000AF260000}"/>
    <cellStyle name="Migliaia 17 4 3 3 2" xfId="5330" xr:uid="{00000000-0005-0000-0000-0000B0260000}"/>
    <cellStyle name="Migliaia 17 4 3 3 3" xfId="5331" xr:uid="{00000000-0005-0000-0000-0000B1260000}"/>
    <cellStyle name="Migliaia 17 4 3 3 4" xfId="27960" xr:uid="{00000000-0005-0000-0000-0000B2260000}"/>
    <cellStyle name="Migliaia 17 4 3 3 5" xfId="36009" xr:uid="{00000000-0005-0000-0000-0000B3260000}"/>
    <cellStyle name="Migliaia 17 4 3 3 6" xfId="38969" xr:uid="{00000000-0005-0000-0000-0000B4260000}"/>
    <cellStyle name="Migliaia 17 4 3 4" xfId="5332" xr:uid="{00000000-0005-0000-0000-0000B5260000}"/>
    <cellStyle name="Migliaia 17 4 3 4 2" xfId="5333" xr:uid="{00000000-0005-0000-0000-0000B6260000}"/>
    <cellStyle name="Migliaia 17 4 3 4 3" xfId="5334" xr:uid="{00000000-0005-0000-0000-0000B7260000}"/>
    <cellStyle name="Migliaia 17 4 3 4 4" xfId="28876" xr:uid="{00000000-0005-0000-0000-0000B8260000}"/>
    <cellStyle name="Migliaia 17 4 3 4 5" xfId="39873" xr:uid="{00000000-0005-0000-0000-0000B9260000}"/>
    <cellStyle name="Migliaia 17 4 3 5" xfId="5335" xr:uid="{00000000-0005-0000-0000-0000BA260000}"/>
    <cellStyle name="Migliaia 17 4 3 5 2" xfId="5336" xr:uid="{00000000-0005-0000-0000-0000BB260000}"/>
    <cellStyle name="Migliaia 17 4 3 5 3" xfId="5337" xr:uid="{00000000-0005-0000-0000-0000BC260000}"/>
    <cellStyle name="Migliaia 17 4 3 5 4" xfId="29796" xr:uid="{00000000-0005-0000-0000-0000BD260000}"/>
    <cellStyle name="Migliaia 17 4 3 5 5" xfId="40778" xr:uid="{00000000-0005-0000-0000-0000BE260000}"/>
    <cellStyle name="Migliaia 17 4 3 6" xfId="5338" xr:uid="{00000000-0005-0000-0000-0000BF260000}"/>
    <cellStyle name="Migliaia 17 4 3 7" xfId="5339" xr:uid="{00000000-0005-0000-0000-0000C0260000}"/>
    <cellStyle name="Migliaia 17 4 3 8" xfId="5340" xr:uid="{00000000-0005-0000-0000-0000C1260000}"/>
    <cellStyle name="Migliaia 17 4 3 9" xfId="24208" xr:uid="{00000000-0005-0000-0000-0000C2260000}"/>
    <cellStyle name="Migliaia 17 4 4" xfId="5341" xr:uid="{00000000-0005-0000-0000-0000C3260000}"/>
    <cellStyle name="Migliaia 17 4 4 2" xfId="5342" xr:uid="{00000000-0005-0000-0000-0000C4260000}"/>
    <cellStyle name="Migliaia 17 4 4 3" xfId="5343" xr:uid="{00000000-0005-0000-0000-0000C5260000}"/>
    <cellStyle name="Migliaia 17 4 4 4" xfId="5344" xr:uid="{00000000-0005-0000-0000-0000C6260000}"/>
    <cellStyle name="Migliaia 17 4 4 5" xfId="26497" xr:uid="{00000000-0005-0000-0000-0000C7260000}"/>
    <cellStyle name="Migliaia 17 4 4 6" xfId="31575" xr:uid="{00000000-0005-0000-0000-0000C8260000}"/>
    <cellStyle name="Migliaia 17 4 4 7" xfId="34563" xr:uid="{00000000-0005-0000-0000-0000C9260000}"/>
    <cellStyle name="Migliaia 17 4 4 8" xfId="37523" xr:uid="{00000000-0005-0000-0000-0000CA260000}"/>
    <cellStyle name="Migliaia 17 4 5" xfId="5345" xr:uid="{00000000-0005-0000-0000-0000CB260000}"/>
    <cellStyle name="Migliaia 17 4 5 2" xfId="5346" xr:uid="{00000000-0005-0000-0000-0000CC260000}"/>
    <cellStyle name="Migliaia 17 4 5 3" xfId="5347" xr:uid="{00000000-0005-0000-0000-0000CD260000}"/>
    <cellStyle name="Migliaia 17 4 5 4" xfId="27542" xr:uid="{00000000-0005-0000-0000-0000CE260000}"/>
    <cellStyle name="Migliaia 17 4 5 5" xfId="35596" xr:uid="{00000000-0005-0000-0000-0000CF260000}"/>
    <cellStyle name="Migliaia 17 4 5 6" xfId="38556" xr:uid="{00000000-0005-0000-0000-0000D0260000}"/>
    <cellStyle name="Migliaia 17 4 6" xfId="5348" xr:uid="{00000000-0005-0000-0000-0000D1260000}"/>
    <cellStyle name="Migliaia 17 4 6 2" xfId="5349" xr:uid="{00000000-0005-0000-0000-0000D2260000}"/>
    <cellStyle name="Migliaia 17 4 6 3" xfId="5350" xr:uid="{00000000-0005-0000-0000-0000D3260000}"/>
    <cellStyle name="Migliaia 17 4 6 4" xfId="28458" xr:uid="{00000000-0005-0000-0000-0000D4260000}"/>
    <cellStyle name="Migliaia 17 4 6 5" xfId="39460" xr:uid="{00000000-0005-0000-0000-0000D5260000}"/>
    <cellStyle name="Migliaia 17 4 7" xfId="5351" xr:uid="{00000000-0005-0000-0000-0000D6260000}"/>
    <cellStyle name="Migliaia 17 4 7 2" xfId="5352" xr:uid="{00000000-0005-0000-0000-0000D7260000}"/>
    <cellStyle name="Migliaia 17 4 7 3" xfId="5353" xr:uid="{00000000-0005-0000-0000-0000D8260000}"/>
    <cellStyle name="Migliaia 17 4 7 4" xfId="29378" xr:uid="{00000000-0005-0000-0000-0000D9260000}"/>
    <cellStyle name="Migliaia 17 4 7 5" xfId="40365" xr:uid="{00000000-0005-0000-0000-0000DA260000}"/>
    <cellStyle name="Migliaia 17 4 8" xfId="5354" xr:uid="{00000000-0005-0000-0000-0000DB260000}"/>
    <cellStyle name="Migliaia 17 4 9" xfId="5355" xr:uid="{00000000-0005-0000-0000-0000DC260000}"/>
    <cellStyle name="Migliaia 17 5" xfId="5356" xr:uid="{00000000-0005-0000-0000-0000DD260000}"/>
    <cellStyle name="Migliaia 17 5 10" xfId="30726" xr:uid="{00000000-0005-0000-0000-0000DE260000}"/>
    <cellStyle name="Migliaia 17 5 11" xfId="33490" xr:uid="{00000000-0005-0000-0000-0000DF260000}"/>
    <cellStyle name="Migliaia 17 5 12" xfId="36677" xr:uid="{00000000-0005-0000-0000-0000E0260000}"/>
    <cellStyle name="Migliaia 17 5 2" xfId="5357" xr:uid="{00000000-0005-0000-0000-0000E1260000}"/>
    <cellStyle name="Migliaia 17 5 2 2" xfId="5358" xr:uid="{00000000-0005-0000-0000-0000E2260000}"/>
    <cellStyle name="Migliaia 17 5 2 3" xfId="5359" xr:uid="{00000000-0005-0000-0000-0000E3260000}"/>
    <cellStyle name="Migliaia 17 5 2 4" xfId="5360" xr:uid="{00000000-0005-0000-0000-0000E4260000}"/>
    <cellStyle name="Migliaia 17 5 2 5" xfId="26501" xr:uid="{00000000-0005-0000-0000-0000E5260000}"/>
    <cellStyle name="Migliaia 17 5 2 6" xfId="31579" xr:uid="{00000000-0005-0000-0000-0000E6260000}"/>
    <cellStyle name="Migliaia 17 5 2 7" xfId="34567" xr:uid="{00000000-0005-0000-0000-0000E7260000}"/>
    <cellStyle name="Migliaia 17 5 2 8" xfId="37527" xr:uid="{00000000-0005-0000-0000-0000E8260000}"/>
    <cellStyle name="Migliaia 17 5 3" xfId="5361" xr:uid="{00000000-0005-0000-0000-0000E9260000}"/>
    <cellStyle name="Migliaia 17 5 3 2" xfId="5362" xr:uid="{00000000-0005-0000-0000-0000EA260000}"/>
    <cellStyle name="Migliaia 17 5 3 3" xfId="5363" xr:uid="{00000000-0005-0000-0000-0000EB260000}"/>
    <cellStyle name="Migliaia 17 5 3 4" xfId="27544" xr:uid="{00000000-0005-0000-0000-0000EC260000}"/>
    <cellStyle name="Migliaia 17 5 3 5" xfId="35598" xr:uid="{00000000-0005-0000-0000-0000ED260000}"/>
    <cellStyle name="Migliaia 17 5 3 6" xfId="38558" xr:uid="{00000000-0005-0000-0000-0000EE260000}"/>
    <cellStyle name="Migliaia 17 5 4" xfId="5364" xr:uid="{00000000-0005-0000-0000-0000EF260000}"/>
    <cellStyle name="Migliaia 17 5 4 2" xfId="5365" xr:uid="{00000000-0005-0000-0000-0000F0260000}"/>
    <cellStyle name="Migliaia 17 5 4 3" xfId="5366" xr:uid="{00000000-0005-0000-0000-0000F1260000}"/>
    <cellStyle name="Migliaia 17 5 4 4" xfId="28460" xr:uid="{00000000-0005-0000-0000-0000F2260000}"/>
    <cellStyle name="Migliaia 17 5 4 5" xfId="39462" xr:uid="{00000000-0005-0000-0000-0000F3260000}"/>
    <cellStyle name="Migliaia 17 5 5" xfId="5367" xr:uid="{00000000-0005-0000-0000-0000F4260000}"/>
    <cellStyle name="Migliaia 17 5 5 2" xfId="5368" xr:uid="{00000000-0005-0000-0000-0000F5260000}"/>
    <cellStyle name="Migliaia 17 5 5 3" xfId="5369" xr:uid="{00000000-0005-0000-0000-0000F6260000}"/>
    <cellStyle name="Migliaia 17 5 5 4" xfId="29380" xr:uid="{00000000-0005-0000-0000-0000F7260000}"/>
    <cellStyle name="Migliaia 17 5 5 5" xfId="40367" xr:uid="{00000000-0005-0000-0000-0000F8260000}"/>
    <cellStyle name="Migliaia 17 5 6" xfId="5370" xr:uid="{00000000-0005-0000-0000-0000F9260000}"/>
    <cellStyle name="Migliaia 17 5 7" xfId="5371" xr:uid="{00000000-0005-0000-0000-0000FA260000}"/>
    <cellStyle name="Migliaia 17 5 8" xfId="5372" xr:uid="{00000000-0005-0000-0000-0000FB260000}"/>
    <cellStyle name="Migliaia 17 5 9" xfId="24209" xr:uid="{00000000-0005-0000-0000-0000FC260000}"/>
    <cellStyle name="Migliaia 17 6" xfId="5373" xr:uid="{00000000-0005-0000-0000-0000FD260000}"/>
    <cellStyle name="Migliaia 17 6 2" xfId="5374" xr:uid="{00000000-0005-0000-0000-0000FE260000}"/>
    <cellStyle name="Migliaia 17 6 3" xfId="5375" xr:uid="{00000000-0005-0000-0000-0000FF260000}"/>
    <cellStyle name="Migliaia 17 6 4" xfId="5376" xr:uid="{00000000-0005-0000-0000-000000270000}"/>
    <cellStyle name="Migliaia 17 6 5" xfId="26489" xr:uid="{00000000-0005-0000-0000-000001270000}"/>
    <cellStyle name="Migliaia 17 6 6" xfId="31567" xr:uid="{00000000-0005-0000-0000-000002270000}"/>
    <cellStyle name="Migliaia 17 6 7" xfId="34555" xr:uid="{00000000-0005-0000-0000-000003270000}"/>
    <cellStyle name="Migliaia 17 6 8" xfId="37515" xr:uid="{00000000-0005-0000-0000-000004270000}"/>
    <cellStyle name="Migliaia 17 7" xfId="5377" xr:uid="{00000000-0005-0000-0000-000005270000}"/>
    <cellStyle name="Migliaia 17 7 2" xfId="5378" xr:uid="{00000000-0005-0000-0000-000006270000}"/>
    <cellStyle name="Migliaia 17 7 3" xfId="5379" xr:uid="{00000000-0005-0000-0000-000007270000}"/>
    <cellStyle name="Migliaia 17 7 4" xfId="5380" xr:uid="{00000000-0005-0000-0000-000008270000}"/>
    <cellStyle name="Migliaia 17 7 5" xfId="23955" xr:uid="{00000000-0005-0000-0000-000009270000}"/>
    <cellStyle name="Migliaia 17 7 6" xfId="30511" xr:uid="{00000000-0005-0000-0000-00000A270000}"/>
    <cellStyle name="Migliaia 17 7 7" xfId="33172" xr:uid="{00000000-0005-0000-0000-00000B270000}"/>
    <cellStyle name="Migliaia 17 7 8" xfId="36463" xr:uid="{00000000-0005-0000-0000-00000C270000}"/>
    <cellStyle name="Migliaia 17 8" xfId="5381" xr:uid="{00000000-0005-0000-0000-00000D270000}"/>
    <cellStyle name="Migliaia 17 8 2" xfId="5382" xr:uid="{00000000-0005-0000-0000-00000E270000}"/>
    <cellStyle name="Migliaia 17 8 3" xfId="5383" xr:uid="{00000000-0005-0000-0000-00000F270000}"/>
    <cellStyle name="Migliaia 17 8 4" xfId="5384" xr:uid="{00000000-0005-0000-0000-000010270000}"/>
    <cellStyle name="Migliaia 17 8 5" xfId="27252" xr:uid="{00000000-0005-0000-0000-000011270000}"/>
    <cellStyle name="Migliaia 17 8 6" xfId="32323" xr:uid="{00000000-0005-0000-0000-000012270000}"/>
    <cellStyle name="Migliaia 17 8 7" xfId="35311" xr:uid="{00000000-0005-0000-0000-000013270000}"/>
    <cellStyle name="Migliaia 17 8 8" xfId="38271" xr:uid="{00000000-0005-0000-0000-000014270000}"/>
    <cellStyle name="Migliaia 17 9" xfId="5385" xr:uid="{00000000-0005-0000-0000-000015270000}"/>
    <cellStyle name="Migliaia 17 9 2" xfId="5386" xr:uid="{00000000-0005-0000-0000-000016270000}"/>
    <cellStyle name="Migliaia 17 9 3" xfId="5387" xr:uid="{00000000-0005-0000-0000-000017270000}"/>
    <cellStyle name="Migliaia 17 9 4" xfId="5388" xr:uid="{00000000-0005-0000-0000-000018270000}"/>
    <cellStyle name="Migliaia 17 9 5" xfId="27372" xr:uid="{00000000-0005-0000-0000-000019270000}"/>
    <cellStyle name="Migliaia 17 9 6" xfId="30387" xr:uid="{00000000-0005-0000-0000-00001A270000}"/>
    <cellStyle name="Migliaia 17 9 7" xfId="35431" xr:uid="{00000000-0005-0000-0000-00001B270000}"/>
    <cellStyle name="Migliaia 17 9 8" xfId="38391" xr:uid="{00000000-0005-0000-0000-00001C270000}"/>
    <cellStyle name="Migliaia 18" xfId="5389" xr:uid="{00000000-0005-0000-0000-00001D270000}"/>
    <cellStyle name="Migliaia 18 10" xfId="5390" xr:uid="{00000000-0005-0000-0000-00001E270000}"/>
    <cellStyle name="Migliaia 18 10 2" xfId="5391" xr:uid="{00000000-0005-0000-0000-00001F270000}"/>
    <cellStyle name="Migliaia 18 10 3" xfId="5392" xr:uid="{00000000-0005-0000-0000-000020270000}"/>
    <cellStyle name="Migliaia 18 10 4" xfId="28289" xr:uid="{00000000-0005-0000-0000-000021270000}"/>
    <cellStyle name="Migliaia 18 10 5" xfId="33047" xr:uid="{00000000-0005-0000-0000-000022270000}"/>
    <cellStyle name="Migliaia 18 10 6" xfId="39296" xr:uid="{00000000-0005-0000-0000-000023270000}"/>
    <cellStyle name="Migliaia 18 11" xfId="5393" xr:uid="{00000000-0005-0000-0000-000024270000}"/>
    <cellStyle name="Migliaia 18 11 2" xfId="5394" xr:uid="{00000000-0005-0000-0000-000025270000}"/>
    <cellStyle name="Migliaia 18 11 3" xfId="5395" xr:uid="{00000000-0005-0000-0000-000026270000}"/>
    <cellStyle name="Migliaia 18 11 4" xfId="29209" xr:uid="{00000000-0005-0000-0000-000027270000}"/>
    <cellStyle name="Migliaia 18 11 5" xfId="32697" xr:uid="{00000000-0005-0000-0000-000028270000}"/>
    <cellStyle name="Migliaia 18 11 6" xfId="40201" xr:uid="{00000000-0005-0000-0000-000029270000}"/>
    <cellStyle name="Migliaia 18 12" xfId="5396" xr:uid="{00000000-0005-0000-0000-00002A270000}"/>
    <cellStyle name="Migliaia 18 13" xfId="5397" xr:uid="{00000000-0005-0000-0000-00002B270000}"/>
    <cellStyle name="Migliaia 18 14" xfId="5398" xr:uid="{00000000-0005-0000-0000-00002C270000}"/>
    <cellStyle name="Migliaia 18 15" xfId="23602" xr:uid="{00000000-0005-0000-0000-00002D270000}"/>
    <cellStyle name="Migliaia 18 16" xfId="30197" xr:uid="{00000000-0005-0000-0000-00002E270000}"/>
    <cellStyle name="Migliaia 18 17" xfId="36344" xr:uid="{00000000-0005-0000-0000-00002F270000}"/>
    <cellStyle name="Migliaia 18 18" xfId="41106" xr:uid="{00000000-0005-0000-0000-000030270000}"/>
    <cellStyle name="Migliaia 18 19" xfId="41227" xr:uid="{00000000-0005-0000-0000-000031270000}"/>
    <cellStyle name="Migliaia 18 2" xfId="5399" xr:uid="{00000000-0005-0000-0000-000032270000}"/>
    <cellStyle name="Migliaia 18 2 10" xfId="24210" xr:uid="{00000000-0005-0000-0000-000033270000}"/>
    <cellStyle name="Migliaia 18 2 11" xfId="30198" xr:uid="{00000000-0005-0000-0000-000034270000}"/>
    <cellStyle name="Migliaia 18 2 12" xfId="36678" xr:uid="{00000000-0005-0000-0000-000035270000}"/>
    <cellStyle name="Migliaia 18 2 2" xfId="5400" xr:uid="{00000000-0005-0000-0000-000036270000}"/>
    <cellStyle name="Migliaia 18 2 2 10" xfId="30728" xr:uid="{00000000-0005-0000-0000-000037270000}"/>
    <cellStyle name="Migliaia 18 2 2 11" xfId="33492" xr:uid="{00000000-0005-0000-0000-000038270000}"/>
    <cellStyle name="Migliaia 18 2 2 12" xfId="36679" xr:uid="{00000000-0005-0000-0000-000039270000}"/>
    <cellStyle name="Migliaia 18 2 2 2" xfId="5401" xr:uid="{00000000-0005-0000-0000-00003A270000}"/>
    <cellStyle name="Migliaia 18 2 2 2 2" xfId="5402" xr:uid="{00000000-0005-0000-0000-00003B270000}"/>
    <cellStyle name="Migliaia 18 2 2 2 3" xfId="5403" xr:uid="{00000000-0005-0000-0000-00003C270000}"/>
    <cellStyle name="Migliaia 18 2 2 2 4" xfId="5404" xr:uid="{00000000-0005-0000-0000-00003D270000}"/>
    <cellStyle name="Migliaia 18 2 2 2 5" xfId="26504" xr:uid="{00000000-0005-0000-0000-00003E270000}"/>
    <cellStyle name="Migliaia 18 2 2 2 6" xfId="31582" xr:uid="{00000000-0005-0000-0000-00003F270000}"/>
    <cellStyle name="Migliaia 18 2 2 2 7" xfId="34570" xr:uid="{00000000-0005-0000-0000-000040270000}"/>
    <cellStyle name="Migliaia 18 2 2 2 8" xfId="37530" xr:uid="{00000000-0005-0000-0000-000041270000}"/>
    <cellStyle name="Migliaia 18 2 2 3" xfId="5405" xr:uid="{00000000-0005-0000-0000-000042270000}"/>
    <cellStyle name="Migliaia 18 2 2 3 2" xfId="5406" xr:uid="{00000000-0005-0000-0000-000043270000}"/>
    <cellStyle name="Migliaia 18 2 2 3 3" xfId="5407" xr:uid="{00000000-0005-0000-0000-000044270000}"/>
    <cellStyle name="Migliaia 18 2 2 3 4" xfId="27962" xr:uid="{00000000-0005-0000-0000-000045270000}"/>
    <cellStyle name="Migliaia 18 2 2 3 5" xfId="36011" xr:uid="{00000000-0005-0000-0000-000046270000}"/>
    <cellStyle name="Migliaia 18 2 2 3 6" xfId="38971" xr:uid="{00000000-0005-0000-0000-000047270000}"/>
    <cellStyle name="Migliaia 18 2 2 4" xfId="5408" xr:uid="{00000000-0005-0000-0000-000048270000}"/>
    <cellStyle name="Migliaia 18 2 2 4 2" xfId="5409" xr:uid="{00000000-0005-0000-0000-000049270000}"/>
    <cellStyle name="Migliaia 18 2 2 4 3" xfId="5410" xr:uid="{00000000-0005-0000-0000-00004A270000}"/>
    <cellStyle name="Migliaia 18 2 2 4 4" xfId="28878" xr:uid="{00000000-0005-0000-0000-00004B270000}"/>
    <cellStyle name="Migliaia 18 2 2 4 5" xfId="39875" xr:uid="{00000000-0005-0000-0000-00004C270000}"/>
    <cellStyle name="Migliaia 18 2 2 5" xfId="5411" xr:uid="{00000000-0005-0000-0000-00004D270000}"/>
    <cellStyle name="Migliaia 18 2 2 5 2" xfId="5412" xr:uid="{00000000-0005-0000-0000-00004E270000}"/>
    <cellStyle name="Migliaia 18 2 2 5 3" xfId="5413" xr:uid="{00000000-0005-0000-0000-00004F270000}"/>
    <cellStyle name="Migliaia 18 2 2 5 4" xfId="29798" xr:uid="{00000000-0005-0000-0000-000050270000}"/>
    <cellStyle name="Migliaia 18 2 2 5 5" xfId="40780" xr:uid="{00000000-0005-0000-0000-000051270000}"/>
    <cellStyle name="Migliaia 18 2 2 6" xfId="5414" xr:uid="{00000000-0005-0000-0000-000052270000}"/>
    <cellStyle name="Migliaia 18 2 2 7" xfId="5415" xr:uid="{00000000-0005-0000-0000-000053270000}"/>
    <cellStyle name="Migliaia 18 2 2 8" xfId="5416" xr:uid="{00000000-0005-0000-0000-000054270000}"/>
    <cellStyle name="Migliaia 18 2 2 9" xfId="24211" xr:uid="{00000000-0005-0000-0000-000055270000}"/>
    <cellStyle name="Migliaia 18 2 3" xfId="5417" xr:uid="{00000000-0005-0000-0000-000056270000}"/>
    <cellStyle name="Migliaia 18 2 3 2" xfId="5418" xr:uid="{00000000-0005-0000-0000-000057270000}"/>
    <cellStyle name="Migliaia 18 2 3 3" xfId="5419" xr:uid="{00000000-0005-0000-0000-000058270000}"/>
    <cellStyle name="Migliaia 18 2 3 4" xfId="5420" xr:uid="{00000000-0005-0000-0000-000059270000}"/>
    <cellStyle name="Migliaia 18 2 3 5" xfId="26503" xr:uid="{00000000-0005-0000-0000-00005A270000}"/>
    <cellStyle name="Migliaia 18 2 3 6" xfId="31581" xr:uid="{00000000-0005-0000-0000-00005B270000}"/>
    <cellStyle name="Migliaia 18 2 3 7" xfId="34569" xr:uid="{00000000-0005-0000-0000-00005C270000}"/>
    <cellStyle name="Migliaia 18 2 3 8" xfId="37529" xr:uid="{00000000-0005-0000-0000-00005D270000}"/>
    <cellStyle name="Migliaia 18 2 4" xfId="5421" xr:uid="{00000000-0005-0000-0000-00005E270000}"/>
    <cellStyle name="Migliaia 18 2 4 2" xfId="5422" xr:uid="{00000000-0005-0000-0000-00005F270000}"/>
    <cellStyle name="Migliaia 18 2 4 3" xfId="5423" xr:uid="{00000000-0005-0000-0000-000060270000}"/>
    <cellStyle name="Migliaia 18 2 4 4" xfId="5424" xr:uid="{00000000-0005-0000-0000-000061270000}"/>
    <cellStyle name="Migliaia 18 2 4 5" xfId="27439" xr:uid="{00000000-0005-0000-0000-000062270000}"/>
    <cellStyle name="Migliaia 18 2 4 6" xfId="30727" xr:uid="{00000000-0005-0000-0000-000063270000}"/>
    <cellStyle name="Migliaia 18 2 4 7" xfId="35496" xr:uid="{00000000-0005-0000-0000-000064270000}"/>
    <cellStyle name="Migliaia 18 2 4 8" xfId="38456" xr:uid="{00000000-0005-0000-0000-000065270000}"/>
    <cellStyle name="Migliaia 18 2 5" xfId="5425" xr:uid="{00000000-0005-0000-0000-000066270000}"/>
    <cellStyle name="Migliaia 18 2 5 2" xfId="5426" xr:uid="{00000000-0005-0000-0000-000067270000}"/>
    <cellStyle name="Migliaia 18 2 5 3" xfId="5427" xr:uid="{00000000-0005-0000-0000-000068270000}"/>
    <cellStyle name="Migliaia 18 2 5 4" xfId="28355" xr:uid="{00000000-0005-0000-0000-000069270000}"/>
    <cellStyle name="Migliaia 18 2 5 5" xfId="33491" xr:uid="{00000000-0005-0000-0000-00006A270000}"/>
    <cellStyle name="Migliaia 18 2 5 6" xfId="39360" xr:uid="{00000000-0005-0000-0000-00006B270000}"/>
    <cellStyle name="Migliaia 18 2 6" xfId="5428" xr:uid="{00000000-0005-0000-0000-00006C270000}"/>
    <cellStyle name="Migliaia 18 2 6 2" xfId="5429" xr:uid="{00000000-0005-0000-0000-00006D270000}"/>
    <cellStyle name="Migliaia 18 2 6 3" xfId="5430" xr:uid="{00000000-0005-0000-0000-00006E270000}"/>
    <cellStyle name="Migliaia 18 2 6 4" xfId="29275" xr:uid="{00000000-0005-0000-0000-00006F270000}"/>
    <cellStyle name="Migliaia 18 2 6 5" xfId="40265" xr:uid="{00000000-0005-0000-0000-000070270000}"/>
    <cellStyle name="Migliaia 18 2 7" xfId="5431" xr:uid="{00000000-0005-0000-0000-000071270000}"/>
    <cellStyle name="Migliaia 18 2 8" xfId="5432" xr:uid="{00000000-0005-0000-0000-000072270000}"/>
    <cellStyle name="Migliaia 18 2 9" xfId="5433" xr:uid="{00000000-0005-0000-0000-000073270000}"/>
    <cellStyle name="Migliaia 18 3" xfId="5434" xr:uid="{00000000-0005-0000-0000-000074270000}"/>
    <cellStyle name="Migliaia 18 3 10" xfId="5435" xr:uid="{00000000-0005-0000-0000-000075270000}"/>
    <cellStyle name="Migliaia 18 3 11" xfId="5436" xr:uid="{00000000-0005-0000-0000-000076270000}"/>
    <cellStyle name="Migliaia 18 3 12" xfId="24212" xr:uid="{00000000-0005-0000-0000-000077270000}"/>
    <cellStyle name="Migliaia 18 3 13" xfId="30729" xr:uid="{00000000-0005-0000-0000-000078270000}"/>
    <cellStyle name="Migliaia 18 3 14" xfId="36680" xr:uid="{00000000-0005-0000-0000-000079270000}"/>
    <cellStyle name="Migliaia 18 3 2" xfId="5437" xr:uid="{00000000-0005-0000-0000-00007A270000}"/>
    <cellStyle name="Migliaia 18 3 2 10" xfId="30730" xr:uid="{00000000-0005-0000-0000-00007B270000}"/>
    <cellStyle name="Migliaia 18 3 2 11" xfId="33494" xr:uid="{00000000-0005-0000-0000-00007C270000}"/>
    <cellStyle name="Migliaia 18 3 2 12" xfId="36681" xr:uid="{00000000-0005-0000-0000-00007D270000}"/>
    <cellStyle name="Migliaia 18 3 2 2" xfId="5438" xr:uid="{00000000-0005-0000-0000-00007E270000}"/>
    <cellStyle name="Migliaia 18 3 2 2 2" xfId="5439" xr:uid="{00000000-0005-0000-0000-00007F270000}"/>
    <cellStyle name="Migliaia 18 3 2 2 3" xfId="5440" xr:uid="{00000000-0005-0000-0000-000080270000}"/>
    <cellStyle name="Migliaia 18 3 2 2 4" xfId="5441" xr:uid="{00000000-0005-0000-0000-000081270000}"/>
    <cellStyle name="Migliaia 18 3 2 2 5" xfId="26506" xr:uid="{00000000-0005-0000-0000-000082270000}"/>
    <cellStyle name="Migliaia 18 3 2 2 6" xfId="31584" xr:uid="{00000000-0005-0000-0000-000083270000}"/>
    <cellStyle name="Migliaia 18 3 2 2 7" xfId="34572" xr:uid="{00000000-0005-0000-0000-000084270000}"/>
    <cellStyle name="Migliaia 18 3 2 2 8" xfId="37532" xr:uid="{00000000-0005-0000-0000-000085270000}"/>
    <cellStyle name="Migliaia 18 3 2 3" xfId="5442" xr:uid="{00000000-0005-0000-0000-000086270000}"/>
    <cellStyle name="Migliaia 18 3 2 3 2" xfId="5443" xr:uid="{00000000-0005-0000-0000-000087270000}"/>
    <cellStyle name="Migliaia 18 3 2 3 3" xfId="5444" xr:uid="{00000000-0005-0000-0000-000088270000}"/>
    <cellStyle name="Migliaia 18 3 2 3 4" xfId="27546" xr:uid="{00000000-0005-0000-0000-000089270000}"/>
    <cellStyle name="Migliaia 18 3 2 3 5" xfId="35600" xr:uid="{00000000-0005-0000-0000-00008A270000}"/>
    <cellStyle name="Migliaia 18 3 2 3 6" xfId="38560" xr:uid="{00000000-0005-0000-0000-00008B270000}"/>
    <cellStyle name="Migliaia 18 3 2 4" xfId="5445" xr:uid="{00000000-0005-0000-0000-00008C270000}"/>
    <cellStyle name="Migliaia 18 3 2 4 2" xfId="5446" xr:uid="{00000000-0005-0000-0000-00008D270000}"/>
    <cellStyle name="Migliaia 18 3 2 4 3" xfId="5447" xr:uid="{00000000-0005-0000-0000-00008E270000}"/>
    <cellStyle name="Migliaia 18 3 2 4 4" xfId="28462" xr:uid="{00000000-0005-0000-0000-00008F270000}"/>
    <cellStyle name="Migliaia 18 3 2 4 5" xfId="39464" xr:uid="{00000000-0005-0000-0000-000090270000}"/>
    <cellStyle name="Migliaia 18 3 2 5" xfId="5448" xr:uid="{00000000-0005-0000-0000-000091270000}"/>
    <cellStyle name="Migliaia 18 3 2 5 2" xfId="5449" xr:uid="{00000000-0005-0000-0000-000092270000}"/>
    <cellStyle name="Migliaia 18 3 2 5 3" xfId="5450" xr:uid="{00000000-0005-0000-0000-000093270000}"/>
    <cellStyle name="Migliaia 18 3 2 5 4" xfId="29382" xr:uid="{00000000-0005-0000-0000-000094270000}"/>
    <cellStyle name="Migliaia 18 3 2 5 5" xfId="40369" xr:uid="{00000000-0005-0000-0000-000095270000}"/>
    <cellStyle name="Migliaia 18 3 2 6" xfId="5451" xr:uid="{00000000-0005-0000-0000-000096270000}"/>
    <cellStyle name="Migliaia 18 3 2 7" xfId="5452" xr:uid="{00000000-0005-0000-0000-000097270000}"/>
    <cellStyle name="Migliaia 18 3 2 8" xfId="5453" xr:uid="{00000000-0005-0000-0000-000098270000}"/>
    <cellStyle name="Migliaia 18 3 2 9" xfId="24213" xr:uid="{00000000-0005-0000-0000-000099270000}"/>
    <cellStyle name="Migliaia 18 3 3" xfId="5454" xr:uid="{00000000-0005-0000-0000-00009A270000}"/>
    <cellStyle name="Migliaia 18 3 3 10" xfId="24214" xr:uid="{00000000-0005-0000-0000-00009B270000}"/>
    <cellStyle name="Migliaia 18 3 3 11" xfId="30731" xr:uid="{00000000-0005-0000-0000-00009C270000}"/>
    <cellStyle name="Migliaia 18 3 3 12" xfId="33495" xr:uid="{00000000-0005-0000-0000-00009D270000}"/>
    <cellStyle name="Migliaia 18 3 3 13" xfId="36682" xr:uid="{00000000-0005-0000-0000-00009E270000}"/>
    <cellStyle name="Migliaia 18 3 3 2" xfId="5455" xr:uid="{00000000-0005-0000-0000-00009F270000}"/>
    <cellStyle name="Migliaia 18 3 3 2 10" xfId="30732" xr:uid="{00000000-0005-0000-0000-0000A0270000}"/>
    <cellStyle name="Migliaia 18 3 3 2 11" xfId="33496" xr:uid="{00000000-0005-0000-0000-0000A1270000}"/>
    <cellStyle name="Migliaia 18 3 3 2 12" xfId="36683" xr:uid="{00000000-0005-0000-0000-0000A2270000}"/>
    <cellStyle name="Migliaia 18 3 3 2 2" xfId="5456" xr:uid="{00000000-0005-0000-0000-0000A3270000}"/>
    <cellStyle name="Migliaia 18 3 3 2 2 2" xfId="5457" xr:uid="{00000000-0005-0000-0000-0000A4270000}"/>
    <cellStyle name="Migliaia 18 3 3 2 2 3" xfId="5458" xr:uid="{00000000-0005-0000-0000-0000A5270000}"/>
    <cellStyle name="Migliaia 18 3 3 2 2 4" xfId="5459" xr:uid="{00000000-0005-0000-0000-0000A6270000}"/>
    <cellStyle name="Migliaia 18 3 3 2 2 5" xfId="26508" xr:uid="{00000000-0005-0000-0000-0000A7270000}"/>
    <cellStyle name="Migliaia 18 3 3 2 2 6" xfId="31586" xr:uid="{00000000-0005-0000-0000-0000A8270000}"/>
    <cellStyle name="Migliaia 18 3 3 2 2 7" xfId="34574" xr:uid="{00000000-0005-0000-0000-0000A9270000}"/>
    <cellStyle name="Migliaia 18 3 3 2 2 8" xfId="37534" xr:uid="{00000000-0005-0000-0000-0000AA270000}"/>
    <cellStyle name="Migliaia 18 3 3 2 3" xfId="5460" xr:uid="{00000000-0005-0000-0000-0000AB270000}"/>
    <cellStyle name="Migliaia 18 3 3 2 3 2" xfId="5461" xr:uid="{00000000-0005-0000-0000-0000AC270000}"/>
    <cellStyle name="Migliaia 18 3 3 2 3 3" xfId="5462" xr:uid="{00000000-0005-0000-0000-0000AD270000}"/>
    <cellStyle name="Migliaia 18 3 3 2 3 4" xfId="27964" xr:uid="{00000000-0005-0000-0000-0000AE270000}"/>
    <cellStyle name="Migliaia 18 3 3 2 3 5" xfId="36013" xr:uid="{00000000-0005-0000-0000-0000AF270000}"/>
    <cellStyle name="Migliaia 18 3 3 2 3 6" xfId="38973" xr:uid="{00000000-0005-0000-0000-0000B0270000}"/>
    <cellStyle name="Migliaia 18 3 3 2 4" xfId="5463" xr:uid="{00000000-0005-0000-0000-0000B1270000}"/>
    <cellStyle name="Migliaia 18 3 3 2 4 2" xfId="5464" xr:uid="{00000000-0005-0000-0000-0000B2270000}"/>
    <cellStyle name="Migliaia 18 3 3 2 4 3" xfId="5465" xr:uid="{00000000-0005-0000-0000-0000B3270000}"/>
    <cellStyle name="Migliaia 18 3 3 2 4 4" xfId="28880" xr:uid="{00000000-0005-0000-0000-0000B4270000}"/>
    <cellStyle name="Migliaia 18 3 3 2 4 5" xfId="39877" xr:uid="{00000000-0005-0000-0000-0000B5270000}"/>
    <cellStyle name="Migliaia 18 3 3 2 5" xfId="5466" xr:uid="{00000000-0005-0000-0000-0000B6270000}"/>
    <cellStyle name="Migliaia 18 3 3 2 5 2" xfId="5467" xr:uid="{00000000-0005-0000-0000-0000B7270000}"/>
    <cellStyle name="Migliaia 18 3 3 2 5 3" xfId="5468" xr:uid="{00000000-0005-0000-0000-0000B8270000}"/>
    <cellStyle name="Migliaia 18 3 3 2 5 4" xfId="29800" xr:uid="{00000000-0005-0000-0000-0000B9270000}"/>
    <cellStyle name="Migliaia 18 3 3 2 5 5" xfId="40782" xr:uid="{00000000-0005-0000-0000-0000BA270000}"/>
    <cellStyle name="Migliaia 18 3 3 2 6" xfId="5469" xr:uid="{00000000-0005-0000-0000-0000BB270000}"/>
    <cellStyle name="Migliaia 18 3 3 2 7" xfId="5470" xr:uid="{00000000-0005-0000-0000-0000BC270000}"/>
    <cellStyle name="Migliaia 18 3 3 2 8" xfId="5471" xr:uid="{00000000-0005-0000-0000-0000BD270000}"/>
    <cellStyle name="Migliaia 18 3 3 2 9" xfId="24215" xr:uid="{00000000-0005-0000-0000-0000BE270000}"/>
    <cellStyle name="Migliaia 18 3 3 3" xfId="5472" xr:uid="{00000000-0005-0000-0000-0000BF270000}"/>
    <cellStyle name="Migliaia 18 3 3 3 2" xfId="5473" xr:uid="{00000000-0005-0000-0000-0000C0270000}"/>
    <cellStyle name="Migliaia 18 3 3 3 3" xfId="5474" xr:uid="{00000000-0005-0000-0000-0000C1270000}"/>
    <cellStyle name="Migliaia 18 3 3 3 4" xfId="5475" xr:uid="{00000000-0005-0000-0000-0000C2270000}"/>
    <cellStyle name="Migliaia 18 3 3 3 5" xfId="26507" xr:uid="{00000000-0005-0000-0000-0000C3270000}"/>
    <cellStyle name="Migliaia 18 3 3 3 6" xfId="31585" xr:uid="{00000000-0005-0000-0000-0000C4270000}"/>
    <cellStyle name="Migliaia 18 3 3 3 7" xfId="34573" xr:uid="{00000000-0005-0000-0000-0000C5270000}"/>
    <cellStyle name="Migliaia 18 3 3 3 8" xfId="37533" xr:uid="{00000000-0005-0000-0000-0000C6270000}"/>
    <cellStyle name="Migliaia 18 3 3 4" xfId="5476" xr:uid="{00000000-0005-0000-0000-0000C7270000}"/>
    <cellStyle name="Migliaia 18 3 3 4 2" xfId="5477" xr:uid="{00000000-0005-0000-0000-0000C8270000}"/>
    <cellStyle name="Migliaia 18 3 3 4 3" xfId="5478" xr:uid="{00000000-0005-0000-0000-0000C9270000}"/>
    <cellStyle name="Migliaia 18 3 3 4 4" xfId="27547" xr:uid="{00000000-0005-0000-0000-0000CA270000}"/>
    <cellStyle name="Migliaia 18 3 3 4 5" xfId="35601" xr:uid="{00000000-0005-0000-0000-0000CB270000}"/>
    <cellStyle name="Migliaia 18 3 3 4 6" xfId="38561" xr:uid="{00000000-0005-0000-0000-0000CC270000}"/>
    <cellStyle name="Migliaia 18 3 3 5" xfId="5479" xr:uid="{00000000-0005-0000-0000-0000CD270000}"/>
    <cellStyle name="Migliaia 18 3 3 5 2" xfId="5480" xr:uid="{00000000-0005-0000-0000-0000CE270000}"/>
    <cellStyle name="Migliaia 18 3 3 5 3" xfId="5481" xr:uid="{00000000-0005-0000-0000-0000CF270000}"/>
    <cellStyle name="Migliaia 18 3 3 5 4" xfId="28463" xr:uid="{00000000-0005-0000-0000-0000D0270000}"/>
    <cellStyle name="Migliaia 18 3 3 5 5" xfId="39465" xr:uid="{00000000-0005-0000-0000-0000D1270000}"/>
    <cellStyle name="Migliaia 18 3 3 6" xfId="5482" xr:uid="{00000000-0005-0000-0000-0000D2270000}"/>
    <cellStyle name="Migliaia 18 3 3 6 2" xfId="5483" xr:uid="{00000000-0005-0000-0000-0000D3270000}"/>
    <cellStyle name="Migliaia 18 3 3 6 3" xfId="5484" xr:uid="{00000000-0005-0000-0000-0000D4270000}"/>
    <cellStyle name="Migliaia 18 3 3 6 4" xfId="29383" xr:uid="{00000000-0005-0000-0000-0000D5270000}"/>
    <cellStyle name="Migliaia 18 3 3 6 5" xfId="40370" xr:uid="{00000000-0005-0000-0000-0000D6270000}"/>
    <cellStyle name="Migliaia 18 3 3 7" xfId="5485" xr:uid="{00000000-0005-0000-0000-0000D7270000}"/>
    <cellStyle name="Migliaia 18 3 3 8" xfId="5486" xr:uid="{00000000-0005-0000-0000-0000D8270000}"/>
    <cellStyle name="Migliaia 18 3 3 9" xfId="5487" xr:uid="{00000000-0005-0000-0000-0000D9270000}"/>
    <cellStyle name="Migliaia 18 3 4" xfId="5488" xr:uid="{00000000-0005-0000-0000-0000DA270000}"/>
    <cellStyle name="Migliaia 18 3 4 10" xfId="30733" xr:uid="{00000000-0005-0000-0000-0000DB270000}"/>
    <cellStyle name="Migliaia 18 3 4 11" xfId="33497" xr:uid="{00000000-0005-0000-0000-0000DC270000}"/>
    <cellStyle name="Migliaia 18 3 4 12" xfId="36684" xr:uid="{00000000-0005-0000-0000-0000DD270000}"/>
    <cellStyle name="Migliaia 18 3 4 2" xfId="5489" xr:uid="{00000000-0005-0000-0000-0000DE270000}"/>
    <cellStyle name="Migliaia 18 3 4 2 2" xfId="5490" xr:uid="{00000000-0005-0000-0000-0000DF270000}"/>
    <cellStyle name="Migliaia 18 3 4 2 3" xfId="5491" xr:uid="{00000000-0005-0000-0000-0000E0270000}"/>
    <cellStyle name="Migliaia 18 3 4 2 4" xfId="5492" xr:uid="{00000000-0005-0000-0000-0000E1270000}"/>
    <cellStyle name="Migliaia 18 3 4 2 5" xfId="26509" xr:uid="{00000000-0005-0000-0000-0000E2270000}"/>
    <cellStyle name="Migliaia 18 3 4 2 6" xfId="31587" xr:uid="{00000000-0005-0000-0000-0000E3270000}"/>
    <cellStyle name="Migliaia 18 3 4 2 7" xfId="34575" xr:uid="{00000000-0005-0000-0000-0000E4270000}"/>
    <cellStyle name="Migliaia 18 3 4 2 8" xfId="37535" xr:uid="{00000000-0005-0000-0000-0000E5270000}"/>
    <cellStyle name="Migliaia 18 3 4 3" xfId="5493" xr:uid="{00000000-0005-0000-0000-0000E6270000}"/>
    <cellStyle name="Migliaia 18 3 4 3 2" xfId="5494" xr:uid="{00000000-0005-0000-0000-0000E7270000}"/>
    <cellStyle name="Migliaia 18 3 4 3 3" xfId="5495" xr:uid="{00000000-0005-0000-0000-0000E8270000}"/>
    <cellStyle name="Migliaia 18 3 4 3 4" xfId="27963" xr:uid="{00000000-0005-0000-0000-0000E9270000}"/>
    <cellStyle name="Migliaia 18 3 4 3 5" xfId="36012" xr:uid="{00000000-0005-0000-0000-0000EA270000}"/>
    <cellStyle name="Migliaia 18 3 4 3 6" xfId="38972" xr:uid="{00000000-0005-0000-0000-0000EB270000}"/>
    <cellStyle name="Migliaia 18 3 4 4" xfId="5496" xr:uid="{00000000-0005-0000-0000-0000EC270000}"/>
    <cellStyle name="Migliaia 18 3 4 4 2" xfId="5497" xr:uid="{00000000-0005-0000-0000-0000ED270000}"/>
    <cellStyle name="Migliaia 18 3 4 4 3" xfId="5498" xr:uid="{00000000-0005-0000-0000-0000EE270000}"/>
    <cellStyle name="Migliaia 18 3 4 4 4" xfId="28879" xr:uid="{00000000-0005-0000-0000-0000EF270000}"/>
    <cellStyle name="Migliaia 18 3 4 4 5" xfId="39876" xr:uid="{00000000-0005-0000-0000-0000F0270000}"/>
    <cellStyle name="Migliaia 18 3 4 5" xfId="5499" xr:uid="{00000000-0005-0000-0000-0000F1270000}"/>
    <cellStyle name="Migliaia 18 3 4 5 2" xfId="5500" xr:uid="{00000000-0005-0000-0000-0000F2270000}"/>
    <cellStyle name="Migliaia 18 3 4 5 3" xfId="5501" xr:uid="{00000000-0005-0000-0000-0000F3270000}"/>
    <cellStyle name="Migliaia 18 3 4 5 4" xfId="29799" xr:uid="{00000000-0005-0000-0000-0000F4270000}"/>
    <cellStyle name="Migliaia 18 3 4 5 5" xfId="40781" xr:uid="{00000000-0005-0000-0000-0000F5270000}"/>
    <cellStyle name="Migliaia 18 3 4 6" xfId="5502" xr:uid="{00000000-0005-0000-0000-0000F6270000}"/>
    <cellStyle name="Migliaia 18 3 4 7" xfId="5503" xr:uid="{00000000-0005-0000-0000-0000F7270000}"/>
    <cellStyle name="Migliaia 18 3 4 8" xfId="5504" xr:uid="{00000000-0005-0000-0000-0000F8270000}"/>
    <cellStyle name="Migliaia 18 3 4 9" xfId="24216" xr:uid="{00000000-0005-0000-0000-0000F9270000}"/>
    <cellStyle name="Migliaia 18 3 5" xfId="5505" xr:uid="{00000000-0005-0000-0000-0000FA270000}"/>
    <cellStyle name="Migliaia 18 3 5 2" xfId="5506" xr:uid="{00000000-0005-0000-0000-0000FB270000}"/>
    <cellStyle name="Migliaia 18 3 5 3" xfId="5507" xr:uid="{00000000-0005-0000-0000-0000FC270000}"/>
    <cellStyle name="Migliaia 18 3 5 4" xfId="5508" xr:uid="{00000000-0005-0000-0000-0000FD270000}"/>
    <cellStyle name="Migliaia 18 3 5 5" xfId="26505" xr:uid="{00000000-0005-0000-0000-0000FE270000}"/>
    <cellStyle name="Migliaia 18 3 5 6" xfId="31583" xr:uid="{00000000-0005-0000-0000-0000FF270000}"/>
    <cellStyle name="Migliaia 18 3 5 7" xfId="34571" xr:uid="{00000000-0005-0000-0000-000000280000}"/>
    <cellStyle name="Migliaia 18 3 5 8" xfId="37531" xr:uid="{00000000-0005-0000-0000-000001280000}"/>
    <cellStyle name="Migliaia 18 3 6" xfId="5509" xr:uid="{00000000-0005-0000-0000-000002280000}"/>
    <cellStyle name="Migliaia 18 3 6 2" xfId="5510" xr:uid="{00000000-0005-0000-0000-000003280000}"/>
    <cellStyle name="Migliaia 18 3 6 3" xfId="5511" xr:uid="{00000000-0005-0000-0000-000004280000}"/>
    <cellStyle name="Migliaia 18 3 6 4" xfId="27545" xr:uid="{00000000-0005-0000-0000-000005280000}"/>
    <cellStyle name="Migliaia 18 3 6 5" xfId="35599" xr:uid="{00000000-0005-0000-0000-000006280000}"/>
    <cellStyle name="Migliaia 18 3 6 6" xfId="38559" xr:uid="{00000000-0005-0000-0000-000007280000}"/>
    <cellStyle name="Migliaia 18 3 7" xfId="5512" xr:uid="{00000000-0005-0000-0000-000008280000}"/>
    <cellStyle name="Migliaia 18 3 7 2" xfId="5513" xr:uid="{00000000-0005-0000-0000-000009280000}"/>
    <cellStyle name="Migliaia 18 3 7 3" xfId="5514" xr:uid="{00000000-0005-0000-0000-00000A280000}"/>
    <cellStyle name="Migliaia 18 3 7 4" xfId="28461" xr:uid="{00000000-0005-0000-0000-00000B280000}"/>
    <cellStyle name="Migliaia 18 3 7 5" xfId="33493" xr:uid="{00000000-0005-0000-0000-00000C280000}"/>
    <cellStyle name="Migliaia 18 3 7 6" xfId="39463" xr:uid="{00000000-0005-0000-0000-00000D280000}"/>
    <cellStyle name="Migliaia 18 3 8" xfId="5515" xr:uid="{00000000-0005-0000-0000-00000E280000}"/>
    <cellStyle name="Migliaia 18 3 8 2" xfId="5516" xr:uid="{00000000-0005-0000-0000-00000F280000}"/>
    <cellStyle name="Migliaia 18 3 8 3" xfId="5517" xr:uid="{00000000-0005-0000-0000-000010280000}"/>
    <cellStyle name="Migliaia 18 3 8 4" xfId="29381" xr:uid="{00000000-0005-0000-0000-000011280000}"/>
    <cellStyle name="Migliaia 18 3 8 5" xfId="40368" xr:uid="{00000000-0005-0000-0000-000012280000}"/>
    <cellStyle name="Migliaia 18 3 9" xfId="5518" xr:uid="{00000000-0005-0000-0000-000013280000}"/>
    <cellStyle name="Migliaia 18 4" xfId="5519" xr:uid="{00000000-0005-0000-0000-000014280000}"/>
    <cellStyle name="Migliaia 18 4 10" xfId="5520" xr:uid="{00000000-0005-0000-0000-000015280000}"/>
    <cellStyle name="Migliaia 18 4 11" xfId="24217" xr:uid="{00000000-0005-0000-0000-000016280000}"/>
    <cellStyle name="Migliaia 18 4 12" xfId="30734" xr:uid="{00000000-0005-0000-0000-000017280000}"/>
    <cellStyle name="Migliaia 18 4 13" xfId="33498" xr:uid="{00000000-0005-0000-0000-000018280000}"/>
    <cellStyle name="Migliaia 18 4 14" xfId="36685" xr:uid="{00000000-0005-0000-0000-000019280000}"/>
    <cellStyle name="Migliaia 18 4 2" xfId="5521" xr:uid="{00000000-0005-0000-0000-00001A280000}"/>
    <cellStyle name="Migliaia 18 4 2 10" xfId="24218" xr:uid="{00000000-0005-0000-0000-00001B280000}"/>
    <cellStyle name="Migliaia 18 4 2 11" xfId="30735" xr:uid="{00000000-0005-0000-0000-00001C280000}"/>
    <cellStyle name="Migliaia 18 4 2 12" xfId="33499" xr:uid="{00000000-0005-0000-0000-00001D280000}"/>
    <cellStyle name="Migliaia 18 4 2 13" xfId="36686" xr:uid="{00000000-0005-0000-0000-00001E280000}"/>
    <cellStyle name="Migliaia 18 4 2 2" xfId="5522" xr:uid="{00000000-0005-0000-0000-00001F280000}"/>
    <cellStyle name="Migliaia 18 4 2 2 10" xfId="30736" xr:uid="{00000000-0005-0000-0000-000020280000}"/>
    <cellStyle name="Migliaia 18 4 2 2 11" xfId="33500" xr:uid="{00000000-0005-0000-0000-000021280000}"/>
    <cellStyle name="Migliaia 18 4 2 2 12" xfId="36687" xr:uid="{00000000-0005-0000-0000-000022280000}"/>
    <cellStyle name="Migliaia 18 4 2 2 2" xfId="5523" xr:uid="{00000000-0005-0000-0000-000023280000}"/>
    <cellStyle name="Migliaia 18 4 2 2 2 2" xfId="5524" xr:uid="{00000000-0005-0000-0000-000024280000}"/>
    <cellStyle name="Migliaia 18 4 2 2 2 3" xfId="5525" xr:uid="{00000000-0005-0000-0000-000025280000}"/>
    <cellStyle name="Migliaia 18 4 2 2 2 4" xfId="5526" xr:uid="{00000000-0005-0000-0000-000026280000}"/>
    <cellStyle name="Migliaia 18 4 2 2 2 5" xfId="26512" xr:uid="{00000000-0005-0000-0000-000027280000}"/>
    <cellStyle name="Migliaia 18 4 2 2 2 6" xfId="31590" xr:uid="{00000000-0005-0000-0000-000028280000}"/>
    <cellStyle name="Migliaia 18 4 2 2 2 7" xfId="34578" xr:uid="{00000000-0005-0000-0000-000029280000}"/>
    <cellStyle name="Migliaia 18 4 2 2 2 8" xfId="37538" xr:uid="{00000000-0005-0000-0000-00002A280000}"/>
    <cellStyle name="Migliaia 18 4 2 2 3" xfId="5527" xr:uid="{00000000-0005-0000-0000-00002B280000}"/>
    <cellStyle name="Migliaia 18 4 2 2 3 2" xfId="5528" xr:uid="{00000000-0005-0000-0000-00002C280000}"/>
    <cellStyle name="Migliaia 18 4 2 2 3 3" xfId="5529" xr:uid="{00000000-0005-0000-0000-00002D280000}"/>
    <cellStyle name="Migliaia 18 4 2 2 3 4" xfId="27966" xr:uid="{00000000-0005-0000-0000-00002E280000}"/>
    <cellStyle name="Migliaia 18 4 2 2 3 5" xfId="36015" xr:uid="{00000000-0005-0000-0000-00002F280000}"/>
    <cellStyle name="Migliaia 18 4 2 2 3 6" xfId="38975" xr:uid="{00000000-0005-0000-0000-000030280000}"/>
    <cellStyle name="Migliaia 18 4 2 2 4" xfId="5530" xr:uid="{00000000-0005-0000-0000-000031280000}"/>
    <cellStyle name="Migliaia 18 4 2 2 4 2" xfId="5531" xr:uid="{00000000-0005-0000-0000-000032280000}"/>
    <cellStyle name="Migliaia 18 4 2 2 4 3" xfId="5532" xr:uid="{00000000-0005-0000-0000-000033280000}"/>
    <cellStyle name="Migliaia 18 4 2 2 4 4" xfId="28882" xr:uid="{00000000-0005-0000-0000-000034280000}"/>
    <cellStyle name="Migliaia 18 4 2 2 4 5" xfId="39879" xr:uid="{00000000-0005-0000-0000-000035280000}"/>
    <cellStyle name="Migliaia 18 4 2 2 5" xfId="5533" xr:uid="{00000000-0005-0000-0000-000036280000}"/>
    <cellStyle name="Migliaia 18 4 2 2 5 2" xfId="5534" xr:uid="{00000000-0005-0000-0000-000037280000}"/>
    <cellStyle name="Migliaia 18 4 2 2 5 3" xfId="5535" xr:uid="{00000000-0005-0000-0000-000038280000}"/>
    <cellStyle name="Migliaia 18 4 2 2 5 4" xfId="29802" xr:uid="{00000000-0005-0000-0000-000039280000}"/>
    <cellStyle name="Migliaia 18 4 2 2 5 5" xfId="40784" xr:uid="{00000000-0005-0000-0000-00003A280000}"/>
    <cellStyle name="Migliaia 18 4 2 2 6" xfId="5536" xr:uid="{00000000-0005-0000-0000-00003B280000}"/>
    <cellStyle name="Migliaia 18 4 2 2 7" xfId="5537" xr:uid="{00000000-0005-0000-0000-00003C280000}"/>
    <cellStyle name="Migliaia 18 4 2 2 8" xfId="5538" xr:uid="{00000000-0005-0000-0000-00003D280000}"/>
    <cellStyle name="Migliaia 18 4 2 2 9" xfId="24219" xr:uid="{00000000-0005-0000-0000-00003E280000}"/>
    <cellStyle name="Migliaia 18 4 2 3" xfId="5539" xr:uid="{00000000-0005-0000-0000-00003F280000}"/>
    <cellStyle name="Migliaia 18 4 2 3 2" xfId="5540" xr:uid="{00000000-0005-0000-0000-000040280000}"/>
    <cellStyle name="Migliaia 18 4 2 3 3" xfId="5541" xr:uid="{00000000-0005-0000-0000-000041280000}"/>
    <cellStyle name="Migliaia 18 4 2 3 4" xfId="5542" xr:uid="{00000000-0005-0000-0000-000042280000}"/>
    <cellStyle name="Migliaia 18 4 2 3 5" xfId="26511" xr:uid="{00000000-0005-0000-0000-000043280000}"/>
    <cellStyle name="Migliaia 18 4 2 3 6" xfId="31589" xr:uid="{00000000-0005-0000-0000-000044280000}"/>
    <cellStyle name="Migliaia 18 4 2 3 7" xfId="34577" xr:uid="{00000000-0005-0000-0000-000045280000}"/>
    <cellStyle name="Migliaia 18 4 2 3 8" xfId="37537" xr:uid="{00000000-0005-0000-0000-000046280000}"/>
    <cellStyle name="Migliaia 18 4 2 4" xfId="5543" xr:uid="{00000000-0005-0000-0000-000047280000}"/>
    <cellStyle name="Migliaia 18 4 2 4 2" xfId="5544" xr:uid="{00000000-0005-0000-0000-000048280000}"/>
    <cellStyle name="Migliaia 18 4 2 4 3" xfId="5545" xr:uid="{00000000-0005-0000-0000-000049280000}"/>
    <cellStyle name="Migliaia 18 4 2 4 4" xfId="27549" xr:uid="{00000000-0005-0000-0000-00004A280000}"/>
    <cellStyle name="Migliaia 18 4 2 4 5" xfId="35603" xr:uid="{00000000-0005-0000-0000-00004B280000}"/>
    <cellStyle name="Migliaia 18 4 2 4 6" xfId="38563" xr:uid="{00000000-0005-0000-0000-00004C280000}"/>
    <cellStyle name="Migliaia 18 4 2 5" xfId="5546" xr:uid="{00000000-0005-0000-0000-00004D280000}"/>
    <cellStyle name="Migliaia 18 4 2 5 2" xfId="5547" xr:uid="{00000000-0005-0000-0000-00004E280000}"/>
    <cellStyle name="Migliaia 18 4 2 5 3" xfId="5548" xr:uid="{00000000-0005-0000-0000-00004F280000}"/>
    <cellStyle name="Migliaia 18 4 2 5 4" xfId="28465" xr:uid="{00000000-0005-0000-0000-000050280000}"/>
    <cellStyle name="Migliaia 18 4 2 5 5" xfId="39467" xr:uid="{00000000-0005-0000-0000-000051280000}"/>
    <cellStyle name="Migliaia 18 4 2 6" xfId="5549" xr:uid="{00000000-0005-0000-0000-000052280000}"/>
    <cellStyle name="Migliaia 18 4 2 6 2" xfId="5550" xr:uid="{00000000-0005-0000-0000-000053280000}"/>
    <cellStyle name="Migliaia 18 4 2 6 3" xfId="5551" xr:uid="{00000000-0005-0000-0000-000054280000}"/>
    <cellStyle name="Migliaia 18 4 2 6 4" xfId="29385" xr:uid="{00000000-0005-0000-0000-000055280000}"/>
    <cellStyle name="Migliaia 18 4 2 6 5" xfId="40372" xr:uid="{00000000-0005-0000-0000-000056280000}"/>
    <cellStyle name="Migliaia 18 4 2 7" xfId="5552" xr:uid="{00000000-0005-0000-0000-000057280000}"/>
    <cellStyle name="Migliaia 18 4 2 8" xfId="5553" xr:uid="{00000000-0005-0000-0000-000058280000}"/>
    <cellStyle name="Migliaia 18 4 2 9" xfId="5554" xr:uid="{00000000-0005-0000-0000-000059280000}"/>
    <cellStyle name="Migliaia 18 4 3" xfId="5555" xr:uid="{00000000-0005-0000-0000-00005A280000}"/>
    <cellStyle name="Migliaia 18 4 3 10" xfId="30737" xr:uid="{00000000-0005-0000-0000-00005B280000}"/>
    <cellStyle name="Migliaia 18 4 3 11" xfId="33501" xr:uid="{00000000-0005-0000-0000-00005C280000}"/>
    <cellStyle name="Migliaia 18 4 3 12" xfId="36688" xr:uid="{00000000-0005-0000-0000-00005D280000}"/>
    <cellStyle name="Migliaia 18 4 3 2" xfId="5556" xr:uid="{00000000-0005-0000-0000-00005E280000}"/>
    <cellStyle name="Migliaia 18 4 3 2 2" xfId="5557" xr:uid="{00000000-0005-0000-0000-00005F280000}"/>
    <cellStyle name="Migliaia 18 4 3 2 3" xfId="5558" xr:uid="{00000000-0005-0000-0000-000060280000}"/>
    <cellStyle name="Migliaia 18 4 3 2 4" xfId="5559" xr:uid="{00000000-0005-0000-0000-000061280000}"/>
    <cellStyle name="Migliaia 18 4 3 2 5" xfId="26513" xr:uid="{00000000-0005-0000-0000-000062280000}"/>
    <cellStyle name="Migliaia 18 4 3 2 6" xfId="31591" xr:uid="{00000000-0005-0000-0000-000063280000}"/>
    <cellStyle name="Migliaia 18 4 3 2 7" xfId="34579" xr:uid="{00000000-0005-0000-0000-000064280000}"/>
    <cellStyle name="Migliaia 18 4 3 2 8" xfId="37539" xr:uid="{00000000-0005-0000-0000-000065280000}"/>
    <cellStyle name="Migliaia 18 4 3 3" xfId="5560" xr:uid="{00000000-0005-0000-0000-000066280000}"/>
    <cellStyle name="Migliaia 18 4 3 3 2" xfId="5561" xr:uid="{00000000-0005-0000-0000-000067280000}"/>
    <cellStyle name="Migliaia 18 4 3 3 3" xfId="5562" xr:uid="{00000000-0005-0000-0000-000068280000}"/>
    <cellStyle name="Migliaia 18 4 3 3 4" xfId="27965" xr:uid="{00000000-0005-0000-0000-000069280000}"/>
    <cellStyle name="Migliaia 18 4 3 3 5" xfId="36014" xr:uid="{00000000-0005-0000-0000-00006A280000}"/>
    <cellStyle name="Migliaia 18 4 3 3 6" xfId="38974" xr:uid="{00000000-0005-0000-0000-00006B280000}"/>
    <cellStyle name="Migliaia 18 4 3 4" xfId="5563" xr:uid="{00000000-0005-0000-0000-00006C280000}"/>
    <cellStyle name="Migliaia 18 4 3 4 2" xfId="5564" xr:uid="{00000000-0005-0000-0000-00006D280000}"/>
    <cellStyle name="Migliaia 18 4 3 4 3" xfId="5565" xr:uid="{00000000-0005-0000-0000-00006E280000}"/>
    <cellStyle name="Migliaia 18 4 3 4 4" xfId="28881" xr:uid="{00000000-0005-0000-0000-00006F280000}"/>
    <cellStyle name="Migliaia 18 4 3 4 5" xfId="39878" xr:uid="{00000000-0005-0000-0000-000070280000}"/>
    <cellStyle name="Migliaia 18 4 3 5" xfId="5566" xr:uid="{00000000-0005-0000-0000-000071280000}"/>
    <cellStyle name="Migliaia 18 4 3 5 2" xfId="5567" xr:uid="{00000000-0005-0000-0000-000072280000}"/>
    <cellStyle name="Migliaia 18 4 3 5 3" xfId="5568" xr:uid="{00000000-0005-0000-0000-000073280000}"/>
    <cellStyle name="Migliaia 18 4 3 5 4" xfId="29801" xr:uid="{00000000-0005-0000-0000-000074280000}"/>
    <cellStyle name="Migliaia 18 4 3 5 5" xfId="40783" xr:uid="{00000000-0005-0000-0000-000075280000}"/>
    <cellStyle name="Migliaia 18 4 3 6" xfId="5569" xr:uid="{00000000-0005-0000-0000-000076280000}"/>
    <cellStyle name="Migliaia 18 4 3 7" xfId="5570" xr:uid="{00000000-0005-0000-0000-000077280000}"/>
    <cellStyle name="Migliaia 18 4 3 8" xfId="5571" xr:uid="{00000000-0005-0000-0000-000078280000}"/>
    <cellStyle name="Migliaia 18 4 3 9" xfId="24220" xr:uid="{00000000-0005-0000-0000-000079280000}"/>
    <cellStyle name="Migliaia 18 4 4" xfId="5572" xr:uid="{00000000-0005-0000-0000-00007A280000}"/>
    <cellStyle name="Migliaia 18 4 4 2" xfId="5573" xr:uid="{00000000-0005-0000-0000-00007B280000}"/>
    <cellStyle name="Migliaia 18 4 4 3" xfId="5574" xr:uid="{00000000-0005-0000-0000-00007C280000}"/>
    <cellStyle name="Migliaia 18 4 4 4" xfId="5575" xr:uid="{00000000-0005-0000-0000-00007D280000}"/>
    <cellStyle name="Migliaia 18 4 4 5" xfId="26510" xr:uid="{00000000-0005-0000-0000-00007E280000}"/>
    <cellStyle name="Migliaia 18 4 4 6" xfId="31588" xr:uid="{00000000-0005-0000-0000-00007F280000}"/>
    <cellStyle name="Migliaia 18 4 4 7" xfId="34576" xr:uid="{00000000-0005-0000-0000-000080280000}"/>
    <cellStyle name="Migliaia 18 4 4 8" xfId="37536" xr:uid="{00000000-0005-0000-0000-000081280000}"/>
    <cellStyle name="Migliaia 18 4 5" xfId="5576" xr:uid="{00000000-0005-0000-0000-000082280000}"/>
    <cellStyle name="Migliaia 18 4 5 2" xfId="5577" xr:uid="{00000000-0005-0000-0000-000083280000}"/>
    <cellStyle name="Migliaia 18 4 5 3" xfId="5578" xr:uid="{00000000-0005-0000-0000-000084280000}"/>
    <cellStyle name="Migliaia 18 4 5 4" xfId="27548" xr:uid="{00000000-0005-0000-0000-000085280000}"/>
    <cellStyle name="Migliaia 18 4 5 5" xfId="35602" xr:uid="{00000000-0005-0000-0000-000086280000}"/>
    <cellStyle name="Migliaia 18 4 5 6" xfId="38562" xr:uid="{00000000-0005-0000-0000-000087280000}"/>
    <cellStyle name="Migliaia 18 4 6" xfId="5579" xr:uid="{00000000-0005-0000-0000-000088280000}"/>
    <cellStyle name="Migliaia 18 4 6 2" xfId="5580" xr:uid="{00000000-0005-0000-0000-000089280000}"/>
    <cellStyle name="Migliaia 18 4 6 3" xfId="5581" xr:uid="{00000000-0005-0000-0000-00008A280000}"/>
    <cellStyle name="Migliaia 18 4 6 4" xfId="28464" xr:uid="{00000000-0005-0000-0000-00008B280000}"/>
    <cellStyle name="Migliaia 18 4 6 5" xfId="39466" xr:uid="{00000000-0005-0000-0000-00008C280000}"/>
    <cellStyle name="Migliaia 18 4 7" xfId="5582" xr:uid="{00000000-0005-0000-0000-00008D280000}"/>
    <cellStyle name="Migliaia 18 4 7 2" xfId="5583" xr:uid="{00000000-0005-0000-0000-00008E280000}"/>
    <cellStyle name="Migliaia 18 4 7 3" xfId="5584" xr:uid="{00000000-0005-0000-0000-00008F280000}"/>
    <cellStyle name="Migliaia 18 4 7 4" xfId="29384" xr:uid="{00000000-0005-0000-0000-000090280000}"/>
    <cellStyle name="Migliaia 18 4 7 5" xfId="40371" xr:uid="{00000000-0005-0000-0000-000091280000}"/>
    <cellStyle name="Migliaia 18 4 8" xfId="5585" xr:uid="{00000000-0005-0000-0000-000092280000}"/>
    <cellStyle name="Migliaia 18 4 9" xfId="5586" xr:uid="{00000000-0005-0000-0000-000093280000}"/>
    <cellStyle name="Migliaia 18 5" xfId="5587" xr:uid="{00000000-0005-0000-0000-000094280000}"/>
    <cellStyle name="Migliaia 18 5 10" xfId="30738" xr:uid="{00000000-0005-0000-0000-000095280000}"/>
    <cellStyle name="Migliaia 18 5 11" xfId="33502" xr:uid="{00000000-0005-0000-0000-000096280000}"/>
    <cellStyle name="Migliaia 18 5 12" xfId="36689" xr:uid="{00000000-0005-0000-0000-000097280000}"/>
    <cellStyle name="Migliaia 18 5 2" xfId="5588" xr:uid="{00000000-0005-0000-0000-000098280000}"/>
    <cellStyle name="Migliaia 18 5 2 2" xfId="5589" xr:uid="{00000000-0005-0000-0000-000099280000}"/>
    <cellStyle name="Migliaia 18 5 2 3" xfId="5590" xr:uid="{00000000-0005-0000-0000-00009A280000}"/>
    <cellStyle name="Migliaia 18 5 2 4" xfId="5591" xr:uid="{00000000-0005-0000-0000-00009B280000}"/>
    <cellStyle name="Migliaia 18 5 2 5" xfId="26514" xr:uid="{00000000-0005-0000-0000-00009C280000}"/>
    <cellStyle name="Migliaia 18 5 2 6" xfId="31592" xr:uid="{00000000-0005-0000-0000-00009D280000}"/>
    <cellStyle name="Migliaia 18 5 2 7" xfId="34580" xr:uid="{00000000-0005-0000-0000-00009E280000}"/>
    <cellStyle name="Migliaia 18 5 2 8" xfId="37540" xr:uid="{00000000-0005-0000-0000-00009F280000}"/>
    <cellStyle name="Migliaia 18 5 3" xfId="5592" xr:uid="{00000000-0005-0000-0000-0000A0280000}"/>
    <cellStyle name="Migliaia 18 5 3 2" xfId="5593" xr:uid="{00000000-0005-0000-0000-0000A1280000}"/>
    <cellStyle name="Migliaia 18 5 3 3" xfId="5594" xr:uid="{00000000-0005-0000-0000-0000A2280000}"/>
    <cellStyle name="Migliaia 18 5 3 4" xfId="27550" xr:uid="{00000000-0005-0000-0000-0000A3280000}"/>
    <cellStyle name="Migliaia 18 5 3 5" xfId="35604" xr:uid="{00000000-0005-0000-0000-0000A4280000}"/>
    <cellStyle name="Migliaia 18 5 3 6" xfId="38564" xr:uid="{00000000-0005-0000-0000-0000A5280000}"/>
    <cellStyle name="Migliaia 18 5 4" xfId="5595" xr:uid="{00000000-0005-0000-0000-0000A6280000}"/>
    <cellStyle name="Migliaia 18 5 4 2" xfId="5596" xr:uid="{00000000-0005-0000-0000-0000A7280000}"/>
    <cellStyle name="Migliaia 18 5 4 3" xfId="5597" xr:uid="{00000000-0005-0000-0000-0000A8280000}"/>
    <cellStyle name="Migliaia 18 5 4 4" xfId="28466" xr:uid="{00000000-0005-0000-0000-0000A9280000}"/>
    <cellStyle name="Migliaia 18 5 4 5" xfId="39468" xr:uid="{00000000-0005-0000-0000-0000AA280000}"/>
    <cellStyle name="Migliaia 18 5 5" xfId="5598" xr:uid="{00000000-0005-0000-0000-0000AB280000}"/>
    <cellStyle name="Migliaia 18 5 5 2" xfId="5599" xr:uid="{00000000-0005-0000-0000-0000AC280000}"/>
    <cellStyle name="Migliaia 18 5 5 3" xfId="5600" xr:uid="{00000000-0005-0000-0000-0000AD280000}"/>
    <cellStyle name="Migliaia 18 5 5 4" xfId="29386" xr:uid="{00000000-0005-0000-0000-0000AE280000}"/>
    <cellStyle name="Migliaia 18 5 5 5" xfId="40373" xr:uid="{00000000-0005-0000-0000-0000AF280000}"/>
    <cellStyle name="Migliaia 18 5 6" xfId="5601" xr:uid="{00000000-0005-0000-0000-0000B0280000}"/>
    <cellStyle name="Migliaia 18 5 7" xfId="5602" xr:uid="{00000000-0005-0000-0000-0000B1280000}"/>
    <cellStyle name="Migliaia 18 5 8" xfId="5603" xr:uid="{00000000-0005-0000-0000-0000B2280000}"/>
    <cellStyle name="Migliaia 18 5 9" xfId="24221" xr:uid="{00000000-0005-0000-0000-0000B3280000}"/>
    <cellStyle name="Migliaia 18 6" xfId="5604" xr:uid="{00000000-0005-0000-0000-0000B4280000}"/>
    <cellStyle name="Migliaia 18 6 2" xfId="5605" xr:uid="{00000000-0005-0000-0000-0000B5280000}"/>
    <cellStyle name="Migliaia 18 6 3" xfId="5606" xr:uid="{00000000-0005-0000-0000-0000B6280000}"/>
    <cellStyle name="Migliaia 18 6 4" xfId="5607" xr:uid="{00000000-0005-0000-0000-0000B7280000}"/>
    <cellStyle name="Migliaia 18 6 5" xfId="26502" xr:uid="{00000000-0005-0000-0000-0000B8280000}"/>
    <cellStyle name="Migliaia 18 6 6" xfId="31580" xr:uid="{00000000-0005-0000-0000-0000B9280000}"/>
    <cellStyle name="Migliaia 18 6 7" xfId="34568" xr:uid="{00000000-0005-0000-0000-0000BA280000}"/>
    <cellStyle name="Migliaia 18 6 8" xfId="37528" xr:uid="{00000000-0005-0000-0000-0000BB280000}"/>
    <cellStyle name="Migliaia 18 7" xfId="5608" xr:uid="{00000000-0005-0000-0000-0000BC280000}"/>
    <cellStyle name="Migliaia 18 7 2" xfId="5609" xr:uid="{00000000-0005-0000-0000-0000BD280000}"/>
    <cellStyle name="Migliaia 18 7 3" xfId="5610" xr:uid="{00000000-0005-0000-0000-0000BE280000}"/>
    <cellStyle name="Migliaia 18 7 4" xfId="5611" xr:uid="{00000000-0005-0000-0000-0000BF280000}"/>
    <cellStyle name="Migliaia 18 7 5" xfId="23956" xr:uid="{00000000-0005-0000-0000-0000C0280000}"/>
    <cellStyle name="Migliaia 18 7 6" xfId="30512" xr:uid="{00000000-0005-0000-0000-0000C1280000}"/>
    <cellStyle name="Migliaia 18 7 7" xfId="33173" xr:uid="{00000000-0005-0000-0000-0000C2280000}"/>
    <cellStyle name="Migliaia 18 7 8" xfId="36464" xr:uid="{00000000-0005-0000-0000-0000C3280000}"/>
    <cellStyle name="Migliaia 18 8" xfId="5612" xr:uid="{00000000-0005-0000-0000-0000C4280000}"/>
    <cellStyle name="Migliaia 18 8 2" xfId="5613" xr:uid="{00000000-0005-0000-0000-0000C5280000}"/>
    <cellStyle name="Migliaia 18 8 3" xfId="5614" xr:uid="{00000000-0005-0000-0000-0000C6280000}"/>
    <cellStyle name="Migliaia 18 8 4" xfId="5615" xr:uid="{00000000-0005-0000-0000-0000C7280000}"/>
    <cellStyle name="Migliaia 18 8 5" xfId="27253" xr:uid="{00000000-0005-0000-0000-0000C8280000}"/>
    <cellStyle name="Migliaia 18 8 6" xfId="32324" xr:uid="{00000000-0005-0000-0000-0000C9280000}"/>
    <cellStyle name="Migliaia 18 8 7" xfId="35312" xr:uid="{00000000-0005-0000-0000-0000CA280000}"/>
    <cellStyle name="Migliaia 18 8 8" xfId="38272" xr:uid="{00000000-0005-0000-0000-0000CB280000}"/>
    <cellStyle name="Migliaia 18 9" xfId="5616" xr:uid="{00000000-0005-0000-0000-0000CC280000}"/>
    <cellStyle name="Migliaia 18 9 2" xfId="5617" xr:uid="{00000000-0005-0000-0000-0000CD280000}"/>
    <cellStyle name="Migliaia 18 9 3" xfId="5618" xr:uid="{00000000-0005-0000-0000-0000CE280000}"/>
    <cellStyle name="Migliaia 18 9 4" xfId="5619" xr:uid="{00000000-0005-0000-0000-0000CF280000}"/>
    <cellStyle name="Migliaia 18 9 5" xfId="27373" xr:uid="{00000000-0005-0000-0000-0000D0280000}"/>
    <cellStyle name="Migliaia 18 9 6" xfId="30388" xr:uid="{00000000-0005-0000-0000-0000D1280000}"/>
    <cellStyle name="Migliaia 18 9 7" xfId="35432" xr:uid="{00000000-0005-0000-0000-0000D2280000}"/>
    <cellStyle name="Migliaia 18 9 8" xfId="38392" xr:uid="{00000000-0005-0000-0000-0000D3280000}"/>
    <cellStyle name="Migliaia 19" xfId="5620" xr:uid="{00000000-0005-0000-0000-0000D4280000}"/>
    <cellStyle name="Migliaia 19 10" xfId="5621" xr:uid="{00000000-0005-0000-0000-0000D5280000}"/>
    <cellStyle name="Migliaia 19 10 2" xfId="5622" xr:uid="{00000000-0005-0000-0000-0000D6280000}"/>
    <cellStyle name="Migliaia 19 10 3" xfId="5623" xr:uid="{00000000-0005-0000-0000-0000D7280000}"/>
    <cellStyle name="Migliaia 19 10 4" xfId="28290" xr:uid="{00000000-0005-0000-0000-0000D8280000}"/>
    <cellStyle name="Migliaia 19 10 5" xfId="33048" xr:uid="{00000000-0005-0000-0000-0000D9280000}"/>
    <cellStyle name="Migliaia 19 10 6" xfId="39297" xr:uid="{00000000-0005-0000-0000-0000DA280000}"/>
    <cellStyle name="Migliaia 19 11" xfId="5624" xr:uid="{00000000-0005-0000-0000-0000DB280000}"/>
    <cellStyle name="Migliaia 19 11 2" xfId="5625" xr:uid="{00000000-0005-0000-0000-0000DC280000}"/>
    <cellStyle name="Migliaia 19 11 3" xfId="5626" xr:uid="{00000000-0005-0000-0000-0000DD280000}"/>
    <cellStyle name="Migliaia 19 11 4" xfId="29210" xr:uid="{00000000-0005-0000-0000-0000DE280000}"/>
    <cellStyle name="Migliaia 19 11 5" xfId="32698" xr:uid="{00000000-0005-0000-0000-0000DF280000}"/>
    <cellStyle name="Migliaia 19 11 6" xfId="40202" xr:uid="{00000000-0005-0000-0000-0000E0280000}"/>
    <cellStyle name="Migliaia 19 12" xfId="5627" xr:uid="{00000000-0005-0000-0000-0000E1280000}"/>
    <cellStyle name="Migliaia 19 13" xfId="5628" xr:uid="{00000000-0005-0000-0000-0000E2280000}"/>
    <cellStyle name="Migliaia 19 14" xfId="5629" xr:uid="{00000000-0005-0000-0000-0000E3280000}"/>
    <cellStyle name="Migliaia 19 15" xfId="23603" xr:uid="{00000000-0005-0000-0000-0000E4280000}"/>
    <cellStyle name="Migliaia 19 16" xfId="30199" xr:uid="{00000000-0005-0000-0000-0000E5280000}"/>
    <cellStyle name="Migliaia 19 17" xfId="36345" xr:uid="{00000000-0005-0000-0000-0000E6280000}"/>
    <cellStyle name="Migliaia 19 18" xfId="41107" xr:uid="{00000000-0005-0000-0000-0000E7280000}"/>
    <cellStyle name="Migliaia 19 19" xfId="41228" xr:uid="{00000000-0005-0000-0000-0000E8280000}"/>
    <cellStyle name="Migliaia 19 2" xfId="5630" xr:uid="{00000000-0005-0000-0000-0000E9280000}"/>
    <cellStyle name="Migliaia 19 2 10" xfId="24222" xr:uid="{00000000-0005-0000-0000-0000EA280000}"/>
    <cellStyle name="Migliaia 19 2 11" xfId="30200" xr:uid="{00000000-0005-0000-0000-0000EB280000}"/>
    <cellStyle name="Migliaia 19 2 12" xfId="36690" xr:uid="{00000000-0005-0000-0000-0000EC280000}"/>
    <cellStyle name="Migliaia 19 2 2" xfId="5631" xr:uid="{00000000-0005-0000-0000-0000ED280000}"/>
    <cellStyle name="Migliaia 19 2 2 10" xfId="30740" xr:uid="{00000000-0005-0000-0000-0000EE280000}"/>
    <cellStyle name="Migliaia 19 2 2 11" xfId="33504" xr:uid="{00000000-0005-0000-0000-0000EF280000}"/>
    <cellStyle name="Migliaia 19 2 2 12" xfId="36691" xr:uid="{00000000-0005-0000-0000-0000F0280000}"/>
    <cellStyle name="Migliaia 19 2 2 2" xfId="5632" xr:uid="{00000000-0005-0000-0000-0000F1280000}"/>
    <cellStyle name="Migliaia 19 2 2 2 2" xfId="5633" xr:uid="{00000000-0005-0000-0000-0000F2280000}"/>
    <cellStyle name="Migliaia 19 2 2 2 3" xfId="5634" xr:uid="{00000000-0005-0000-0000-0000F3280000}"/>
    <cellStyle name="Migliaia 19 2 2 2 4" xfId="5635" xr:uid="{00000000-0005-0000-0000-0000F4280000}"/>
    <cellStyle name="Migliaia 19 2 2 2 5" xfId="26517" xr:uid="{00000000-0005-0000-0000-0000F5280000}"/>
    <cellStyle name="Migliaia 19 2 2 2 6" xfId="31595" xr:uid="{00000000-0005-0000-0000-0000F6280000}"/>
    <cellStyle name="Migliaia 19 2 2 2 7" xfId="34583" xr:uid="{00000000-0005-0000-0000-0000F7280000}"/>
    <cellStyle name="Migliaia 19 2 2 2 8" xfId="37543" xr:uid="{00000000-0005-0000-0000-0000F8280000}"/>
    <cellStyle name="Migliaia 19 2 2 3" xfId="5636" xr:uid="{00000000-0005-0000-0000-0000F9280000}"/>
    <cellStyle name="Migliaia 19 2 2 3 2" xfId="5637" xr:uid="{00000000-0005-0000-0000-0000FA280000}"/>
    <cellStyle name="Migliaia 19 2 2 3 3" xfId="5638" xr:uid="{00000000-0005-0000-0000-0000FB280000}"/>
    <cellStyle name="Migliaia 19 2 2 3 4" xfId="27967" xr:uid="{00000000-0005-0000-0000-0000FC280000}"/>
    <cellStyle name="Migliaia 19 2 2 3 5" xfId="36016" xr:uid="{00000000-0005-0000-0000-0000FD280000}"/>
    <cellStyle name="Migliaia 19 2 2 3 6" xfId="38976" xr:uid="{00000000-0005-0000-0000-0000FE280000}"/>
    <cellStyle name="Migliaia 19 2 2 4" xfId="5639" xr:uid="{00000000-0005-0000-0000-0000FF280000}"/>
    <cellStyle name="Migliaia 19 2 2 4 2" xfId="5640" xr:uid="{00000000-0005-0000-0000-000000290000}"/>
    <cellStyle name="Migliaia 19 2 2 4 3" xfId="5641" xr:uid="{00000000-0005-0000-0000-000001290000}"/>
    <cellStyle name="Migliaia 19 2 2 4 4" xfId="28883" xr:uid="{00000000-0005-0000-0000-000002290000}"/>
    <cellStyle name="Migliaia 19 2 2 4 5" xfId="39880" xr:uid="{00000000-0005-0000-0000-000003290000}"/>
    <cellStyle name="Migliaia 19 2 2 5" xfId="5642" xr:uid="{00000000-0005-0000-0000-000004290000}"/>
    <cellStyle name="Migliaia 19 2 2 5 2" xfId="5643" xr:uid="{00000000-0005-0000-0000-000005290000}"/>
    <cellStyle name="Migliaia 19 2 2 5 3" xfId="5644" xr:uid="{00000000-0005-0000-0000-000006290000}"/>
    <cellStyle name="Migliaia 19 2 2 5 4" xfId="29803" xr:uid="{00000000-0005-0000-0000-000007290000}"/>
    <cellStyle name="Migliaia 19 2 2 5 5" xfId="40785" xr:uid="{00000000-0005-0000-0000-000008290000}"/>
    <cellStyle name="Migliaia 19 2 2 6" xfId="5645" xr:uid="{00000000-0005-0000-0000-000009290000}"/>
    <cellStyle name="Migliaia 19 2 2 7" xfId="5646" xr:uid="{00000000-0005-0000-0000-00000A290000}"/>
    <cellStyle name="Migliaia 19 2 2 8" xfId="5647" xr:uid="{00000000-0005-0000-0000-00000B290000}"/>
    <cellStyle name="Migliaia 19 2 2 9" xfId="24223" xr:uid="{00000000-0005-0000-0000-00000C290000}"/>
    <cellStyle name="Migliaia 19 2 3" xfId="5648" xr:uid="{00000000-0005-0000-0000-00000D290000}"/>
    <cellStyle name="Migliaia 19 2 3 2" xfId="5649" xr:uid="{00000000-0005-0000-0000-00000E290000}"/>
    <cellStyle name="Migliaia 19 2 3 3" xfId="5650" xr:uid="{00000000-0005-0000-0000-00000F290000}"/>
    <cellStyle name="Migliaia 19 2 3 4" xfId="5651" xr:uid="{00000000-0005-0000-0000-000010290000}"/>
    <cellStyle name="Migliaia 19 2 3 5" xfId="26516" xr:uid="{00000000-0005-0000-0000-000011290000}"/>
    <cellStyle name="Migliaia 19 2 3 6" xfId="31594" xr:uid="{00000000-0005-0000-0000-000012290000}"/>
    <cellStyle name="Migliaia 19 2 3 7" xfId="34582" xr:uid="{00000000-0005-0000-0000-000013290000}"/>
    <cellStyle name="Migliaia 19 2 3 8" xfId="37542" xr:uid="{00000000-0005-0000-0000-000014290000}"/>
    <cellStyle name="Migliaia 19 2 4" xfId="5652" xr:uid="{00000000-0005-0000-0000-000015290000}"/>
    <cellStyle name="Migliaia 19 2 4 2" xfId="5653" xr:uid="{00000000-0005-0000-0000-000016290000}"/>
    <cellStyle name="Migliaia 19 2 4 3" xfId="5654" xr:uid="{00000000-0005-0000-0000-000017290000}"/>
    <cellStyle name="Migliaia 19 2 4 4" xfId="5655" xr:uid="{00000000-0005-0000-0000-000018290000}"/>
    <cellStyle name="Migliaia 19 2 4 5" xfId="27440" xr:uid="{00000000-0005-0000-0000-000019290000}"/>
    <cellStyle name="Migliaia 19 2 4 6" xfId="30739" xr:uid="{00000000-0005-0000-0000-00001A290000}"/>
    <cellStyle name="Migliaia 19 2 4 7" xfId="35497" xr:uid="{00000000-0005-0000-0000-00001B290000}"/>
    <cellStyle name="Migliaia 19 2 4 8" xfId="38457" xr:uid="{00000000-0005-0000-0000-00001C290000}"/>
    <cellStyle name="Migliaia 19 2 5" xfId="5656" xr:uid="{00000000-0005-0000-0000-00001D290000}"/>
    <cellStyle name="Migliaia 19 2 5 2" xfId="5657" xr:uid="{00000000-0005-0000-0000-00001E290000}"/>
    <cellStyle name="Migliaia 19 2 5 3" xfId="5658" xr:uid="{00000000-0005-0000-0000-00001F290000}"/>
    <cellStyle name="Migliaia 19 2 5 4" xfId="28356" xr:uid="{00000000-0005-0000-0000-000020290000}"/>
    <cellStyle name="Migliaia 19 2 5 5" xfId="33503" xr:uid="{00000000-0005-0000-0000-000021290000}"/>
    <cellStyle name="Migliaia 19 2 5 6" xfId="39361" xr:uid="{00000000-0005-0000-0000-000022290000}"/>
    <cellStyle name="Migliaia 19 2 6" xfId="5659" xr:uid="{00000000-0005-0000-0000-000023290000}"/>
    <cellStyle name="Migliaia 19 2 6 2" xfId="5660" xr:uid="{00000000-0005-0000-0000-000024290000}"/>
    <cellStyle name="Migliaia 19 2 6 3" xfId="5661" xr:uid="{00000000-0005-0000-0000-000025290000}"/>
    <cellStyle name="Migliaia 19 2 6 4" xfId="29276" xr:uid="{00000000-0005-0000-0000-000026290000}"/>
    <cellStyle name="Migliaia 19 2 6 5" xfId="40266" xr:uid="{00000000-0005-0000-0000-000027290000}"/>
    <cellStyle name="Migliaia 19 2 7" xfId="5662" xr:uid="{00000000-0005-0000-0000-000028290000}"/>
    <cellStyle name="Migliaia 19 2 8" xfId="5663" xr:uid="{00000000-0005-0000-0000-000029290000}"/>
    <cellStyle name="Migliaia 19 2 9" xfId="5664" xr:uid="{00000000-0005-0000-0000-00002A290000}"/>
    <cellStyle name="Migliaia 19 3" xfId="5665" xr:uid="{00000000-0005-0000-0000-00002B290000}"/>
    <cellStyle name="Migliaia 19 3 10" xfId="5666" xr:uid="{00000000-0005-0000-0000-00002C290000}"/>
    <cellStyle name="Migliaia 19 3 11" xfId="5667" xr:uid="{00000000-0005-0000-0000-00002D290000}"/>
    <cellStyle name="Migliaia 19 3 12" xfId="24224" xr:uid="{00000000-0005-0000-0000-00002E290000}"/>
    <cellStyle name="Migliaia 19 3 13" xfId="30741" xr:uid="{00000000-0005-0000-0000-00002F290000}"/>
    <cellStyle name="Migliaia 19 3 14" xfId="36692" xr:uid="{00000000-0005-0000-0000-000030290000}"/>
    <cellStyle name="Migliaia 19 3 2" xfId="5668" xr:uid="{00000000-0005-0000-0000-000031290000}"/>
    <cellStyle name="Migliaia 19 3 2 10" xfId="30742" xr:uid="{00000000-0005-0000-0000-000032290000}"/>
    <cellStyle name="Migliaia 19 3 2 11" xfId="33506" xr:uid="{00000000-0005-0000-0000-000033290000}"/>
    <cellStyle name="Migliaia 19 3 2 12" xfId="36693" xr:uid="{00000000-0005-0000-0000-000034290000}"/>
    <cellStyle name="Migliaia 19 3 2 2" xfId="5669" xr:uid="{00000000-0005-0000-0000-000035290000}"/>
    <cellStyle name="Migliaia 19 3 2 2 2" xfId="5670" xr:uid="{00000000-0005-0000-0000-000036290000}"/>
    <cellStyle name="Migliaia 19 3 2 2 3" xfId="5671" xr:uid="{00000000-0005-0000-0000-000037290000}"/>
    <cellStyle name="Migliaia 19 3 2 2 4" xfId="5672" xr:uid="{00000000-0005-0000-0000-000038290000}"/>
    <cellStyle name="Migliaia 19 3 2 2 5" xfId="26519" xr:uid="{00000000-0005-0000-0000-000039290000}"/>
    <cellStyle name="Migliaia 19 3 2 2 6" xfId="31597" xr:uid="{00000000-0005-0000-0000-00003A290000}"/>
    <cellStyle name="Migliaia 19 3 2 2 7" xfId="34585" xr:uid="{00000000-0005-0000-0000-00003B290000}"/>
    <cellStyle name="Migliaia 19 3 2 2 8" xfId="37545" xr:uid="{00000000-0005-0000-0000-00003C290000}"/>
    <cellStyle name="Migliaia 19 3 2 3" xfId="5673" xr:uid="{00000000-0005-0000-0000-00003D290000}"/>
    <cellStyle name="Migliaia 19 3 2 3 2" xfId="5674" xr:uid="{00000000-0005-0000-0000-00003E290000}"/>
    <cellStyle name="Migliaia 19 3 2 3 3" xfId="5675" xr:uid="{00000000-0005-0000-0000-00003F290000}"/>
    <cellStyle name="Migliaia 19 3 2 3 4" xfId="27552" xr:uid="{00000000-0005-0000-0000-000040290000}"/>
    <cellStyle name="Migliaia 19 3 2 3 5" xfId="35606" xr:uid="{00000000-0005-0000-0000-000041290000}"/>
    <cellStyle name="Migliaia 19 3 2 3 6" xfId="38566" xr:uid="{00000000-0005-0000-0000-000042290000}"/>
    <cellStyle name="Migliaia 19 3 2 4" xfId="5676" xr:uid="{00000000-0005-0000-0000-000043290000}"/>
    <cellStyle name="Migliaia 19 3 2 4 2" xfId="5677" xr:uid="{00000000-0005-0000-0000-000044290000}"/>
    <cellStyle name="Migliaia 19 3 2 4 3" xfId="5678" xr:uid="{00000000-0005-0000-0000-000045290000}"/>
    <cellStyle name="Migliaia 19 3 2 4 4" xfId="28468" xr:uid="{00000000-0005-0000-0000-000046290000}"/>
    <cellStyle name="Migliaia 19 3 2 4 5" xfId="39470" xr:uid="{00000000-0005-0000-0000-000047290000}"/>
    <cellStyle name="Migliaia 19 3 2 5" xfId="5679" xr:uid="{00000000-0005-0000-0000-000048290000}"/>
    <cellStyle name="Migliaia 19 3 2 5 2" xfId="5680" xr:uid="{00000000-0005-0000-0000-000049290000}"/>
    <cellStyle name="Migliaia 19 3 2 5 3" xfId="5681" xr:uid="{00000000-0005-0000-0000-00004A290000}"/>
    <cellStyle name="Migliaia 19 3 2 5 4" xfId="29388" xr:uid="{00000000-0005-0000-0000-00004B290000}"/>
    <cellStyle name="Migliaia 19 3 2 5 5" xfId="40375" xr:uid="{00000000-0005-0000-0000-00004C290000}"/>
    <cellStyle name="Migliaia 19 3 2 6" xfId="5682" xr:uid="{00000000-0005-0000-0000-00004D290000}"/>
    <cellStyle name="Migliaia 19 3 2 7" xfId="5683" xr:uid="{00000000-0005-0000-0000-00004E290000}"/>
    <cellStyle name="Migliaia 19 3 2 8" xfId="5684" xr:uid="{00000000-0005-0000-0000-00004F290000}"/>
    <cellStyle name="Migliaia 19 3 2 9" xfId="24225" xr:uid="{00000000-0005-0000-0000-000050290000}"/>
    <cellStyle name="Migliaia 19 3 3" xfId="5685" xr:uid="{00000000-0005-0000-0000-000051290000}"/>
    <cellStyle name="Migliaia 19 3 3 10" xfId="24226" xr:uid="{00000000-0005-0000-0000-000052290000}"/>
    <cellStyle name="Migliaia 19 3 3 11" xfId="30743" xr:uid="{00000000-0005-0000-0000-000053290000}"/>
    <cellStyle name="Migliaia 19 3 3 12" xfId="33507" xr:uid="{00000000-0005-0000-0000-000054290000}"/>
    <cellStyle name="Migliaia 19 3 3 13" xfId="36694" xr:uid="{00000000-0005-0000-0000-000055290000}"/>
    <cellStyle name="Migliaia 19 3 3 2" xfId="5686" xr:uid="{00000000-0005-0000-0000-000056290000}"/>
    <cellStyle name="Migliaia 19 3 3 2 10" xfId="30744" xr:uid="{00000000-0005-0000-0000-000057290000}"/>
    <cellStyle name="Migliaia 19 3 3 2 11" xfId="33508" xr:uid="{00000000-0005-0000-0000-000058290000}"/>
    <cellStyle name="Migliaia 19 3 3 2 12" xfId="36695" xr:uid="{00000000-0005-0000-0000-000059290000}"/>
    <cellStyle name="Migliaia 19 3 3 2 2" xfId="5687" xr:uid="{00000000-0005-0000-0000-00005A290000}"/>
    <cellStyle name="Migliaia 19 3 3 2 2 2" xfId="5688" xr:uid="{00000000-0005-0000-0000-00005B290000}"/>
    <cellStyle name="Migliaia 19 3 3 2 2 3" xfId="5689" xr:uid="{00000000-0005-0000-0000-00005C290000}"/>
    <cellStyle name="Migliaia 19 3 3 2 2 4" xfId="5690" xr:uid="{00000000-0005-0000-0000-00005D290000}"/>
    <cellStyle name="Migliaia 19 3 3 2 2 5" xfId="26521" xr:uid="{00000000-0005-0000-0000-00005E290000}"/>
    <cellStyle name="Migliaia 19 3 3 2 2 6" xfId="31599" xr:uid="{00000000-0005-0000-0000-00005F290000}"/>
    <cellStyle name="Migliaia 19 3 3 2 2 7" xfId="34587" xr:uid="{00000000-0005-0000-0000-000060290000}"/>
    <cellStyle name="Migliaia 19 3 3 2 2 8" xfId="37547" xr:uid="{00000000-0005-0000-0000-000061290000}"/>
    <cellStyle name="Migliaia 19 3 3 2 3" xfId="5691" xr:uid="{00000000-0005-0000-0000-000062290000}"/>
    <cellStyle name="Migliaia 19 3 3 2 3 2" xfId="5692" xr:uid="{00000000-0005-0000-0000-000063290000}"/>
    <cellStyle name="Migliaia 19 3 3 2 3 3" xfId="5693" xr:uid="{00000000-0005-0000-0000-000064290000}"/>
    <cellStyle name="Migliaia 19 3 3 2 3 4" xfId="27969" xr:uid="{00000000-0005-0000-0000-000065290000}"/>
    <cellStyle name="Migliaia 19 3 3 2 3 5" xfId="36018" xr:uid="{00000000-0005-0000-0000-000066290000}"/>
    <cellStyle name="Migliaia 19 3 3 2 3 6" xfId="38978" xr:uid="{00000000-0005-0000-0000-000067290000}"/>
    <cellStyle name="Migliaia 19 3 3 2 4" xfId="5694" xr:uid="{00000000-0005-0000-0000-000068290000}"/>
    <cellStyle name="Migliaia 19 3 3 2 4 2" xfId="5695" xr:uid="{00000000-0005-0000-0000-000069290000}"/>
    <cellStyle name="Migliaia 19 3 3 2 4 3" xfId="5696" xr:uid="{00000000-0005-0000-0000-00006A290000}"/>
    <cellStyle name="Migliaia 19 3 3 2 4 4" xfId="28885" xr:uid="{00000000-0005-0000-0000-00006B290000}"/>
    <cellStyle name="Migliaia 19 3 3 2 4 5" xfId="39882" xr:uid="{00000000-0005-0000-0000-00006C290000}"/>
    <cellStyle name="Migliaia 19 3 3 2 5" xfId="5697" xr:uid="{00000000-0005-0000-0000-00006D290000}"/>
    <cellStyle name="Migliaia 19 3 3 2 5 2" xfId="5698" xr:uid="{00000000-0005-0000-0000-00006E290000}"/>
    <cellStyle name="Migliaia 19 3 3 2 5 3" xfId="5699" xr:uid="{00000000-0005-0000-0000-00006F290000}"/>
    <cellStyle name="Migliaia 19 3 3 2 5 4" xfId="29805" xr:uid="{00000000-0005-0000-0000-000070290000}"/>
    <cellStyle name="Migliaia 19 3 3 2 5 5" xfId="40787" xr:uid="{00000000-0005-0000-0000-000071290000}"/>
    <cellStyle name="Migliaia 19 3 3 2 6" xfId="5700" xr:uid="{00000000-0005-0000-0000-000072290000}"/>
    <cellStyle name="Migliaia 19 3 3 2 7" xfId="5701" xr:uid="{00000000-0005-0000-0000-000073290000}"/>
    <cellStyle name="Migliaia 19 3 3 2 8" xfId="5702" xr:uid="{00000000-0005-0000-0000-000074290000}"/>
    <cellStyle name="Migliaia 19 3 3 2 9" xfId="24227" xr:uid="{00000000-0005-0000-0000-000075290000}"/>
    <cellStyle name="Migliaia 19 3 3 3" xfId="5703" xr:uid="{00000000-0005-0000-0000-000076290000}"/>
    <cellStyle name="Migliaia 19 3 3 3 2" xfId="5704" xr:uid="{00000000-0005-0000-0000-000077290000}"/>
    <cellStyle name="Migliaia 19 3 3 3 3" xfId="5705" xr:uid="{00000000-0005-0000-0000-000078290000}"/>
    <cellStyle name="Migliaia 19 3 3 3 4" xfId="5706" xr:uid="{00000000-0005-0000-0000-000079290000}"/>
    <cellStyle name="Migliaia 19 3 3 3 5" xfId="26520" xr:uid="{00000000-0005-0000-0000-00007A290000}"/>
    <cellStyle name="Migliaia 19 3 3 3 6" xfId="31598" xr:uid="{00000000-0005-0000-0000-00007B290000}"/>
    <cellStyle name="Migliaia 19 3 3 3 7" xfId="34586" xr:uid="{00000000-0005-0000-0000-00007C290000}"/>
    <cellStyle name="Migliaia 19 3 3 3 8" xfId="37546" xr:uid="{00000000-0005-0000-0000-00007D290000}"/>
    <cellStyle name="Migliaia 19 3 3 4" xfId="5707" xr:uid="{00000000-0005-0000-0000-00007E290000}"/>
    <cellStyle name="Migliaia 19 3 3 4 2" xfId="5708" xr:uid="{00000000-0005-0000-0000-00007F290000}"/>
    <cellStyle name="Migliaia 19 3 3 4 3" xfId="5709" xr:uid="{00000000-0005-0000-0000-000080290000}"/>
    <cellStyle name="Migliaia 19 3 3 4 4" xfId="27553" xr:uid="{00000000-0005-0000-0000-000081290000}"/>
    <cellStyle name="Migliaia 19 3 3 4 5" xfId="35607" xr:uid="{00000000-0005-0000-0000-000082290000}"/>
    <cellStyle name="Migliaia 19 3 3 4 6" xfId="38567" xr:uid="{00000000-0005-0000-0000-000083290000}"/>
    <cellStyle name="Migliaia 19 3 3 5" xfId="5710" xr:uid="{00000000-0005-0000-0000-000084290000}"/>
    <cellStyle name="Migliaia 19 3 3 5 2" xfId="5711" xr:uid="{00000000-0005-0000-0000-000085290000}"/>
    <cellStyle name="Migliaia 19 3 3 5 3" xfId="5712" xr:uid="{00000000-0005-0000-0000-000086290000}"/>
    <cellStyle name="Migliaia 19 3 3 5 4" xfId="28469" xr:uid="{00000000-0005-0000-0000-000087290000}"/>
    <cellStyle name="Migliaia 19 3 3 5 5" xfId="39471" xr:uid="{00000000-0005-0000-0000-000088290000}"/>
    <cellStyle name="Migliaia 19 3 3 6" xfId="5713" xr:uid="{00000000-0005-0000-0000-000089290000}"/>
    <cellStyle name="Migliaia 19 3 3 6 2" xfId="5714" xr:uid="{00000000-0005-0000-0000-00008A290000}"/>
    <cellStyle name="Migliaia 19 3 3 6 3" xfId="5715" xr:uid="{00000000-0005-0000-0000-00008B290000}"/>
    <cellStyle name="Migliaia 19 3 3 6 4" xfId="29389" xr:uid="{00000000-0005-0000-0000-00008C290000}"/>
    <cellStyle name="Migliaia 19 3 3 6 5" xfId="40376" xr:uid="{00000000-0005-0000-0000-00008D290000}"/>
    <cellStyle name="Migliaia 19 3 3 7" xfId="5716" xr:uid="{00000000-0005-0000-0000-00008E290000}"/>
    <cellStyle name="Migliaia 19 3 3 8" xfId="5717" xr:uid="{00000000-0005-0000-0000-00008F290000}"/>
    <cellStyle name="Migliaia 19 3 3 9" xfId="5718" xr:uid="{00000000-0005-0000-0000-000090290000}"/>
    <cellStyle name="Migliaia 19 3 4" xfId="5719" xr:uid="{00000000-0005-0000-0000-000091290000}"/>
    <cellStyle name="Migliaia 19 3 4 10" xfId="30745" xr:uid="{00000000-0005-0000-0000-000092290000}"/>
    <cellStyle name="Migliaia 19 3 4 11" xfId="33509" xr:uid="{00000000-0005-0000-0000-000093290000}"/>
    <cellStyle name="Migliaia 19 3 4 12" xfId="36696" xr:uid="{00000000-0005-0000-0000-000094290000}"/>
    <cellStyle name="Migliaia 19 3 4 2" xfId="5720" xr:uid="{00000000-0005-0000-0000-000095290000}"/>
    <cellStyle name="Migliaia 19 3 4 2 2" xfId="5721" xr:uid="{00000000-0005-0000-0000-000096290000}"/>
    <cellStyle name="Migliaia 19 3 4 2 3" xfId="5722" xr:uid="{00000000-0005-0000-0000-000097290000}"/>
    <cellStyle name="Migliaia 19 3 4 2 4" xfId="5723" xr:uid="{00000000-0005-0000-0000-000098290000}"/>
    <cellStyle name="Migliaia 19 3 4 2 5" xfId="26522" xr:uid="{00000000-0005-0000-0000-000099290000}"/>
    <cellStyle name="Migliaia 19 3 4 2 6" xfId="31600" xr:uid="{00000000-0005-0000-0000-00009A290000}"/>
    <cellStyle name="Migliaia 19 3 4 2 7" xfId="34588" xr:uid="{00000000-0005-0000-0000-00009B290000}"/>
    <cellStyle name="Migliaia 19 3 4 2 8" xfId="37548" xr:uid="{00000000-0005-0000-0000-00009C290000}"/>
    <cellStyle name="Migliaia 19 3 4 3" xfId="5724" xr:uid="{00000000-0005-0000-0000-00009D290000}"/>
    <cellStyle name="Migliaia 19 3 4 3 2" xfId="5725" xr:uid="{00000000-0005-0000-0000-00009E290000}"/>
    <cellStyle name="Migliaia 19 3 4 3 3" xfId="5726" xr:uid="{00000000-0005-0000-0000-00009F290000}"/>
    <cellStyle name="Migliaia 19 3 4 3 4" xfId="27968" xr:uid="{00000000-0005-0000-0000-0000A0290000}"/>
    <cellStyle name="Migliaia 19 3 4 3 5" xfId="36017" xr:uid="{00000000-0005-0000-0000-0000A1290000}"/>
    <cellStyle name="Migliaia 19 3 4 3 6" xfId="38977" xr:uid="{00000000-0005-0000-0000-0000A2290000}"/>
    <cellStyle name="Migliaia 19 3 4 4" xfId="5727" xr:uid="{00000000-0005-0000-0000-0000A3290000}"/>
    <cellStyle name="Migliaia 19 3 4 4 2" xfId="5728" xr:uid="{00000000-0005-0000-0000-0000A4290000}"/>
    <cellStyle name="Migliaia 19 3 4 4 3" xfId="5729" xr:uid="{00000000-0005-0000-0000-0000A5290000}"/>
    <cellStyle name="Migliaia 19 3 4 4 4" xfId="28884" xr:uid="{00000000-0005-0000-0000-0000A6290000}"/>
    <cellStyle name="Migliaia 19 3 4 4 5" xfId="39881" xr:uid="{00000000-0005-0000-0000-0000A7290000}"/>
    <cellStyle name="Migliaia 19 3 4 5" xfId="5730" xr:uid="{00000000-0005-0000-0000-0000A8290000}"/>
    <cellStyle name="Migliaia 19 3 4 5 2" xfId="5731" xr:uid="{00000000-0005-0000-0000-0000A9290000}"/>
    <cellStyle name="Migliaia 19 3 4 5 3" xfId="5732" xr:uid="{00000000-0005-0000-0000-0000AA290000}"/>
    <cellStyle name="Migliaia 19 3 4 5 4" xfId="29804" xr:uid="{00000000-0005-0000-0000-0000AB290000}"/>
    <cellStyle name="Migliaia 19 3 4 5 5" xfId="40786" xr:uid="{00000000-0005-0000-0000-0000AC290000}"/>
    <cellStyle name="Migliaia 19 3 4 6" xfId="5733" xr:uid="{00000000-0005-0000-0000-0000AD290000}"/>
    <cellStyle name="Migliaia 19 3 4 7" xfId="5734" xr:uid="{00000000-0005-0000-0000-0000AE290000}"/>
    <cellStyle name="Migliaia 19 3 4 8" xfId="5735" xr:uid="{00000000-0005-0000-0000-0000AF290000}"/>
    <cellStyle name="Migliaia 19 3 4 9" xfId="24228" xr:uid="{00000000-0005-0000-0000-0000B0290000}"/>
    <cellStyle name="Migliaia 19 3 5" xfId="5736" xr:uid="{00000000-0005-0000-0000-0000B1290000}"/>
    <cellStyle name="Migliaia 19 3 5 2" xfId="5737" xr:uid="{00000000-0005-0000-0000-0000B2290000}"/>
    <cellStyle name="Migliaia 19 3 5 3" xfId="5738" xr:uid="{00000000-0005-0000-0000-0000B3290000}"/>
    <cellStyle name="Migliaia 19 3 5 4" xfId="5739" xr:uid="{00000000-0005-0000-0000-0000B4290000}"/>
    <cellStyle name="Migliaia 19 3 5 5" xfId="26518" xr:uid="{00000000-0005-0000-0000-0000B5290000}"/>
    <cellStyle name="Migliaia 19 3 5 6" xfId="31596" xr:uid="{00000000-0005-0000-0000-0000B6290000}"/>
    <cellStyle name="Migliaia 19 3 5 7" xfId="34584" xr:uid="{00000000-0005-0000-0000-0000B7290000}"/>
    <cellStyle name="Migliaia 19 3 5 8" xfId="37544" xr:uid="{00000000-0005-0000-0000-0000B8290000}"/>
    <cellStyle name="Migliaia 19 3 6" xfId="5740" xr:uid="{00000000-0005-0000-0000-0000B9290000}"/>
    <cellStyle name="Migliaia 19 3 6 2" xfId="5741" xr:uid="{00000000-0005-0000-0000-0000BA290000}"/>
    <cellStyle name="Migliaia 19 3 6 3" xfId="5742" xr:uid="{00000000-0005-0000-0000-0000BB290000}"/>
    <cellStyle name="Migliaia 19 3 6 4" xfId="27551" xr:uid="{00000000-0005-0000-0000-0000BC290000}"/>
    <cellStyle name="Migliaia 19 3 6 5" xfId="35605" xr:uid="{00000000-0005-0000-0000-0000BD290000}"/>
    <cellStyle name="Migliaia 19 3 6 6" xfId="38565" xr:uid="{00000000-0005-0000-0000-0000BE290000}"/>
    <cellStyle name="Migliaia 19 3 7" xfId="5743" xr:uid="{00000000-0005-0000-0000-0000BF290000}"/>
    <cellStyle name="Migliaia 19 3 7 2" xfId="5744" xr:uid="{00000000-0005-0000-0000-0000C0290000}"/>
    <cellStyle name="Migliaia 19 3 7 3" xfId="5745" xr:uid="{00000000-0005-0000-0000-0000C1290000}"/>
    <cellStyle name="Migliaia 19 3 7 4" xfId="28467" xr:uid="{00000000-0005-0000-0000-0000C2290000}"/>
    <cellStyle name="Migliaia 19 3 7 5" xfId="33505" xr:uid="{00000000-0005-0000-0000-0000C3290000}"/>
    <cellStyle name="Migliaia 19 3 7 6" xfId="39469" xr:uid="{00000000-0005-0000-0000-0000C4290000}"/>
    <cellStyle name="Migliaia 19 3 8" xfId="5746" xr:uid="{00000000-0005-0000-0000-0000C5290000}"/>
    <cellStyle name="Migliaia 19 3 8 2" xfId="5747" xr:uid="{00000000-0005-0000-0000-0000C6290000}"/>
    <cellStyle name="Migliaia 19 3 8 3" xfId="5748" xr:uid="{00000000-0005-0000-0000-0000C7290000}"/>
    <cellStyle name="Migliaia 19 3 8 4" xfId="29387" xr:uid="{00000000-0005-0000-0000-0000C8290000}"/>
    <cellStyle name="Migliaia 19 3 8 5" xfId="40374" xr:uid="{00000000-0005-0000-0000-0000C9290000}"/>
    <cellStyle name="Migliaia 19 3 9" xfId="5749" xr:uid="{00000000-0005-0000-0000-0000CA290000}"/>
    <cellStyle name="Migliaia 19 4" xfId="5750" xr:uid="{00000000-0005-0000-0000-0000CB290000}"/>
    <cellStyle name="Migliaia 19 4 10" xfId="5751" xr:uid="{00000000-0005-0000-0000-0000CC290000}"/>
    <cellStyle name="Migliaia 19 4 11" xfId="24229" xr:uid="{00000000-0005-0000-0000-0000CD290000}"/>
    <cellStyle name="Migliaia 19 4 12" xfId="30746" xr:uid="{00000000-0005-0000-0000-0000CE290000}"/>
    <cellStyle name="Migliaia 19 4 13" xfId="33510" xr:uid="{00000000-0005-0000-0000-0000CF290000}"/>
    <cellStyle name="Migliaia 19 4 14" xfId="36697" xr:uid="{00000000-0005-0000-0000-0000D0290000}"/>
    <cellStyle name="Migliaia 19 4 2" xfId="5752" xr:uid="{00000000-0005-0000-0000-0000D1290000}"/>
    <cellStyle name="Migliaia 19 4 2 10" xfId="24230" xr:uid="{00000000-0005-0000-0000-0000D2290000}"/>
    <cellStyle name="Migliaia 19 4 2 11" xfId="30747" xr:uid="{00000000-0005-0000-0000-0000D3290000}"/>
    <cellStyle name="Migliaia 19 4 2 12" xfId="33511" xr:uid="{00000000-0005-0000-0000-0000D4290000}"/>
    <cellStyle name="Migliaia 19 4 2 13" xfId="36698" xr:uid="{00000000-0005-0000-0000-0000D5290000}"/>
    <cellStyle name="Migliaia 19 4 2 2" xfId="5753" xr:uid="{00000000-0005-0000-0000-0000D6290000}"/>
    <cellStyle name="Migliaia 19 4 2 2 10" xfId="30748" xr:uid="{00000000-0005-0000-0000-0000D7290000}"/>
    <cellStyle name="Migliaia 19 4 2 2 11" xfId="33512" xr:uid="{00000000-0005-0000-0000-0000D8290000}"/>
    <cellStyle name="Migliaia 19 4 2 2 12" xfId="36699" xr:uid="{00000000-0005-0000-0000-0000D9290000}"/>
    <cellStyle name="Migliaia 19 4 2 2 2" xfId="5754" xr:uid="{00000000-0005-0000-0000-0000DA290000}"/>
    <cellStyle name="Migliaia 19 4 2 2 2 2" xfId="5755" xr:uid="{00000000-0005-0000-0000-0000DB290000}"/>
    <cellStyle name="Migliaia 19 4 2 2 2 3" xfId="5756" xr:uid="{00000000-0005-0000-0000-0000DC290000}"/>
    <cellStyle name="Migliaia 19 4 2 2 2 4" xfId="5757" xr:uid="{00000000-0005-0000-0000-0000DD290000}"/>
    <cellStyle name="Migliaia 19 4 2 2 2 5" xfId="26525" xr:uid="{00000000-0005-0000-0000-0000DE290000}"/>
    <cellStyle name="Migliaia 19 4 2 2 2 6" xfId="31603" xr:uid="{00000000-0005-0000-0000-0000DF290000}"/>
    <cellStyle name="Migliaia 19 4 2 2 2 7" xfId="34591" xr:uid="{00000000-0005-0000-0000-0000E0290000}"/>
    <cellStyle name="Migliaia 19 4 2 2 2 8" xfId="37551" xr:uid="{00000000-0005-0000-0000-0000E1290000}"/>
    <cellStyle name="Migliaia 19 4 2 2 3" xfId="5758" xr:uid="{00000000-0005-0000-0000-0000E2290000}"/>
    <cellStyle name="Migliaia 19 4 2 2 3 2" xfId="5759" xr:uid="{00000000-0005-0000-0000-0000E3290000}"/>
    <cellStyle name="Migliaia 19 4 2 2 3 3" xfId="5760" xr:uid="{00000000-0005-0000-0000-0000E4290000}"/>
    <cellStyle name="Migliaia 19 4 2 2 3 4" xfId="27971" xr:uid="{00000000-0005-0000-0000-0000E5290000}"/>
    <cellStyle name="Migliaia 19 4 2 2 3 5" xfId="36020" xr:uid="{00000000-0005-0000-0000-0000E6290000}"/>
    <cellStyle name="Migliaia 19 4 2 2 3 6" xfId="38980" xr:uid="{00000000-0005-0000-0000-0000E7290000}"/>
    <cellStyle name="Migliaia 19 4 2 2 4" xfId="5761" xr:uid="{00000000-0005-0000-0000-0000E8290000}"/>
    <cellStyle name="Migliaia 19 4 2 2 4 2" xfId="5762" xr:uid="{00000000-0005-0000-0000-0000E9290000}"/>
    <cellStyle name="Migliaia 19 4 2 2 4 3" xfId="5763" xr:uid="{00000000-0005-0000-0000-0000EA290000}"/>
    <cellStyle name="Migliaia 19 4 2 2 4 4" xfId="28887" xr:uid="{00000000-0005-0000-0000-0000EB290000}"/>
    <cellStyle name="Migliaia 19 4 2 2 4 5" xfId="39884" xr:uid="{00000000-0005-0000-0000-0000EC290000}"/>
    <cellStyle name="Migliaia 19 4 2 2 5" xfId="5764" xr:uid="{00000000-0005-0000-0000-0000ED290000}"/>
    <cellStyle name="Migliaia 19 4 2 2 5 2" xfId="5765" xr:uid="{00000000-0005-0000-0000-0000EE290000}"/>
    <cellStyle name="Migliaia 19 4 2 2 5 3" xfId="5766" xr:uid="{00000000-0005-0000-0000-0000EF290000}"/>
    <cellStyle name="Migliaia 19 4 2 2 5 4" xfId="29807" xr:uid="{00000000-0005-0000-0000-0000F0290000}"/>
    <cellStyle name="Migliaia 19 4 2 2 5 5" xfId="40789" xr:uid="{00000000-0005-0000-0000-0000F1290000}"/>
    <cellStyle name="Migliaia 19 4 2 2 6" xfId="5767" xr:uid="{00000000-0005-0000-0000-0000F2290000}"/>
    <cellStyle name="Migliaia 19 4 2 2 7" xfId="5768" xr:uid="{00000000-0005-0000-0000-0000F3290000}"/>
    <cellStyle name="Migliaia 19 4 2 2 8" xfId="5769" xr:uid="{00000000-0005-0000-0000-0000F4290000}"/>
    <cellStyle name="Migliaia 19 4 2 2 9" xfId="24231" xr:uid="{00000000-0005-0000-0000-0000F5290000}"/>
    <cellStyle name="Migliaia 19 4 2 3" xfId="5770" xr:uid="{00000000-0005-0000-0000-0000F6290000}"/>
    <cellStyle name="Migliaia 19 4 2 3 2" xfId="5771" xr:uid="{00000000-0005-0000-0000-0000F7290000}"/>
    <cellStyle name="Migliaia 19 4 2 3 3" xfId="5772" xr:uid="{00000000-0005-0000-0000-0000F8290000}"/>
    <cellStyle name="Migliaia 19 4 2 3 4" xfId="5773" xr:uid="{00000000-0005-0000-0000-0000F9290000}"/>
    <cellStyle name="Migliaia 19 4 2 3 5" xfId="26524" xr:uid="{00000000-0005-0000-0000-0000FA290000}"/>
    <cellStyle name="Migliaia 19 4 2 3 6" xfId="31602" xr:uid="{00000000-0005-0000-0000-0000FB290000}"/>
    <cellStyle name="Migliaia 19 4 2 3 7" xfId="34590" xr:uid="{00000000-0005-0000-0000-0000FC290000}"/>
    <cellStyle name="Migliaia 19 4 2 3 8" xfId="37550" xr:uid="{00000000-0005-0000-0000-0000FD290000}"/>
    <cellStyle name="Migliaia 19 4 2 4" xfId="5774" xr:uid="{00000000-0005-0000-0000-0000FE290000}"/>
    <cellStyle name="Migliaia 19 4 2 4 2" xfId="5775" xr:uid="{00000000-0005-0000-0000-0000FF290000}"/>
    <cellStyle name="Migliaia 19 4 2 4 3" xfId="5776" xr:uid="{00000000-0005-0000-0000-0000002A0000}"/>
    <cellStyle name="Migliaia 19 4 2 4 4" xfId="27555" xr:uid="{00000000-0005-0000-0000-0000012A0000}"/>
    <cellStyle name="Migliaia 19 4 2 4 5" xfId="35609" xr:uid="{00000000-0005-0000-0000-0000022A0000}"/>
    <cellStyle name="Migliaia 19 4 2 4 6" xfId="38569" xr:uid="{00000000-0005-0000-0000-0000032A0000}"/>
    <cellStyle name="Migliaia 19 4 2 5" xfId="5777" xr:uid="{00000000-0005-0000-0000-0000042A0000}"/>
    <cellStyle name="Migliaia 19 4 2 5 2" xfId="5778" xr:uid="{00000000-0005-0000-0000-0000052A0000}"/>
    <cellStyle name="Migliaia 19 4 2 5 3" xfId="5779" xr:uid="{00000000-0005-0000-0000-0000062A0000}"/>
    <cellStyle name="Migliaia 19 4 2 5 4" xfId="28471" xr:uid="{00000000-0005-0000-0000-0000072A0000}"/>
    <cellStyle name="Migliaia 19 4 2 5 5" xfId="39473" xr:uid="{00000000-0005-0000-0000-0000082A0000}"/>
    <cellStyle name="Migliaia 19 4 2 6" xfId="5780" xr:uid="{00000000-0005-0000-0000-0000092A0000}"/>
    <cellStyle name="Migliaia 19 4 2 6 2" xfId="5781" xr:uid="{00000000-0005-0000-0000-00000A2A0000}"/>
    <cellStyle name="Migliaia 19 4 2 6 3" xfId="5782" xr:uid="{00000000-0005-0000-0000-00000B2A0000}"/>
    <cellStyle name="Migliaia 19 4 2 6 4" xfId="29391" xr:uid="{00000000-0005-0000-0000-00000C2A0000}"/>
    <cellStyle name="Migliaia 19 4 2 6 5" xfId="40378" xr:uid="{00000000-0005-0000-0000-00000D2A0000}"/>
    <cellStyle name="Migliaia 19 4 2 7" xfId="5783" xr:uid="{00000000-0005-0000-0000-00000E2A0000}"/>
    <cellStyle name="Migliaia 19 4 2 8" xfId="5784" xr:uid="{00000000-0005-0000-0000-00000F2A0000}"/>
    <cellStyle name="Migliaia 19 4 2 9" xfId="5785" xr:uid="{00000000-0005-0000-0000-0000102A0000}"/>
    <cellStyle name="Migliaia 19 4 3" xfId="5786" xr:uid="{00000000-0005-0000-0000-0000112A0000}"/>
    <cellStyle name="Migliaia 19 4 3 10" xfId="30749" xr:uid="{00000000-0005-0000-0000-0000122A0000}"/>
    <cellStyle name="Migliaia 19 4 3 11" xfId="33513" xr:uid="{00000000-0005-0000-0000-0000132A0000}"/>
    <cellStyle name="Migliaia 19 4 3 12" xfId="36700" xr:uid="{00000000-0005-0000-0000-0000142A0000}"/>
    <cellStyle name="Migliaia 19 4 3 2" xfId="5787" xr:uid="{00000000-0005-0000-0000-0000152A0000}"/>
    <cellStyle name="Migliaia 19 4 3 2 2" xfId="5788" xr:uid="{00000000-0005-0000-0000-0000162A0000}"/>
    <cellStyle name="Migliaia 19 4 3 2 3" xfId="5789" xr:uid="{00000000-0005-0000-0000-0000172A0000}"/>
    <cellStyle name="Migliaia 19 4 3 2 4" xfId="5790" xr:uid="{00000000-0005-0000-0000-0000182A0000}"/>
    <cellStyle name="Migliaia 19 4 3 2 5" xfId="26526" xr:uid="{00000000-0005-0000-0000-0000192A0000}"/>
    <cellStyle name="Migliaia 19 4 3 2 6" xfId="31604" xr:uid="{00000000-0005-0000-0000-00001A2A0000}"/>
    <cellStyle name="Migliaia 19 4 3 2 7" xfId="34592" xr:uid="{00000000-0005-0000-0000-00001B2A0000}"/>
    <cellStyle name="Migliaia 19 4 3 2 8" xfId="37552" xr:uid="{00000000-0005-0000-0000-00001C2A0000}"/>
    <cellStyle name="Migliaia 19 4 3 3" xfId="5791" xr:uid="{00000000-0005-0000-0000-00001D2A0000}"/>
    <cellStyle name="Migliaia 19 4 3 3 2" xfId="5792" xr:uid="{00000000-0005-0000-0000-00001E2A0000}"/>
    <cellStyle name="Migliaia 19 4 3 3 3" xfId="5793" xr:uid="{00000000-0005-0000-0000-00001F2A0000}"/>
    <cellStyle name="Migliaia 19 4 3 3 4" xfId="27970" xr:uid="{00000000-0005-0000-0000-0000202A0000}"/>
    <cellStyle name="Migliaia 19 4 3 3 5" xfId="36019" xr:uid="{00000000-0005-0000-0000-0000212A0000}"/>
    <cellStyle name="Migliaia 19 4 3 3 6" xfId="38979" xr:uid="{00000000-0005-0000-0000-0000222A0000}"/>
    <cellStyle name="Migliaia 19 4 3 4" xfId="5794" xr:uid="{00000000-0005-0000-0000-0000232A0000}"/>
    <cellStyle name="Migliaia 19 4 3 4 2" xfId="5795" xr:uid="{00000000-0005-0000-0000-0000242A0000}"/>
    <cellStyle name="Migliaia 19 4 3 4 3" xfId="5796" xr:uid="{00000000-0005-0000-0000-0000252A0000}"/>
    <cellStyle name="Migliaia 19 4 3 4 4" xfId="28886" xr:uid="{00000000-0005-0000-0000-0000262A0000}"/>
    <cellStyle name="Migliaia 19 4 3 4 5" xfId="39883" xr:uid="{00000000-0005-0000-0000-0000272A0000}"/>
    <cellStyle name="Migliaia 19 4 3 5" xfId="5797" xr:uid="{00000000-0005-0000-0000-0000282A0000}"/>
    <cellStyle name="Migliaia 19 4 3 5 2" xfId="5798" xr:uid="{00000000-0005-0000-0000-0000292A0000}"/>
    <cellStyle name="Migliaia 19 4 3 5 3" xfId="5799" xr:uid="{00000000-0005-0000-0000-00002A2A0000}"/>
    <cellStyle name="Migliaia 19 4 3 5 4" xfId="29806" xr:uid="{00000000-0005-0000-0000-00002B2A0000}"/>
    <cellStyle name="Migliaia 19 4 3 5 5" xfId="40788" xr:uid="{00000000-0005-0000-0000-00002C2A0000}"/>
    <cellStyle name="Migliaia 19 4 3 6" xfId="5800" xr:uid="{00000000-0005-0000-0000-00002D2A0000}"/>
    <cellStyle name="Migliaia 19 4 3 7" xfId="5801" xr:uid="{00000000-0005-0000-0000-00002E2A0000}"/>
    <cellStyle name="Migliaia 19 4 3 8" xfId="5802" xr:uid="{00000000-0005-0000-0000-00002F2A0000}"/>
    <cellStyle name="Migliaia 19 4 3 9" xfId="24232" xr:uid="{00000000-0005-0000-0000-0000302A0000}"/>
    <cellStyle name="Migliaia 19 4 4" xfId="5803" xr:uid="{00000000-0005-0000-0000-0000312A0000}"/>
    <cellStyle name="Migliaia 19 4 4 2" xfId="5804" xr:uid="{00000000-0005-0000-0000-0000322A0000}"/>
    <cellStyle name="Migliaia 19 4 4 3" xfId="5805" xr:uid="{00000000-0005-0000-0000-0000332A0000}"/>
    <cellStyle name="Migliaia 19 4 4 4" xfId="5806" xr:uid="{00000000-0005-0000-0000-0000342A0000}"/>
    <cellStyle name="Migliaia 19 4 4 5" xfId="26523" xr:uid="{00000000-0005-0000-0000-0000352A0000}"/>
    <cellStyle name="Migliaia 19 4 4 6" xfId="31601" xr:uid="{00000000-0005-0000-0000-0000362A0000}"/>
    <cellStyle name="Migliaia 19 4 4 7" xfId="34589" xr:uid="{00000000-0005-0000-0000-0000372A0000}"/>
    <cellStyle name="Migliaia 19 4 4 8" xfId="37549" xr:uid="{00000000-0005-0000-0000-0000382A0000}"/>
    <cellStyle name="Migliaia 19 4 5" xfId="5807" xr:uid="{00000000-0005-0000-0000-0000392A0000}"/>
    <cellStyle name="Migliaia 19 4 5 2" xfId="5808" xr:uid="{00000000-0005-0000-0000-00003A2A0000}"/>
    <cellStyle name="Migliaia 19 4 5 3" xfId="5809" xr:uid="{00000000-0005-0000-0000-00003B2A0000}"/>
    <cellStyle name="Migliaia 19 4 5 4" xfId="27554" xr:uid="{00000000-0005-0000-0000-00003C2A0000}"/>
    <cellStyle name="Migliaia 19 4 5 5" xfId="35608" xr:uid="{00000000-0005-0000-0000-00003D2A0000}"/>
    <cellStyle name="Migliaia 19 4 5 6" xfId="38568" xr:uid="{00000000-0005-0000-0000-00003E2A0000}"/>
    <cellStyle name="Migliaia 19 4 6" xfId="5810" xr:uid="{00000000-0005-0000-0000-00003F2A0000}"/>
    <cellStyle name="Migliaia 19 4 6 2" xfId="5811" xr:uid="{00000000-0005-0000-0000-0000402A0000}"/>
    <cellStyle name="Migliaia 19 4 6 3" xfId="5812" xr:uid="{00000000-0005-0000-0000-0000412A0000}"/>
    <cellStyle name="Migliaia 19 4 6 4" xfId="28470" xr:uid="{00000000-0005-0000-0000-0000422A0000}"/>
    <cellStyle name="Migliaia 19 4 6 5" xfId="39472" xr:uid="{00000000-0005-0000-0000-0000432A0000}"/>
    <cellStyle name="Migliaia 19 4 7" xfId="5813" xr:uid="{00000000-0005-0000-0000-0000442A0000}"/>
    <cellStyle name="Migliaia 19 4 7 2" xfId="5814" xr:uid="{00000000-0005-0000-0000-0000452A0000}"/>
    <cellStyle name="Migliaia 19 4 7 3" xfId="5815" xr:uid="{00000000-0005-0000-0000-0000462A0000}"/>
    <cellStyle name="Migliaia 19 4 7 4" xfId="29390" xr:uid="{00000000-0005-0000-0000-0000472A0000}"/>
    <cellStyle name="Migliaia 19 4 7 5" xfId="40377" xr:uid="{00000000-0005-0000-0000-0000482A0000}"/>
    <cellStyle name="Migliaia 19 4 8" xfId="5816" xr:uid="{00000000-0005-0000-0000-0000492A0000}"/>
    <cellStyle name="Migliaia 19 4 9" xfId="5817" xr:uid="{00000000-0005-0000-0000-00004A2A0000}"/>
    <cellStyle name="Migliaia 19 5" xfId="5818" xr:uid="{00000000-0005-0000-0000-00004B2A0000}"/>
    <cellStyle name="Migliaia 19 5 10" xfId="30750" xr:uid="{00000000-0005-0000-0000-00004C2A0000}"/>
    <cellStyle name="Migliaia 19 5 11" xfId="33514" xr:uid="{00000000-0005-0000-0000-00004D2A0000}"/>
    <cellStyle name="Migliaia 19 5 12" xfId="36701" xr:uid="{00000000-0005-0000-0000-00004E2A0000}"/>
    <cellStyle name="Migliaia 19 5 2" xfId="5819" xr:uid="{00000000-0005-0000-0000-00004F2A0000}"/>
    <cellStyle name="Migliaia 19 5 2 2" xfId="5820" xr:uid="{00000000-0005-0000-0000-0000502A0000}"/>
    <cellStyle name="Migliaia 19 5 2 3" xfId="5821" xr:uid="{00000000-0005-0000-0000-0000512A0000}"/>
    <cellStyle name="Migliaia 19 5 2 4" xfId="5822" xr:uid="{00000000-0005-0000-0000-0000522A0000}"/>
    <cellStyle name="Migliaia 19 5 2 5" xfId="26527" xr:uid="{00000000-0005-0000-0000-0000532A0000}"/>
    <cellStyle name="Migliaia 19 5 2 6" xfId="31605" xr:uid="{00000000-0005-0000-0000-0000542A0000}"/>
    <cellStyle name="Migliaia 19 5 2 7" xfId="34593" xr:uid="{00000000-0005-0000-0000-0000552A0000}"/>
    <cellStyle name="Migliaia 19 5 2 8" xfId="37553" xr:uid="{00000000-0005-0000-0000-0000562A0000}"/>
    <cellStyle name="Migliaia 19 5 3" xfId="5823" xr:uid="{00000000-0005-0000-0000-0000572A0000}"/>
    <cellStyle name="Migliaia 19 5 3 2" xfId="5824" xr:uid="{00000000-0005-0000-0000-0000582A0000}"/>
    <cellStyle name="Migliaia 19 5 3 3" xfId="5825" xr:uid="{00000000-0005-0000-0000-0000592A0000}"/>
    <cellStyle name="Migliaia 19 5 3 4" xfId="27556" xr:uid="{00000000-0005-0000-0000-00005A2A0000}"/>
    <cellStyle name="Migliaia 19 5 3 5" xfId="35610" xr:uid="{00000000-0005-0000-0000-00005B2A0000}"/>
    <cellStyle name="Migliaia 19 5 3 6" xfId="38570" xr:uid="{00000000-0005-0000-0000-00005C2A0000}"/>
    <cellStyle name="Migliaia 19 5 4" xfId="5826" xr:uid="{00000000-0005-0000-0000-00005D2A0000}"/>
    <cellStyle name="Migliaia 19 5 4 2" xfId="5827" xr:uid="{00000000-0005-0000-0000-00005E2A0000}"/>
    <cellStyle name="Migliaia 19 5 4 3" xfId="5828" xr:uid="{00000000-0005-0000-0000-00005F2A0000}"/>
    <cellStyle name="Migliaia 19 5 4 4" xfId="28472" xr:uid="{00000000-0005-0000-0000-0000602A0000}"/>
    <cellStyle name="Migliaia 19 5 4 5" xfId="39474" xr:uid="{00000000-0005-0000-0000-0000612A0000}"/>
    <cellStyle name="Migliaia 19 5 5" xfId="5829" xr:uid="{00000000-0005-0000-0000-0000622A0000}"/>
    <cellStyle name="Migliaia 19 5 5 2" xfId="5830" xr:uid="{00000000-0005-0000-0000-0000632A0000}"/>
    <cellStyle name="Migliaia 19 5 5 3" xfId="5831" xr:uid="{00000000-0005-0000-0000-0000642A0000}"/>
    <cellStyle name="Migliaia 19 5 5 4" xfId="29392" xr:uid="{00000000-0005-0000-0000-0000652A0000}"/>
    <cellStyle name="Migliaia 19 5 5 5" xfId="40379" xr:uid="{00000000-0005-0000-0000-0000662A0000}"/>
    <cellStyle name="Migliaia 19 5 6" xfId="5832" xr:uid="{00000000-0005-0000-0000-0000672A0000}"/>
    <cellStyle name="Migliaia 19 5 7" xfId="5833" xr:uid="{00000000-0005-0000-0000-0000682A0000}"/>
    <cellStyle name="Migliaia 19 5 8" xfId="5834" xr:uid="{00000000-0005-0000-0000-0000692A0000}"/>
    <cellStyle name="Migliaia 19 5 9" xfId="24233" xr:uid="{00000000-0005-0000-0000-00006A2A0000}"/>
    <cellStyle name="Migliaia 19 6" xfId="5835" xr:uid="{00000000-0005-0000-0000-00006B2A0000}"/>
    <cellStyle name="Migliaia 19 6 2" xfId="5836" xr:uid="{00000000-0005-0000-0000-00006C2A0000}"/>
    <cellStyle name="Migliaia 19 6 3" xfId="5837" xr:uid="{00000000-0005-0000-0000-00006D2A0000}"/>
    <cellStyle name="Migliaia 19 6 4" xfId="5838" xr:uid="{00000000-0005-0000-0000-00006E2A0000}"/>
    <cellStyle name="Migliaia 19 6 5" xfId="26515" xr:uid="{00000000-0005-0000-0000-00006F2A0000}"/>
    <cellStyle name="Migliaia 19 6 6" xfId="31593" xr:uid="{00000000-0005-0000-0000-0000702A0000}"/>
    <cellStyle name="Migliaia 19 6 7" xfId="34581" xr:uid="{00000000-0005-0000-0000-0000712A0000}"/>
    <cellStyle name="Migliaia 19 6 8" xfId="37541" xr:uid="{00000000-0005-0000-0000-0000722A0000}"/>
    <cellStyle name="Migliaia 19 7" xfId="5839" xr:uid="{00000000-0005-0000-0000-0000732A0000}"/>
    <cellStyle name="Migliaia 19 7 2" xfId="5840" xr:uid="{00000000-0005-0000-0000-0000742A0000}"/>
    <cellStyle name="Migliaia 19 7 3" xfId="5841" xr:uid="{00000000-0005-0000-0000-0000752A0000}"/>
    <cellStyle name="Migliaia 19 7 4" xfId="5842" xr:uid="{00000000-0005-0000-0000-0000762A0000}"/>
    <cellStyle name="Migliaia 19 7 5" xfId="23957" xr:uid="{00000000-0005-0000-0000-0000772A0000}"/>
    <cellStyle name="Migliaia 19 7 6" xfId="30513" xr:uid="{00000000-0005-0000-0000-0000782A0000}"/>
    <cellStyle name="Migliaia 19 7 7" xfId="33174" xr:uid="{00000000-0005-0000-0000-0000792A0000}"/>
    <cellStyle name="Migliaia 19 7 8" xfId="36465" xr:uid="{00000000-0005-0000-0000-00007A2A0000}"/>
    <cellStyle name="Migliaia 19 8" xfId="5843" xr:uid="{00000000-0005-0000-0000-00007B2A0000}"/>
    <cellStyle name="Migliaia 19 8 2" xfId="5844" xr:uid="{00000000-0005-0000-0000-00007C2A0000}"/>
    <cellStyle name="Migliaia 19 8 3" xfId="5845" xr:uid="{00000000-0005-0000-0000-00007D2A0000}"/>
    <cellStyle name="Migliaia 19 8 4" xfId="5846" xr:uid="{00000000-0005-0000-0000-00007E2A0000}"/>
    <cellStyle name="Migliaia 19 8 5" xfId="27254" xr:uid="{00000000-0005-0000-0000-00007F2A0000}"/>
    <cellStyle name="Migliaia 19 8 6" xfId="32325" xr:uid="{00000000-0005-0000-0000-0000802A0000}"/>
    <cellStyle name="Migliaia 19 8 7" xfId="35313" xr:uid="{00000000-0005-0000-0000-0000812A0000}"/>
    <cellStyle name="Migliaia 19 8 8" xfId="38273" xr:uid="{00000000-0005-0000-0000-0000822A0000}"/>
    <cellStyle name="Migliaia 19 9" xfId="5847" xr:uid="{00000000-0005-0000-0000-0000832A0000}"/>
    <cellStyle name="Migliaia 19 9 2" xfId="5848" xr:uid="{00000000-0005-0000-0000-0000842A0000}"/>
    <cellStyle name="Migliaia 19 9 3" xfId="5849" xr:uid="{00000000-0005-0000-0000-0000852A0000}"/>
    <cellStyle name="Migliaia 19 9 4" xfId="5850" xr:uid="{00000000-0005-0000-0000-0000862A0000}"/>
    <cellStyle name="Migliaia 19 9 5" xfId="27374" xr:uid="{00000000-0005-0000-0000-0000872A0000}"/>
    <cellStyle name="Migliaia 19 9 6" xfId="30389" xr:uid="{00000000-0005-0000-0000-0000882A0000}"/>
    <cellStyle name="Migliaia 19 9 7" xfId="35433" xr:uid="{00000000-0005-0000-0000-0000892A0000}"/>
    <cellStyle name="Migliaia 19 9 8" xfId="38393" xr:uid="{00000000-0005-0000-0000-00008A2A0000}"/>
    <cellStyle name="Migliaia 2" xfId="5851" xr:uid="{00000000-0005-0000-0000-00008B2A0000}"/>
    <cellStyle name="Migliaia 2 10" xfId="5852" xr:uid="{00000000-0005-0000-0000-00008C2A0000}"/>
    <cellStyle name="Migliaia 2 10 2" xfId="5853" xr:uid="{00000000-0005-0000-0000-00008D2A0000}"/>
    <cellStyle name="Migliaia 2 10 3" xfId="5854" xr:uid="{00000000-0005-0000-0000-00008E2A0000}"/>
    <cellStyle name="Migliaia 2 10 4" xfId="5855" xr:uid="{00000000-0005-0000-0000-00008F2A0000}"/>
    <cellStyle name="Migliaia 2 10 5" xfId="27375" xr:uid="{00000000-0005-0000-0000-0000902A0000}"/>
    <cellStyle name="Migliaia 2 10 6" xfId="30390" xr:uid="{00000000-0005-0000-0000-0000912A0000}"/>
    <cellStyle name="Migliaia 2 10 7" xfId="35434" xr:uid="{00000000-0005-0000-0000-0000922A0000}"/>
    <cellStyle name="Migliaia 2 10 8" xfId="38394" xr:uid="{00000000-0005-0000-0000-0000932A0000}"/>
    <cellStyle name="Migliaia 2 11" xfId="5856" xr:uid="{00000000-0005-0000-0000-0000942A0000}"/>
    <cellStyle name="Migliaia 2 11 2" xfId="5857" xr:uid="{00000000-0005-0000-0000-0000952A0000}"/>
    <cellStyle name="Migliaia 2 11 3" xfId="5858" xr:uid="{00000000-0005-0000-0000-0000962A0000}"/>
    <cellStyle name="Migliaia 2 11 4" xfId="28291" xr:uid="{00000000-0005-0000-0000-0000972A0000}"/>
    <cellStyle name="Migliaia 2 11 5" xfId="33049" xr:uid="{00000000-0005-0000-0000-0000982A0000}"/>
    <cellStyle name="Migliaia 2 11 6" xfId="39298" xr:uid="{00000000-0005-0000-0000-0000992A0000}"/>
    <cellStyle name="Migliaia 2 12" xfId="5859" xr:uid="{00000000-0005-0000-0000-00009A2A0000}"/>
    <cellStyle name="Migliaia 2 12 2" xfId="5860" xr:uid="{00000000-0005-0000-0000-00009B2A0000}"/>
    <cellStyle name="Migliaia 2 12 3" xfId="5861" xr:uid="{00000000-0005-0000-0000-00009C2A0000}"/>
    <cellStyle name="Migliaia 2 12 4" xfId="29211" xr:uid="{00000000-0005-0000-0000-00009D2A0000}"/>
    <cellStyle name="Migliaia 2 12 5" xfId="32699" xr:uid="{00000000-0005-0000-0000-00009E2A0000}"/>
    <cellStyle name="Migliaia 2 12 6" xfId="40203" xr:uid="{00000000-0005-0000-0000-00009F2A0000}"/>
    <cellStyle name="Migliaia 2 13" xfId="5862" xr:uid="{00000000-0005-0000-0000-0000A02A0000}"/>
    <cellStyle name="Migliaia 2 14" xfId="5863" xr:uid="{00000000-0005-0000-0000-0000A12A0000}"/>
    <cellStyle name="Migliaia 2 15" xfId="5864" xr:uid="{00000000-0005-0000-0000-0000A22A0000}"/>
    <cellStyle name="Migliaia 2 16" xfId="23604" xr:uid="{00000000-0005-0000-0000-0000A32A0000}"/>
    <cellStyle name="Migliaia 2 17" xfId="30201" xr:uid="{00000000-0005-0000-0000-0000A42A0000}"/>
    <cellStyle name="Migliaia 2 18" xfId="36346" xr:uid="{00000000-0005-0000-0000-0000A52A0000}"/>
    <cellStyle name="Migliaia 2 19" xfId="41108" xr:uid="{00000000-0005-0000-0000-0000A62A0000}"/>
    <cellStyle name="Migliaia 2 2" xfId="5865" xr:uid="{00000000-0005-0000-0000-0000A72A0000}"/>
    <cellStyle name="Migliaia 2 2 10" xfId="5866" xr:uid="{00000000-0005-0000-0000-0000A82A0000}"/>
    <cellStyle name="Migliaia 2 2 11" xfId="5867" xr:uid="{00000000-0005-0000-0000-0000A92A0000}"/>
    <cellStyle name="Migliaia 2 2 12" xfId="23605" xr:uid="{00000000-0005-0000-0000-0000AA2A0000}"/>
    <cellStyle name="Migliaia 2 2 13" xfId="30202" xr:uid="{00000000-0005-0000-0000-0000AB2A0000}"/>
    <cellStyle name="Migliaia 2 2 14" xfId="36347" xr:uid="{00000000-0005-0000-0000-0000AC2A0000}"/>
    <cellStyle name="Migliaia 2 2 15" xfId="41109" xr:uid="{00000000-0005-0000-0000-0000AD2A0000}"/>
    <cellStyle name="Migliaia 2 2 16" xfId="41230" xr:uid="{00000000-0005-0000-0000-0000AE2A0000}"/>
    <cellStyle name="Migliaia 2 2 2" xfId="5868" xr:uid="{00000000-0005-0000-0000-0000AF2A0000}"/>
    <cellStyle name="Migliaia 2 2 2 10" xfId="30203" xr:uid="{00000000-0005-0000-0000-0000B02A0000}"/>
    <cellStyle name="Migliaia 2 2 2 11" xfId="33515" xr:uid="{00000000-0005-0000-0000-0000B12A0000}"/>
    <cellStyle name="Migliaia 2 2 2 12" xfId="36702" xr:uid="{00000000-0005-0000-0000-0000B22A0000}"/>
    <cellStyle name="Migliaia 2 2 2 2" xfId="5869" xr:uid="{00000000-0005-0000-0000-0000B32A0000}"/>
    <cellStyle name="Migliaia 2 2 2 2 2" xfId="5870" xr:uid="{00000000-0005-0000-0000-0000B42A0000}"/>
    <cellStyle name="Migliaia 2 2 2 2 3" xfId="5871" xr:uid="{00000000-0005-0000-0000-0000B52A0000}"/>
    <cellStyle name="Migliaia 2 2 2 2 4" xfId="5872" xr:uid="{00000000-0005-0000-0000-0000B62A0000}"/>
    <cellStyle name="Migliaia 2 2 2 2 5" xfId="26530" xr:uid="{00000000-0005-0000-0000-0000B72A0000}"/>
    <cellStyle name="Migliaia 2 2 2 2 6" xfId="31608" xr:uid="{00000000-0005-0000-0000-0000B82A0000}"/>
    <cellStyle name="Migliaia 2 2 2 2 7" xfId="34596" xr:uid="{00000000-0005-0000-0000-0000B92A0000}"/>
    <cellStyle name="Migliaia 2 2 2 2 8" xfId="37556" xr:uid="{00000000-0005-0000-0000-0000BA2A0000}"/>
    <cellStyle name="Migliaia 2 2 2 3" xfId="5873" xr:uid="{00000000-0005-0000-0000-0000BB2A0000}"/>
    <cellStyle name="Migliaia 2 2 2 3 2" xfId="5874" xr:uid="{00000000-0005-0000-0000-0000BC2A0000}"/>
    <cellStyle name="Migliaia 2 2 2 3 3" xfId="5875" xr:uid="{00000000-0005-0000-0000-0000BD2A0000}"/>
    <cellStyle name="Migliaia 2 2 2 3 4" xfId="5876" xr:uid="{00000000-0005-0000-0000-0000BE2A0000}"/>
    <cellStyle name="Migliaia 2 2 2 3 5" xfId="27917" xr:uid="{00000000-0005-0000-0000-0000BF2A0000}"/>
    <cellStyle name="Migliaia 2 2 2 3 6" xfId="30751" xr:uid="{00000000-0005-0000-0000-0000C02A0000}"/>
    <cellStyle name="Migliaia 2 2 2 3 7" xfId="35969" xr:uid="{00000000-0005-0000-0000-0000C12A0000}"/>
    <cellStyle name="Migliaia 2 2 2 3 8" xfId="38929" xr:uid="{00000000-0005-0000-0000-0000C22A0000}"/>
    <cellStyle name="Migliaia 2 2 2 4" xfId="5877" xr:uid="{00000000-0005-0000-0000-0000C32A0000}"/>
    <cellStyle name="Migliaia 2 2 2 4 2" xfId="5878" xr:uid="{00000000-0005-0000-0000-0000C42A0000}"/>
    <cellStyle name="Migliaia 2 2 2 4 3" xfId="5879" xr:uid="{00000000-0005-0000-0000-0000C52A0000}"/>
    <cellStyle name="Migliaia 2 2 2 4 4" xfId="28833" xr:uid="{00000000-0005-0000-0000-0000C62A0000}"/>
    <cellStyle name="Migliaia 2 2 2 4 5" xfId="39833" xr:uid="{00000000-0005-0000-0000-0000C72A0000}"/>
    <cellStyle name="Migliaia 2 2 2 5" xfId="5880" xr:uid="{00000000-0005-0000-0000-0000C82A0000}"/>
    <cellStyle name="Migliaia 2 2 2 5 2" xfId="5881" xr:uid="{00000000-0005-0000-0000-0000C92A0000}"/>
    <cellStyle name="Migliaia 2 2 2 5 3" xfId="5882" xr:uid="{00000000-0005-0000-0000-0000CA2A0000}"/>
    <cellStyle name="Migliaia 2 2 2 5 4" xfId="29753" xr:uid="{00000000-0005-0000-0000-0000CB2A0000}"/>
    <cellStyle name="Migliaia 2 2 2 5 5" xfId="40738" xr:uid="{00000000-0005-0000-0000-0000CC2A0000}"/>
    <cellStyle name="Migliaia 2 2 2 6" xfId="5883" xr:uid="{00000000-0005-0000-0000-0000CD2A0000}"/>
    <cellStyle name="Migliaia 2 2 2 7" xfId="5884" xr:uid="{00000000-0005-0000-0000-0000CE2A0000}"/>
    <cellStyle name="Migliaia 2 2 2 8" xfId="5885" xr:uid="{00000000-0005-0000-0000-0000CF2A0000}"/>
    <cellStyle name="Migliaia 2 2 2 9" xfId="24234" xr:uid="{00000000-0005-0000-0000-0000D02A0000}"/>
    <cellStyle name="Migliaia 2 2 3" xfId="5886" xr:uid="{00000000-0005-0000-0000-0000D12A0000}"/>
    <cellStyle name="Migliaia 2 2 3 2" xfId="5887" xr:uid="{00000000-0005-0000-0000-0000D22A0000}"/>
    <cellStyle name="Migliaia 2 2 3 3" xfId="5888" xr:uid="{00000000-0005-0000-0000-0000D32A0000}"/>
    <cellStyle name="Migliaia 2 2 3 4" xfId="5889" xr:uid="{00000000-0005-0000-0000-0000D42A0000}"/>
    <cellStyle name="Migliaia 2 2 3 5" xfId="26529" xr:uid="{00000000-0005-0000-0000-0000D52A0000}"/>
    <cellStyle name="Migliaia 2 2 3 6" xfId="31607" xr:uid="{00000000-0005-0000-0000-0000D62A0000}"/>
    <cellStyle name="Migliaia 2 2 3 7" xfId="34595" xr:uid="{00000000-0005-0000-0000-0000D72A0000}"/>
    <cellStyle name="Migliaia 2 2 3 8" xfId="37555" xr:uid="{00000000-0005-0000-0000-0000D82A0000}"/>
    <cellStyle name="Migliaia 2 2 4" xfId="5890" xr:uid="{00000000-0005-0000-0000-0000D92A0000}"/>
    <cellStyle name="Migliaia 2 2 4 2" xfId="5891" xr:uid="{00000000-0005-0000-0000-0000DA2A0000}"/>
    <cellStyle name="Migliaia 2 2 4 3" xfId="5892" xr:uid="{00000000-0005-0000-0000-0000DB2A0000}"/>
    <cellStyle name="Migliaia 2 2 4 4" xfId="5893" xr:uid="{00000000-0005-0000-0000-0000DC2A0000}"/>
    <cellStyle name="Migliaia 2 2 4 5" xfId="23959" xr:uid="{00000000-0005-0000-0000-0000DD2A0000}"/>
    <cellStyle name="Migliaia 2 2 4 6" xfId="30515" xr:uid="{00000000-0005-0000-0000-0000DE2A0000}"/>
    <cellStyle name="Migliaia 2 2 4 7" xfId="33176" xr:uid="{00000000-0005-0000-0000-0000DF2A0000}"/>
    <cellStyle name="Migliaia 2 2 4 8" xfId="36467" xr:uid="{00000000-0005-0000-0000-0000E02A0000}"/>
    <cellStyle name="Migliaia 2 2 5" xfId="5894" xr:uid="{00000000-0005-0000-0000-0000E12A0000}"/>
    <cellStyle name="Migliaia 2 2 5 2" xfId="5895" xr:uid="{00000000-0005-0000-0000-0000E22A0000}"/>
    <cellStyle name="Migliaia 2 2 5 3" xfId="5896" xr:uid="{00000000-0005-0000-0000-0000E32A0000}"/>
    <cellStyle name="Migliaia 2 2 5 4" xfId="5897" xr:uid="{00000000-0005-0000-0000-0000E42A0000}"/>
    <cellStyle name="Migliaia 2 2 5 5" xfId="27256" xr:uid="{00000000-0005-0000-0000-0000E52A0000}"/>
    <cellStyle name="Migliaia 2 2 5 6" xfId="32327" xr:uid="{00000000-0005-0000-0000-0000E62A0000}"/>
    <cellStyle name="Migliaia 2 2 5 7" xfId="35315" xr:uid="{00000000-0005-0000-0000-0000E72A0000}"/>
    <cellStyle name="Migliaia 2 2 5 8" xfId="38275" xr:uid="{00000000-0005-0000-0000-0000E82A0000}"/>
    <cellStyle name="Migliaia 2 2 6" xfId="5898" xr:uid="{00000000-0005-0000-0000-0000E92A0000}"/>
    <cellStyle name="Migliaia 2 2 6 2" xfId="5899" xr:uid="{00000000-0005-0000-0000-0000EA2A0000}"/>
    <cellStyle name="Migliaia 2 2 6 3" xfId="5900" xr:uid="{00000000-0005-0000-0000-0000EB2A0000}"/>
    <cellStyle name="Migliaia 2 2 6 4" xfId="5901" xr:uid="{00000000-0005-0000-0000-0000EC2A0000}"/>
    <cellStyle name="Migliaia 2 2 6 5" xfId="27376" xr:uid="{00000000-0005-0000-0000-0000ED2A0000}"/>
    <cellStyle name="Migliaia 2 2 6 6" xfId="30391" xr:uid="{00000000-0005-0000-0000-0000EE2A0000}"/>
    <cellStyle name="Migliaia 2 2 6 7" xfId="35435" xr:uid="{00000000-0005-0000-0000-0000EF2A0000}"/>
    <cellStyle name="Migliaia 2 2 6 8" xfId="38395" xr:uid="{00000000-0005-0000-0000-0000F02A0000}"/>
    <cellStyle name="Migliaia 2 2 7" xfId="5902" xr:uid="{00000000-0005-0000-0000-0000F12A0000}"/>
    <cellStyle name="Migliaia 2 2 7 2" xfId="5903" xr:uid="{00000000-0005-0000-0000-0000F22A0000}"/>
    <cellStyle name="Migliaia 2 2 7 3" xfId="5904" xr:uid="{00000000-0005-0000-0000-0000F32A0000}"/>
    <cellStyle name="Migliaia 2 2 7 4" xfId="28292" xr:uid="{00000000-0005-0000-0000-0000F42A0000}"/>
    <cellStyle name="Migliaia 2 2 7 5" xfId="33050" xr:uid="{00000000-0005-0000-0000-0000F52A0000}"/>
    <cellStyle name="Migliaia 2 2 7 6" xfId="39299" xr:uid="{00000000-0005-0000-0000-0000F62A0000}"/>
    <cellStyle name="Migliaia 2 2 8" xfId="5905" xr:uid="{00000000-0005-0000-0000-0000F72A0000}"/>
    <cellStyle name="Migliaia 2 2 8 2" xfId="5906" xr:uid="{00000000-0005-0000-0000-0000F82A0000}"/>
    <cellStyle name="Migliaia 2 2 8 3" xfId="5907" xr:uid="{00000000-0005-0000-0000-0000F92A0000}"/>
    <cellStyle name="Migliaia 2 2 8 4" xfId="29212" xr:uid="{00000000-0005-0000-0000-0000FA2A0000}"/>
    <cellStyle name="Migliaia 2 2 8 5" xfId="32700" xr:uid="{00000000-0005-0000-0000-0000FB2A0000}"/>
    <cellStyle name="Migliaia 2 2 8 6" xfId="40204" xr:uid="{00000000-0005-0000-0000-0000FC2A0000}"/>
    <cellStyle name="Migliaia 2 2 9" xfId="5908" xr:uid="{00000000-0005-0000-0000-0000FD2A0000}"/>
    <cellStyle name="Migliaia 2 20" xfId="41229" xr:uid="{00000000-0005-0000-0000-0000FE2A0000}"/>
    <cellStyle name="Migliaia 2 3" xfId="5909" xr:uid="{00000000-0005-0000-0000-0000FF2A0000}"/>
    <cellStyle name="Migliaia 2 3 10" xfId="5910" xr:uid="{00000000-0005-0000-0000-0000002B0000}"/>
    <cellStyle name="Migliaia 2 3 11" xfId="5911" xr:uid="{00000000-0005-0000-0000-0000012B0000}"/>
    <cellStyle name="Migliaia 2 3 12" xfId="23606" xr:uid="{00000000-0005-0000-0000-0000022B0000}"/>
    <cellStyle name="Migliaia 2 3 13" xfId="30204" xr:uid="{00000000-0005-0000-0000-0000032B0000}"/>
    <cellStyle name="Migliaia 2 3 14" xfId="36348" xr:uid="{00000000-0005-0000-0000-0000042B0000}"/>
    <cellStyle name="Migliaia 2 3 15" xfId="41110" xr:uid="{00000000-0005-0000-0000-0000052B0000}"/>
    <cellStyle name="Migliaia 2 3 16" xfId="41231" xr:uid="{00000000-0005-0000-0000-0000062B0000}"/>
    <cellStyle name="Migliaia 2 3 2" xfId="5912" xr:uid="{00000000-0005-0000-0000-0000072B0000}"/>
    <cellStyle name="Migliaia 2 3 2 10" xfId="30205" xr:uid="{00000000-0005-0000-0000-0000082B0000}"/>
    <cellStyle name="Migliaia 2 3 2 11" xfId="33516" xr:uid="{00000000-0005-0000-0000-0000092B0000}"/>
    <cellStyle name="Migliaia 2 3 2 12" xfId="36703" xr:uid="{00000000-0005-0000-0000-00000A2B0000}"/>
    <cellStyle name="Migliaia 2 3 2 2" xfId="5913" xr:uid="{00000000-0005-0000-0000-00000B2B0000}"/>
    <cellStyle name="Migliaia 2 3 2 2 2" xfId="5914" xr:uid="{00000000-0005-0000-0000-00000C2B0000}"/>
    <cellStyle name="Migliaia 2 3 2 2 3" xfId="5915" xr:uid="{00000000-0005-0000-0000-00000D2B0000}"/>
    <cellStyle name="Migliaia 2 3 2 2 4" xfId="5916" xr:uid="{00000000-0005-0000-0000-00000E2B0000}"/>
    <cellStyle name="Migliaia 2 3 2 2 5" xfId="26532" xr:uid="{00000000-0005-0000-0000-00000F2B0000}"/>
    <cellStyle name="Migliaia 2 3 2 2 6" xfId="31610" xr:uid="{00000000-0005-0000-0000-0000102B0000}"/>
    <cellStyle name="Migliaia 2 3 2 2 7" xfId="34598" xr:uid="{00000000-0005-0000-0000-0000112B0000}"/>
    <cellStyle name="Migliaia 2 3 2 2 8" xfId="37558" xr:uid="{00000000-0005-0000-0000-0000122B0000}"/>
    <cellStyle name="Migliaia 2 3 2 3" xfId="5917" xr:uid="{00000000-0005-0000-0000-0000132B0000}"/>
    <cellStyle name="Migliaia 2 3 2 3 2" xfId="5918" xr:uid="{00000000-0005-0000-0000-0000142B0000}"/>
    <cellStyle name="Migliaia 2 3 2 3 3" xfId="5919" xr:uid="{00000000-0005-0000-0000-0000152B0000}"/>
    <cellStyle name="Migliaia 2 3 2 3 4" xfId="5920" xr:uid="{00000000-0005-0000-0000-0000162B0000}"/>
    <cellStyle name="Migliaia 2 3 2 3 5" xfId="27918" xr:uid="{00000000-0005-0000-0000-0000172B0000}"/>
    <cellStyle name="Migliaia 2 3 2 3 6" xfId="30752" xr:uid="{00000000-0005-0000-0000-0000182B0000}"/>
    <cellStyle name="Migliaia 2 3 2 3 7" xfId="35970" xr:uid="{00000000-0005-0000-0000-0000192B0000}"/>
    <cellStyle name="Migliaia 2 3 2 3 8" xfId="38930" xr:uid="{00000000-0005-0000-0000-00001A2B0000}"/>
    <cellStyle name="Migliaia 2 3 2 4" xfId="5921" xr:uid="{00000000-0005-0000-0000-00001B2B0000}"/>
    <cellStyle name="Migliaia 2 3 2 4 2" xfId="5922" xr:uid="{00000000-0005-0000-0000-00001C2B0000}"/>
    <cellStyle name="Migliaia 2 3 2 4 3" xfId="5923" xr:uid="{00000000-0005-0000-0000-00001D2B0000}"/>
    <cellStyle name="Migliaia 2 3 2 4 4" xfId="28834" xr:uid="{00000000-0005-0000-0000-00001E2B0000}"/>
    <cellStyle name="Migliaia 2 3 2 4 5" xfId="39834" xr:uid="{00000000-0005-0000-0000-00001F2B0000}"/>
    <cellStyle name="Migliaia 2 3 2 5" xfId="5924" xr:uid="{00000000-0005-0000-0000-0000202B0000}"/>
    <cellStyle name="Migliaia 2 3 2 5 2" xfId="5925" xr:uid="{00000000-0005-0000-0000-0000212B0000}"/>
    <cellStyle name="Migliaia 2 3 2 5 3" xfId="5926" xr:uid="{00000000-0005-0000-0000-0000222B0000}"/>
    <cellStyle name="Migliaia 2 3 2 5 4" xfId="29754" xr:uid="{00000000-0005-0000-0000-0000232B0000}"/>
    <cellStyle name="Migliaia 2 3 2 5 5" xfId="40739" xr:uid="{00000000-0005-0000-0000-0000242B0000}"/>
    <cellStyle name="Migliaia 2 3 2 6" xfId="5927" xr:uid="{00000000-0005-0000-0000-0000252B0000}"/>
    <cellStyle name="Migliaia 2 3 2 7" xfId="5928" xr:uid="{00000000-0005-0000-0000-0000262B0000}"/>
    <cellStyle name="Migliaia 2 3 2 8" xfId="5929" xr:uid="{00000000-0005-0000-0000-0000272B0000}"/>
    <cellStyle name="Migliaia 2 3 2 9" xfId="24235" xr:uid="{00000000-0005-0000-0000-0000282B0000}"/>
    <cellStyle name="Migliaia 2 3 3" xfId="5930" xr:uid="{00000000-0005-0000-0000-0000292B0000}"/>
    <cellStyle name="Migliaia 2 3 3 2" xfId="5931" xr:uid="{00000000-0005-0000-0000-00002A2B0000}"/>
    <cellStyle name="Migliaia 2 3 3 3" xfId="5932" xr:uid="{00000000-0005-0000-0000-00002B2B0000}"/>
    <cellStyle name="Migliaia 2 3 3 4" xfId="5933" xr:uid="{00000000-0005-0000-0000-00002C2B0000}"/>
    <cellStyle name="Migliaia 2 3 3 5" xfId="26531" xr:uid="{00000000-0005-0000-0000-00002D2B0000}"/>
    <cellStyle name="Migliaia 2 3 3 6" xfId="31609" xr:uid="{00000000-0005-0000-0000-00002E2B0000}"/>
    <cellStyle name="Migliaia 2 3 3 7" xfId="34597" xr:uid="{00000000-0005-0000-0000-00002F2B0000}"/>
    <cellStyle name="Migliaia 2 3 3 8" xfId="37557" xr:uid="{00000000-0005-0000-0000-0000302B0000}"/>
    <cellStyle name="Migliaia 2 3 4" xfId="5934" xr:uid="{00000000-0005-0000-0000-0000312B0000}"/>
    <cellStyle name="Migliaia 2 3 4 2" xfId="5935" xr:uid="{00000000-0005-0000-0000-0000322B0000}"/>
    <cellStyle name="Migliaia 2 3 4 3" xfId="5936" xr:uid="{00000000-0005-0000-0000-0000332B0000}"/>
    <cellStyle name="Migliaia 2 3 4 4" xfId="5937" xr:uid="{00000000-0005-0000-0000-0000342B0000}"/>
    <cellStyle name="Migliaia 2 3 4 5" xfId="23960" xr:uid="{00000000-0005-0000-0000-0000352B0000}"/>
    <cellStyle name="Migliaia 2 3 4 6" xfId="30516" xr:uid="{00000000-0005-0000-0000-0000362B0000}"/>
    <cellStyle name="Migliaia 2 3 4 7" xfId="33177" xr:uid="{00000000-0005-0000-0000-0000372B0000}"/>
    <cellStyle name="Migliaia 2 3 4 8" xfId="36468" xr:uid="{00000000-0005-0000-0000-0000382B0000}"/>
    <cellStyle name="Migliaia 2 3 5" xfId="5938" xr:uid="{00000000-0005-0000-0000-0000392B0000}"/>
    <cellStyle name="Migliaia 2 3 5 2" xfId="5939" xr:uid="{00000000-0005-0000-0000-00003A2B0000}"/>
    <cellStyle name="Migliaia 2 3 5 3" xfId="5940" xr:uid="{00000000-0005-0000-0000-00003B2B0000}"/>
    <cellStyle name="Migliaia 2 3 5 4" xfId="5941" xr:uid="{00000000-0005-0000-0000-00003C2B0000}"/>
    <cellStyle name="Migliaia 2 3 5 5" xfId="27257" xr:uid="{00000000-0005-0000-0000-00003D2B0000}"/>
    <cellStyle name="Migliaia 2 3 5 6" xfId="32328" xr:uid="{00000000-0005-0000-0000-00003E2B0000}"/>
    <cellStyle name="Migliaia 2 3 5 7" xfId="35316" xr:uid="{00000000-0005-0000-0000-00003F2B0000}"/>
    <cellStyle name="Migliaia 2 3 5 8" xfId="38276" xr:uid="{00000000-0005-0000-0000-0000402B0000}"/>
    <cellStyle name="Migliaia 2 3 6" xfId="5942" xr:uid="{00000000-0005-0000-0000-0000412B0000}"/>
    <cellStyle name="Migliaia 2 3 6 2" xfId="5943" xr:uid="{00000000-0005-0000-0000-0000422B0000}"/>
    <cellStyle name="Migliaia 2 3 6 3" xfId="5944" xr:uid="{00000000-0005-0000-0000-0000432B0000}"/>
    <cellStyle name="Migliaia 2 3 6 4" xfId="5945" xr:uid="{00000000-0005-0000-0000-0000442B0000}"/>
    <cellStyle name="Migliaia 2 3 6 5" xfId="27377" xr:uid="{00000000-0005-0000-0000-0000452B0000}"/>
    <cellStyle name="Migliaia 2 3 6 6" xfId="30392" xr:uid="{00000000-0005-0000-0000-0000462B0000}"/>
    <cellStyle name="Migliaia 2 3 6 7" xfId="35436" xr:uid="{00000000-0005-0000-0000-0000472B0000}"/>
    <cellStyle name="Migliaia 2 3 6 8" xfId="38396" xr:uid="{00000000-0005-0000-0000-0000482B0000}"/>
    <cellStyle name="Migliaia 2 3 7" xfId="5946" xr:uid="{00000000-0005-0000-0000-0000492B0000}"/>
    <cellStyle name="Migliaia 2 3 7 2" xfId="5947" xr:uid="{00000000-0005-0000-0000-00004A2B0000}"/>
    <cellStyle name="Migliaia 2 3 7 3" xfId="5948" xr:uid="{00000000-0005-0000-0000-00004B2B0000}"/>
    <cellStyle name="Migliaia 2 3 7 4" xfId="28293" xr:uid="{00000000-0005-0000-0000-00004C2B0000}"/>
    <cellStyle name="Migliaia 2 3 7 5" xfId="33051" xr:uid="{00000000-0005-0000-0000-00004D2B0000}"/>
    <cellStyle name="Migliaia 2 3 7 6" xfId="39300" xr:uid="{00000000-0005-0000-0000-00004E2B0000}"/>
    <cellStyle name="Migliaia 2 3 8" xfId="5949" xr:uid="{00000000-0005-0000-0000-00004F2B0000}"/>
    <cellStyle name="Migliaia 2 3 8 2" xfId="5950" xr:uid="{00000000-0005-0000-0000-0000502B0000}"/>
    <cellStyle name="Migliaia 2 3 8 3" xfId="5951" xr:uid="{00000000-0005-0000-0000-0000512B0000}"/>
    <cellStyle name="Migliaia 2 3 8 4" xfId="29213" xr:uid="{00000000-0005-0000-0000-0000522B0000}"/>
    <cellStyle name="Migliaia 2 3 8 5" xfId="32701" xr:uid="{00000000-0005-0000-0000-0000532B0000}"/>
    <cellStyle name="Migliaia 2 3 8 6" xfId="40205" xr:uid="{00000000-0005-0000-0000-0000542B0000}"/>
    <cellStyle name="Migliaia 2 3 9" xfId="5952" xr:uid="{00000000-0005-0000-0000-0000552B0000}"/>
    <cellStyle name="Migliaia 2 4" xfId="5953" xr:uid="{00000000-0005-0000-0000-0000562B0000}"/>
    <cellStyle name="Migliaia 2 4 10" xfId="5954" xr:uid="{00000000-0005-0000-0000-0000572B0000}"/>
    <cellStyle name="Migliaia 2 4 11" xfId="5955" xr:uid="{00000000-0005-0000-0000-0000582B0000}"/>
    <cellStyle name="Migliaia 2 4 12" xfId="24236" xr:uid="{00000000-0005-0000-0000-0000592B0000}"/>
    <cellStyle name="Migliaia 2 4 13" xfId="30206" xr:uid="{00000000-0005-0000-0000-00005A2B0000}"/>
    <cellStyle name="Migliaia 2 4 14" xfId="36704" xr:uid="{00000000-0005-0000-0000-00005B2B0000}"/>
    <cellStyle name="Migliaia 2 4 2" xfId="5956" xr:uid="{00000000-0005-0000-0000-00005C2B0000}"/>
    <cellStyle name="Migliaia 2 4 2 10" xfId="30754" xr:uid="{00000000-0005-0000-0000-00005D2B0000}"/>
    <cellStyle name="Migliaia 2 4 2 11" xfId="33518" xr:uid="{00000000-0005-0000-0000-00005E2B0000}"/>
    <cellStyle name="Migliaia 2 4 2 12" xfId="36705" xr:uid="{00000000-0005-0000-0000-00005F2B0000}"/>
    <cellStyle name="Migliaia 2 4 2 2" xfId="5957" xr:uid="{00000000-0005-0000-0000-0000602B0000}"/>
    <cellStyle name="Migliaia 2 4 2 2 2" xfId="5958" xr:uid="{00000000-0005-0000-0000-0000612B0000}"/>
    <cellStyle name="Migliaia 2 4 2 2 3" xfId="5959" xr:uid="{00000000-0005-0000-0000-0000622B0000}"/>
    <cellStyle name="Migliaia 2 4 2 2 4" xfId="5960" xr:uid="{00000000-0005-0000-0000-0000632B0000}"/>
    <cellStyle name="Migliaia 2 4 2 2 5" xfId="26534" xr:uid="{00000000-0005-0000-0000-0000642B0000}"/>
    <cellStyle name="Migliaia 2 4 2 2 6" xfId="31612" xr:uid="{00000000-0005-0000-0000-0000652B0000}"/>
    <cellStyle name="Migliaia 2 4 2 2 7" xfId="34600" xr:uid="{00000000-0005-0000-0000-0000662B0000}"/>
    <cellStyle name="Migliaia 2 4 2 2 8" xfId="37560" xr:uid="{00000000-0005-0000-0000-0000672B0000}"/>
    <cellStyle name="Migliaia 2 4 2 3" xfId="5961" xr:uid="{00000000-0005-0000-0000-0000682B0000}"/>
    <cellStyle name="Migliaia 2 4 2 3 2" xfId="5962" xr:uid="{00000000-0005-0000-0000-0000692B0000}"/>
    <cellStyle name="Migliaia 2 4 2 3 3" xfId="5963" xr:uid="{00000000-0005-0000-0000-00006A2B0000}"/>
    <cellStyle name="Migliaia 2 4 2 3 4" xfId="27558" xr:uid="{00000000-0005-0000-0000-00006B2B0000}"/>
    <cellStyle name="Migliaia 2 4 2 3 5" xfId="35612" xr:uid="{00000000-0005-0000-0000-00006C2B0000}"/>
    <cellStyle name="Migliaia 2 4 2 3 6" xfId="38572" xr:uid="{00000000-0005-0000-0000-00006D2B0000}"/>
    <cellStyle name="Migliaia 2 4 2 4" xfId="5964" xr:uid="{00000000-0005-0000-0000-00006E2B0000}"/>
    <cellStyle name="Migliaia 2 4 2 4 2" xfId="5965" xr:uid="{00000000-0005-0000-0000-00006F2B0000}"/>
    <cellStyle name="Migliaia 2 4 2 4 3" xfId="5966" xr:uid="{00000000-0005-0000-0000-0000702B0000}"/>
    <cellStyle name="Migliaia 2 4 2 4 4" xfId="28474" xr:uid="{00000000-0005-0000-0000-0000712B0000}"/>
    <cellStyle name="Migliaia 2 4 2 4 5" xfId="39476" xr:uid="{00000000-0005-0000-0000-0000722B0000}"/>
    <cellStyle name="Migliaia 2 4 2 5" xfId="5967" xr:uid="{00000000-0005-0000-0000-0000732B0000}"/>
    <cellStyle name="Migliaia 2 4 2 5 2" xfId="5968" xr:uid="{00000000-0005-0000-0000-0000742B0000}"/>
    <cellStyle name="Migliaia 2 4 2 5 3" xfId="5969" xr:uid="{00000000-0005-0000-0000-0000752B0000}"/>
    <cellStyle name="Migliaia 2 4 2 5 4" xfId="29394" xr:uid="{00000000-0005-0000-0000-0000762B0000}"/>
    <cellStyle name="Migliaia 2 4 2 5 5" xfId="40381" xr:uid="{00000000-0005-0000-0000-0000772B0000}"/>
    <cellStyle name="Migliaia 2 4 2 6" xfId="5970" xr:uid="{00000000-0005-0000-0000-0000782B0000}"/>
    <cellStyle name="Migliaia 2 4 2 7" xfId="5971" xr:uid="{00000000-0005-0000-0000-0000792B0000}"/>
    <cellStyle name="Migliaia 2 4 2 8" xfId="5972" xr:uid="{00000000-0005-0000-0000-00007A2B0000}"/>
    <cellStyle name="Migliaia 2 4 2 9" xfId="24237" xr:uid="{00000000-0005-0000-0000-00007B2B0000}"/>
    <cellStyle name="Migliaia 2 4 3" xfId="5973" xr:uid="{00000000-0005-0000-0000-00007C2B0000}"/>
    <cellStyle name="Migliaia 2 4 3 10" xfId="24238" xr:uid="{00000000-0005-0000-0000-00007D2B0000}"/>
    <cellStyle name="Migliaia 2 4 3 11" xfId="30755" xr:uid="{00000000-0005-0000-0000-00007E2B0000}"/>
    <cellStyle name="Migliaia 2 4 3 12" xfId="33519" xr:uid="{00000000-0005-0000-0000-00007F2B0000}"/>
    <cellStyle name="Migliaia 2 4 3 13" xfId="36706" xr:uid="{00000000-0005-0000-0000-0000802B0000}"/>
    <cellStyle name="Migliaia 2 4 3 2" xfId="5974" xr:uid="{00000000-0005-0000-0000-0000812B0000}"/>
    <cellStyle name="Migliaia 2 4 3 2 10" xfId="30756" xr:uid="{00000000-0005-0000-0000-0000822B0000}"/>
    <cellStyle name="Migliaia 2 4 3 2 11" xfId="33520" xr:uid="{00000000-0005-0000-0000-0000832B0000}"/>
    <cellStyle name="Migliaia 2 4 3 2 12" xfId="36707" xr:uid="{00000000-0005-0000-0000-0000842B0000}"/>
    <cellStyle name="Migliaia 2 4 3 2 2" xfId="5975" xr:uid="{00000000-0005-0000-0000-0000852B0000}"/>
    <cellStyle name="Migliaia 2 4 3 2 2 2" xfId="5976" xr:uid="{00000000-0005-0000-0000-0000862B0000}"/>
    <cellStyle name="Migliaia 2 4 3 2 2 3" xfId="5977" xr:uid="{00000000-0005-0000-0000-0000872B0000}"/>
    <cellStyle name="Migliaia 2 4 3 2 2 4" xfId="5978" xr:uid="{00000000-0005-0000-0000-0000882B0000}"/>
    <cellStyle name="Migliaia 2 4 3 2 2 5" xfId="26536" xr:uid="{00000000-0005-0000-0000-0000892B0000}"/>
    <cellStyle name="Migliaia 2 4 3 2 2 6" xfId="31614" xr:uid="{00000000-0005-0000-0000-00008A2B0000}"/>
    <cellStyle name="Migliaia 2 4 3 2 2 7" xfId="34602" xr:uid="{00000000-0005-0000-0000-00008B2B0000}"/>
    <cellStyle name="Migliaia 2 4 3 2 2 8" xfId="37562" xr:uid="{00000000-0005-0000-0000-00008C2B0000}"/>
    <cellStyle name="Migliaia 2 4 3 2 3" xfId="5979" xr:uid="{00000000-0005-0000-0000-00008D2B0000}"/>
    <cellStyle name="Migliaia 2 4 3 2 3 2" xfId="5980" xr:uid="{00000000-0005-0000-0000-00008E2B0000}"/>
    <cellStyle name="Migliaia 2 4 3 2 3 3" xfId="5981" xr:uid="{00000000-0005-0000-0000-00008F2B0000}"/>
    <cellStyle name="Migliaia 2 4 3 2 3 4" xfId="27973" xr:uid="{00000000-0005-0000-0000-0000902B0000}"/>
    <cellStyle name="Migliaia 2 4 3 2 3 5" xfId="36022" xr:uid="{00000000-0005-0000-0000-0000912B0000}"/>
    <cellStyle name="Migliaia 2 4 3 2 3 6" xfId="38982" xr:uid="{00000000-0005-0000-0000-0000922B0000}"/>
    <cellStyle name="Migliaia 2 4 3 2 4" xfId="5982" xr:uid="{00000000-0005-0000-0000-0000932B0000}"/>
    <cellStyle name="Migliaia 2 4 3 2 4 2" xfId="5983" xr:uid="{00000000-0005-0000-0000-0000942B0000}"/>
    <cellStyle name="Migliaia 2 4 3 2 4 3" xfId="5984" xr:uid="{00000000-0005-0000-0000-0000952B0000}"/>
    <cellStyle name="Migliaia 2 4 3 2 4 4" xfId="28889" xr:uid="{00000000-0005-0000-0000-0000962B0000}"/>
    <cellStyle name="Migliaia 2 4 3 2 4 5" xfId="39886" xr:uid="{00000000-0005-0000-0000-0000972B0000}"/>
    <cellStyle name="Migliaia 2 4 3 2 5" xfId="5985" xr:uid="{00000000-0005-0000-0000-0000982B0000}"/>
    <cellStyle name="Migliaia 2 4 3 2 5 2" xfId="5986" xr:uid="{00000000-0005-0000-0000-0000992B0000}"/>
    <cellStyle name="Migliaia 2 4 3 2 5 3" xfId="5987" xr:uid="{00000000-0005-0000-0000-00009A2B0000}"/>
    <cellStyle name="Migliaia 2 4 3 2 5 4" xfId="29809" xr:uid="{00000000-0005-0000-0000-00009B2B0000}"/>
    <cellStyle name="Migliaia 2 4 3 2 5 5" xfId="40791" xr:uid="{00000000-0005-0000-0000-00009C2B0000}"/>
    <cellStyle name="Migliaia 2 4 3 2 6" xfId="5988" xr:uid="{00000000-0005-0000-0000-00009D2B0000}"/>
    <cellStyle name="Migliaia 2 4 3 2 7" xfId="5989" xr:uid="{00000000-0005-0000-0000-00009E2B0000}"/>
    <cellStyle name="Migliaia 2 4 3 2 8" xfId="5990" xr:uid="{00000000-0005-0000-0000-00009F2B0000}"/>
    <cellStyle name="Migliaia 2 4 3 2 9" xfId="24239" xr:uid="{00000000-0005-0000-0000-0000A02B0000}"/>
    <cellStyle name="Migliaia 2 4 3 3" xfId="5991" xr:uid="{00000000-0005-0000-0000-0000A12B0000}"/>
    <cellStyle name="Migliaia 2 4 3 3 2" xfId="5992" xr:uid="{00000000-0005-0000-0000-0000A22B0000}"/>
    <cellStyle name="Migliaia 2 4 3 3 3" xfId="5993" xr:uid="{00000000-0005-0000-0000-0000A32B0000}"/>
    <cellStyle name="Migliaia 2 4 3 3 4" xfId="5994" xr:uid="{00000000-0005-0000-0000-0000A42B0000}"/>
    <cellStyle name="Migliaia 2 4 3 3 5" xfId="26535" xr:uid="{00000000-0005-0000-0000-0000A52B0000}"/>
    <cellStyle name="Migliaia 2 4 3 3 6" xfId="31613" xr:uid="{00000000-0005-0000-0000-0000A62B0000}"/>
    <cellStyle name="Migliaia 2 4 3 3 7" xfId="34601" xr:uid="{00000000-0005-0000-0000-0000A72B0000}"/>
    <cellStyle name="Migliaia 2 4 3 3 8" xfId="37561" xr:uid="{00000000-0005-0000-0000-0000A82B0000}"/>
    <cellStyle name="Migliaia 2 4 3 4" xfId="5995" xr:uid="{00000000-0005-0000-0000-0000A92B0000}"/>
    <cellStyle name="Migliaia 2 4 3 4 2" xfId="5996" xr:uid="{00000000-0005-0000-0000-0000AA2B0000}"/>
    <cellStyle name="Migliaia 2 4 3 4 3" xfId="5997" xr:uid="{00000000-0005-0000-0000-0000AB2B0000}"/>
    <cellStyle name="Migliaia 2 4 3 4 4" xfId="27559" xr:uid="{00000000-0005-0000-0000-0000AC2B0000}"/>
    <cellStyle name="Migliaia 2 4 3 4 5" xfId="35613" xr:uid="{00000000-0005-0000-0000-0000AD2B0000}"/>
    <cellStyle name="Migliaia 2 4 3 4 6" xfId="38573" xr:uid="{00000000-0005-0000-0000-0000AE2B0000}"/>
    <cellStyle name="Migliaia 2 4 3 5" xfId="5998" xr:uid="{00000000-0005-0000-0000-0000AF2B0000}"/>
    <cellStyle name="Migliaia 2 4 3 5 2" xfId="5999" xr:uid="{00000000-0005-0000-0000-0000B02B0000}"/>
    <cellStyle name="Migliaia 2 4 3 5 3" xfId="6000" xr:uid="{00000000-0005-0000-0000-0000B12B0000}"/>
    <cellStyle name="Migliaia 2 4 3 5 4" xfId="28475" xr:uid="{00000000-0005-0000-0000-0000B22B0000}"/>
    <cellStyle name="Migliaia 2 4 3 5 5" xfId="39477" xr:uid="{00000000-0005-0000-0000-0000B32B0000}"/>
    <cellStyle name="Migliaia 2 4 3 6" xfId="6001" xr:uid="{00000000-0005-0000-0000-0000B42B0000}"/>
    <cellStyle name="Migliaia 2 4 3 6 2" xfId="6002" xr:uid="{00000000-0005-0000-0000-0000B52B0000}"/>
    <cellStyle name="Migliaia 2 4 3 6 3" xfId="6003" xr:uid="{00000000-0005-0000-0000-0000B62B0000}"/>
    <cellStyle name="Migliaia 2 4 3 6 4" xfId="29395" xr:uid="{00000000-0005-0000-0000-0000B72B0000}"/>
    <cellStyle name="Migliaia 2 4 3 6 5" xfId="40382" xr:uid="{00000000-0005-0000-0000-0000B82B0000}"/>
    <cellStyle name="Migliaia 2 4 3 7" xfId="6004" xr:uid="{00000000-0005-0000-0000-0000B92B0000}"/>
    <cellStyle name="Migliaia 2 4 3 8" xfId="6005" xr:uid="{00000000-0005-0000-0000-0000BA2B0000}"/>
    <cellStyle name="Migliaia 2 4 3 9" xfId="6006" xr:uid="{00000000-0005-0000-0000-0000BB2B0000}"/>
    <cellStyle name="Migliaia 2 4 4" xfId="6007" xr:uid="{00000000-0005-0000-0000-0000BC2B0000}"/>
    <cellStyle name="Migliaia 2 4 4 10" xfId="30757" xr:uid="{00000000-0005-0000-0000-0000BD2B0000}"/>
    <cellStyle name="Migliaia 2 4 4 11" xfId="33521" xr:uid="{00000000-0005-0000-0000-0000BE2B0000}"/>
    <cellStyle name="Migliaia 2 4 4 12" xfId="36708" xr:uid="{00000000-0005-0000-0000-0000BF2B0000}"/>
    <cellStyle name="Migliaia 2 4 4 2" xfId="6008" xr:uid="{00000000-0005-0000-0000-0000C02B0000}"/>
    <cellStyle name="Migliaia 2 4 4 2 2" xfId="6009" xr:uid="{00000000-0005-0000-0000-0000C12B0000}"/>
    <cellStyle name="Migliaia 2 4 4 2 3" xfId="6010" xr:uid="{00000000-0005-0000-0000-0000C22B0000}"/>
    <cellStyle name="Migliaia 2 4 4 2 4" xfId="6011" xr:uid="{00000000-0005-0000-0000-0000C32B0000}"/>
    <cellStyle name="Migliaia 2 4 4 2 5" xfId="26537" xr:uid="{00000000-0005-0000-0000-0000C42B0000}"/>
    <cellStyle name="Migliaia 2 4 4 2 6" xfId="31615" xr:uid="{00000000-0005-0000-0000-0000C52B0000}"/>
    <cellStyle name="Migliaia 2 4 4 2 7" xfId="34603" xr:uid="{00000000-0005-0000-0000-0000C62B0000}"/>
    <cellStyle name="Migliaia 2 4 4 2 8" xfId="37563" xr:uid="{00000000-0005-0000-0000-0000C72B0000}"/>
    <cellStyle name="Migliaia 2 4 4 3" xfId="6012" xr:uid="{00000000-0005-0000-0000-0000C82B0000}"/>
    <cellStyle name="Migliaia 2 4 4 3 2" xfId="6013" xr:uid="{00000000-0005-0000-0000-0000C92B0000}"/>
    <cellStyle name="Migliaia 2 4 4 3 3" xfId="6014" xr:uid="{00000000-0005-0000-0000-0000CA2B0000}"/>
    <cellStyle name="Migliaia 2 4 4 3 4" xfId="27972" xr:uid="{00000000-0005-0000-0000-0000CB2B0000}"/>
    <cellStyle name="Migliaia 2 4 4 3 5" xfId="36021" xr:uid="{00000000-0005-0000-0000-0000CC2B0000}"/>
    <cellStyle name="Migliaia 2 4 4 3 6" xfId="38981" xr:uid="{00000000-0005-0000-0000-0000CD2B0000}"/>
    <cellStyle name="Migliaia 2 4 4 4" xfId="6015" xr:uid="{00000000-0005-0000-0000-0000CE2B0000}"/>
    <cellStyle name="Migliaia 2 4 4 4 2" xfId="6016" xr:uid="{00000000-0005-0000-0000-0000CF2B0000}"/>
    <cellStyle name="Migliaia 2 4 4 4 3" xfId="6017" xr:uid="{00000000-0005-0000-0000-0000D02B0000}"/>
    <cellStyle name="Migliaia 2 4 4 4 4" xfId="28888" xr:uid="{00000000-0005-0000-0000-0000D12B0000}"/>
    <cellStyle name="Migliaia 2 4 4 4 5" xfId="39885" xr:uid="{00000000-0005-0000-0000-0000D22B0000}"/>
    <cellStyle name="Migliaia 2 4 4 5" xfId="6018" xr:uid="{00000000-0005-0000-0000-0000D32B0000}"/>
    <cellStyle name="Migliaia 2 4 4 5 2" xfId="6019" xr:uid="{00000000-0005-0000-0000-0000D42B0000}"/>
    <cellStyle name="Migliaia 2 4 4 5 3" xfId="6020" xr:uid="{00000000-0005-0000-0000-0000D52B0000}"/>
    <cellStyle name="Migliaia 2 4 4 5 4" xfId="29808" xr:uid="{00000000-0005-0000-0000-0000D62B0000}"/>
    <cellStyle name="Migliaia 2 4 4 5 5" xfId="40790" xr:uid="{00000000-0005-0000-0000-0000D72B0000}"/>
    <cellStyle name="Migliaia 2 4 4 6" xfId="6021" xr:uid="{00000000-0005-0000-0000-0000D82B0000}"/>
    <cellStyle name="Migliaia 2 4 4 7" xfId="6022" xr:uid="{00000000-0005-0000-0000-0000D92B0000}"/>
    <cellStyle name="Migliaia 2 4 4 8" xfId="6023" xr:uid="{00000000-0005-0000-0000-0000DA2B0000}"/>
    <cellStyle name="Migliaia 2 4 4 9" xfId="24240" xr:uid="{00000000-0005-0000-0000-0000DB2B0000}"/>
    <cellStyle name="Migliaia 2 4 5" xfId="6024" xr:uid="{00000000-0005-0000-0000-0000DC2B0000}"/>
    <cellStyle name="Migliaia 2 4 5 2" xfId="6025" xr:uid="{00000000-0005-0000-0000-0000DD2B0000}"/>
    <cellStyle name="Migliaia 2 4 5 3" xfId="6026" xr:uid="{00000000-0005-0000-0000-0000DE2B0000}"/>
    <cellStyle name="Migliaia 2 4 5 4" xfId="6027" xr:uid="{00000000-0005-0000-0000-0000DF2B0000}"/>
    <cellStyle name="Migliaia 2 4 5 5" xfId="26533" xr:uid="{00000000-0005-0000-0000-0000E02B0000}"/>
    <cellStyle name="Migliaia 2 4 5 6" xfId="31611" xr:uid="{00000000-0005-0000-0000-0000E12B0000}"/>
    <cellStyle name="Migliaia 2 4 5 7" xfId="34599" xr:uid="{00000000-0005-0000-0000-0000E22B0000}"/>
    <cellStyle name="Migliaia 2 4 5 8" xfId="37559" xr:uid="{00000000-0005-0000-0000-0000E32B0000}"/>
    <cellStyle name="Migliaia 2 4 6" xfId="6028" xr:uid="{00000000-0005-0000-0000-0000E42B0000}"/>
    <cellStyle name="Migliaia 2 4 6 2" xfId="6029" xr:uid="{00000000-0005-0000-0000-0000E52B0000}"/>
    <cellStyle name="Migliaia 2 4 6 3" xfId="6030" xr:uid="{00000000-0005-0000-0000-0000E62B0000}"/>
    <cellStyle name="Migliaia 2 4 6 4" xfId="6031" xr:uid="{00000000-0005-0000-0000-0000E72B0000}"/>
    <cellStyle name="Migliaia 2 4 6 5" xfId="27557" xr:uid="{00000000-0005-0000-0000-0000E82B0000}"/>
    <cellStyle name="Migliaia 2 4 6 6" xfId="30753" xr:uid="{00000000-0005-0000-0000-0000E92B0000}"/>
    <cellStyle name="Migliaia 2 4 6 7" xfId="35611" xr:uid="{00000000-0005-0000-0000-0000EA2B0000}"/>
    <cellStyle name="Migliaia 2 4 6 8" xfId="38571" xr:uid="{00000000-0005-0000-0000-0000EB2B0000}"/>
    <cellStyle name="Migliaia 2 4 7" xfId="6032" xr:uid="{00000000-0005-0000-0000-0000EC2B0000}"/>
    <cellStyle name="Migliaia 2 4 7 2" xfId="6033" xr:uid="{00000000-0005-0000-0000-0000ED2B0000}"/>
    <cellStyle name="Migliaia 2 4 7 3" xfId="6034" xr:uid="{00000000-0005-0000-0000-0000EE2B0000}"/>
    <cellStyle name="Migliaia 2 4 7 4" xfId="28473" xr:uid="{00000000-0005-0000-0000-0000EF2B0000}"/>
    <cellStyle name="Migliaia 2 4 7 5" xfId="33517" xr:uid="{00000000-0005-0000-0000-0000F02B0000}"/>
    <cellStyle name="Migliaia 2 4 7 6" xfId="39475" xr:uid="{00000000-0005-0000-0000-0000F12B0000}"/>
    <cellStyle name="Migliaia 2 4 8" xfId="6035" xr:uid="{00000000-0005-0000-0000-0000F22B0000}"/>
    <cellStyle name="Migliaia 2 4 8 2" xfId="6036" xr:uid="{00000000-0005-0000-0000-0000F32B0000}"/>
    <cellStyle name="Migliaia 2 4 8 3" xfId="6037" xr:uid="{00000000-0005-0000-0000-0000F42B0000}"/>
    <cellStyle name="Migliaia 2 4 8 4" xfId="29393" xr:uid="{00000000-0005-0000-0000-0000F52B0000}"/>
    <cellStyle name="Migliaia 2 4 8 5" xfId="40380" xr:uid="{00000000-0005-0000-0000-0000F62B0000}"/>
    <cellStyle name="Migliaia 2 4 9" xfId="6038" xr:uid="{00000000-0005-0000-0000-0000F72B0000}"/>
    <cellStyle name="Migliaia 2 5" xfId="6039" xr:uid="{00000000-0005-0000-0000-0000F82B0000}"/>
    <cellStyle name="Migliaia 2 5 10" xfId="6040" xr:uid="{00000000-0005-0000-0000-0000F92B0000}"/>
    <cellStyle name="Migliaia 2 5 11" xfId="24241" xr:uid="{00000000-0005-0000-0000-0000FA2B0000}"/>
    <cellStyle name="Migliaia 2 5 12" xfId="30758" xr:uid="{00000000-0005-0000-0000-0000FB2B0000}"/>
    <cellStyle name="Migliaia 2 5 13" xfId="33522" xr:uid="{00000000-0005-0000-0000-0000FC2B0000}"/>
    <cellStyle name="Migliaia 2 5 14" xfId="36709" xr:uid="{00000000-0005-0000-0000-0000FD2B0000}"/>
    <cellStyle name="Migliaia 2 5 2" xfId="6041" xr:uid="{00000000-0005-0000-0000-0000FE2B0000}"/>
    <cellStyle name="Migliaia 2 5 2 10" xfId="24242" xr:uid="{00000000-0005-0000-0000-0000FF2B0000}"/>
    <cellStyle name="Migliaia 2 5 2 11" xfId="30759" xr:uid="{00000000-0005-0000-0000-0000002C0000}"/>
    <cellStyle name="Migliaia 2 5 2 12" xfId="33523" xr:uid="{00000000-0005-0000-0000-0000012C0000}"/>
    <cellStyle name="Migliaia 2 5 2 13" xfId="36710" xr:uid="{00000000-0005-0000-0000-0000022C0000}"/>
    <cellStyle name="Migliaia 2 5 2 2" xfId="6042" xr:uid="{00000000-0005-0000-0000-0000032C0000}"/>
    <cellStyle name="Migliaia 2 5 2 2 10" xfId="30760" xr:uid="{00000000-0005-0000-0000-0000042C0000}"/>
    <cellStyle name="Migliaia 2 5 2 2 11" xfId="33524" xr:uid="{00000000-0005-0000-0000-0000052C0000}"/>
    <cellStyle name="Migliaia 2 5 2 2 12" xfId="36711" xr:uid="{00000000-0005-0000-0000-0000062C0000}"/>
    <cellStyle name="Migliaia 2 5 2 2 2" xfId="6043" xr:uid="{00000000-0005-0000-0000-0000072C0000}"/>
    <cellStyle name="Migliaia 2 5 2 2 2 2" xfId="6044" xr:uid="{00000000-0005-0000-0000-0000082C0000}"/>
    <cellStyle name="Migliaia 2 5 2 2 2 3" xfId="6045" xr:uid="{00000000-0005-0000-0000-0000092C0000}"/>
    <cellStyle name="Migliaia 2 5 2 2 2 4" xfId="6046" xr:uid="{00000000-0005-0000-0000-00000A2C0000}"/>
    <cellStyle name="Migliaia 2 5 2 2 2 5" xfId="26540" xr:uid="{00000000-0005-0000-0000-00000B2C0000}"/>
    <cellStyle name="Migliaia 2 5 2 2 2 6" xfId="31618" xr:uid="{00000000-0005-0000-0000-00000C2C0000}"/>
    <cellStyle name="Migliaia 2 5 2 2 2 7" xfId="34606" xr:uid="{00000000-0005-0000-0000-00000D2C0000}"/>
    <cellStyle name="Migliaia 2 5 2 2 2 8" xfId="37566" xr:uid="{00000000-0005-0000-0000-00000E2C0000}"/>
    <cellStyle name="Migliaia 2 5 2 2 3" xfId="6047" xr:uid="{00000000-0005-0000-0000-00000F2C0000}"/>
    <cellStyle name="Migliaia 2 5 2 2 3 2" xfId="6048" xr:uid="{00000000-0005-0000-0000-0000102C0000}"/>
    <cellStyle name="Migliaia 2 5 2 2 3 3" xfId="6049" xr:uid="{00000000-0005-0000-0000-0000112C0000}"/>
    <cellStyle name="Migliaia 2 5 2 2 3 4" xfId="27975" xr:uid="{00000000-0005-0000-0000-0000122C0000}"/>
    <cellStyle name="Migliaia 2 5 2 2 3 5" xfId="36024" xr:uid="{00000000-0005-0000-0000-0000132C0000}"/>
    <cellStyle name="Migliaia 2 5 2 2 3 6" xfId="38984" xr:uid="{00000000-0005-0000-0000-0000142C0000}"/>
    <cellStyle name="Migliaia 2 5 2 2 4" xfId="6050" xr:uid="{00000000-0005-0000-0000-0000152C0000}"/>
    <cellStyle name="Migliaia 2 5 2 2 4 2" xfId="6051" xr:uid="{00000000-0005-0000-0000-0000162C0000}"/>
    <cellStyle name="Migliaia 2 5 2 2 4 3" xfId="6052" xr:uid="{00000000-0005-0000-0000-0000172C0000}"/>
    <cellStyle name="Migliaia 2 5 2 2 4 4" xfId="28891" xr:uid="{00000000-0005-0000-0000-0000182C0000}"/>
    <cellStyle name="Migliaia 2 5 2 2 4 5" xfId="39888" xr:uid="{00000000-0005-0000-0000-0000192C0000}"/>
    <cellStyle name="Migliaia 2 5 2 2 5" xfId="6053" xr:uid="{00000000-0005-0000-0000-00001A2C0000}"/>
    <cellStyle name="Migliaia 2 5 2 2 5 2" xfId="6054" xr:uid="{00000000-0005-0000-0000-00001B2C0000}"/>
    <cellStyle name="Migliaia 2 5 2 2 5 3" xfId="6055" xr:uid="{00000000-0005-0000-0000-00001C2C0000}"/>
    <cellStyle name="Migliaia 2 5 2 2 5 4" xfId="29811" xr:uid="{00000000-0005-0000-0000-00001D2C0000}"/>
    <cellStyle name="Migliaia 2 5 2 2 5 5" xfId="40793" xr:uid="{00000000-0005-0000-0000-00001E2C0000}"/>
    <cellStyle name="Migliaia 2 5 2 2 6" xfId="6056" xr:uid="{00000000-0005-0000-0000-00001F2C0000}"/>
    <cellStyle name="Migliaia 2 5 2 2 7" xfId="6057" xr:uid="{00000000-0005-0000-0000-0000202C0000}"/>
    <cellStyle name="Migliaia 2 5 2 2 8" xfId="6058" xr:uid="{00000000-0005-0000-0000-0000212C0000}"/>
    <cellStyle name="Migliaia 2 5 2 2 9" xfId="24243" xr:uid="{00000000-0005-0000-0000-0000222C0000}"/>
    <cellStyle name="Migliaia 2 5 2 3" xfId="6059" xr:uid="{00000000-0005-0000-0000-0000232C0000}"/>
    <cellStyle name="Migliaia 2 5 2 3 2" xfId="6060" xr:uid="{00000000-0005-0000-0000-0000242C0000}"/>
    <cellStyle name="Migliaia 2 5 2 3 3" xfId="6061" xr:uid="{00000000-0005-0000-0000-0000252C0000}"/>
    <cellStyle name="Migliaia 2 5 2 3 4" xfId="6062" xr:uid="{00000000-0005-0000-0000-0000262C0000}"/>
    <cellStyle name="Migliaia 2 5 2 3 5" xfId="26539" xr:uid="{00000000-0005-0000-0000-0000272C0000}"/>
    <cellStyle name="Migliaia 2 5 2 3 6" xfId="31617" xr:uid="{00000000-0005-0000-0000-0000282C0000}"/>
    <cellStyle name="Migliaia 2 5 2 3 7" xfId="34605" xr:uid="{00000000-0005-0000-0000-0000292C0000}"/>
    <cellStyle name="Migliaia 2 5 2 3 8" xfId="37565" xr:uid="{00000000-0005-0000-0000-00002A2C0000}"/>
    <cellStyle name="Migliaia 2 5 2 4" xfId="6063" xr:uid="{00000000-0005-0000-0000-00002B2C0000}"/>
    <cellStyle name="Migliaia 2 5 2 4 2" xfId="6064" xr:uid="{00000000-0005-0000-0000-00002C2C0000}"/>
    <cellStyle name="Migliaia 2 5 2 4 3" xfId="6065" xr:uid="{00000000-0005-0000-0000-00002D2C0000}"/>
    <cellStyle name="Migliaia 2 5 2 4 4" xfId="27561" xr:uid="{00000000-0005-0000-0000-00002E2C0000}"/>
    <cellStyle name="Migliaia 2 5 2 4 5" xfId="35615" xr:uid="{00000000-0005-0000-0000-00002F2C0000}"/>
    <cellStyle name="Migliaia 2 5 2 4 6" xfId="38575" xr:uid="{00000000-0005-0000-0000-0000302C0000}"/>
    <cellStyle name="Migliaia 2 5 2 5" xfId="6066" xr:uid="{00000000-0005-0000-0000-0000312C0000}"/>
    <cellStyle name="Migliaia 2 5 2 5 2" xfId="6067" xr:uid="{00000000-0005-0000-0000-0000322C0000}"/>
    <cellStyle name="Migliaia 2 5 2 5 3" xfId="6068" xr:uid="{00000000-0005-0000-0000-0000332C0000}"/>
    <cellStyle name="Migliaia 2 5 2 5 4" xfId="28477" xr:uid="{00000000-0005-0000-0000-0000342C0000}"/>
    <cellStyle name="Migliaia 2 5 2 5 5" xfId="39479" xr:uid="{00000000-0005-0000-0000-0000352C0000}"/>
    <cellStyle name="Migliaia 2 5 2 6" xfId="6069" xr:uid="{00000000-0005-0000-0000-0000362C0000}"/>
    <cellStyle name="Migliaia 2 5 2 6 2" xfId="6070" xr:uid="{00000000-0005-0000-0000-0000372C0000}"/>
    <cellStyle name="Migliaia 2 5 2 6 3" xfId="6071" xr:uid="{00000000-0005-0000-0000-0000382C0000}"/>
    <cellStyle name="Migliaia 2 5 2 6 4" xfId="29397" xr:uid="{00000000-0005-0000-0000-0000392C0000}"/>
    <cellStyle name="Migliaia 2 5 2 6 5" xfId="40384" xr:uid="{00000000-0005-0000-0000-00003A2C0000}"/>
    <cellStyle name="Migliaia 2 5 2 7" xfId="6072" xr:uid="{00000000-0005-0000-0000-00003B2C0000}"/>
    <cellStyle name="Migliaia 2 5 2 8" xfId="6073" xr:uid="{00000000-0005-0000-0000-00003C2C0000}"/>
    <cellStyle name="Migliaia 2 5 2 9" xfId="6074" xr:uid="{00000000-0005-0000-0000-00003D2C0000}"/>
    <cellStyle name="Migliaia 2 5 3" xfId="6075" xr:uid="{00000000-0005-0000-0000-00003E2C0000}"/>
    <cellStyle name="Migliaia 2 5 3 10" xfId="30761" xr:uid="{00000000-0005-0000-0000-00003F2C0000}"/>
    <cellStyle name="Migliaia 2 5 3 11" xfId="33525" xr:uid="{00000000-0005-0000-0000-0000402C0000}"/>
    <cellStyle name="Migliaia 2 5 3 12" xfId="36712" xr:uid="{00000000-0005-0000-0000-0000412C0000}"/>
    <cellStyle name="Migliaia 2 5 3 2" xfId="6076" xr:uid="{00000000-0005-0000-0000-0000422C0000}"/>
    <cellStyle name="Migliaia 2 5 3 2 2" xfId="6077" xr:uid="{00000000-0005-0000-0000-0000432C0000}"/>
    <cellStyle name="Migliaia 2 5 3 2 3" xfId="6078" xr:uid="{00000000-0005-0000-0000-0000442C0000}"/>
    <cellStyle name="Migliaia 2 5 3 2 4" xfId="6079" xr:uid="{00000000-0005-0000-0000-0000452C0000}"/>
    <cellStyle name="Migliaia 2 5 3 2 5" xfId="26541" xr:uid="{00000000-0005-0000-0000-0000462C0000}"/>
    <cellStyle name="Migliaia 2 5 3 2 6" xfId="31619" xr:uid="{00000000-0005-0000-0000-0000472C0000}"/>
    <cellStyle name="Migliaia 2 5 3 2 7" xfId="34607" xr:uid="{00000000-0005-0000-0000-0000482C0000}"/>
    <cellStyle name="Migliaia 2 5 3 2 8" xfId="37567" xr:uid="{00000000-0005-0000-0000-0000492C0000}"/>
    <cellStyle name="Migliaia 2 5 3 3" xfId="6080" xr:uid="{00000000-0005-0000-0000-00004A2C0000}"/>
    <cellStyle name="Migliaia 2 5 3 3 2" xfId="6081" xr:uid="{00000000-0005-0000-0000-00004B2C0000}"/>
    <cellStyle name="Migliaia 2 5 3 3 3" xfId="6082" xr:uid="{00000000-0005-0000-0000-00004C2C0000}"/>
    <cellStyle name="Migliaia 2 5 3 3 4" xfId="27974" xr:uid="{00000000-0005-0000-0000-00004D2C0000}"/>
    <cellStyle name="Migliaia 2 5 3 3 5" xfId="36023" xr:uid="{00000000-0005-0000-0000-00004E2C0000}"/>
    <cellStyle name="Migliaia 2 5 3 3 6" xfId="38983" xr:uid="{00000000-0005-0000-0000-00004F2C0000}"/>
    <cellStyle name="Migliaia 2 5 3 4" xfId="6083" xr:uid="{00000000-0005-0000-0000-0000502C0000}"/>
    <cellStyle name="Migliaia 2 5 3 4 2" xfId="6084" xr:uid="{00000000-0005-0000-0000-0000512C0000}"/>
    <cellStyle name="Migliaia 2 5 3 4 3" xfId="6085" xr:uid="{00000000-0005-0000-0000-0000522C0000}"/>
    <cellStyle name="Migliaia 2 5 3 4 4" xfId="28890" xr:uid="{00000000-0005-0000-0000-0000532C0000}"/>
    <cellStyle name="Migliaia 2 5 3 4 5" xfId="39887" xr:uid="{00000000-0005-0000-0000-0000542C0000}"/>
    <cellStyle name="Migliaia 2 5 3 5" xfId="6086" xr:uid="{00000000-0005-0000-0000-0000552C0000}"/>
    <cellStyle name="Migliaia 2 5 3 5 2" xfId="6087" xr:uid="{00000000-0005-0000-0000-0000562C0000}"/>
    <cellStyle name="Migliaia 2 5 3 5 3" xfId="6088" xr:uid="{00000000-0005-0000-0000-0000572C0000}"/>
    <cellStyle name="Migliaia 2 5 3 5 4" xfId="29810" xr:uid="{00000000-0005-0000-0000-0000582C0000}"/>
    <cellStyle name="Migliaia 2 5 3 5 5" xfId="40792" xr:uid="{00000000-0005-0000-0000-0000592C0000}"/>
    <cellStyle name="Migliaia 2 5 3 6" xfId="6089" xr:uid="{00000000-0005-0000-0000-00005A2C0000}"/>
    <cellStyle name="Migliaia 2 5 3 7" xfId="6090" xr:uid="{00000000-0005-0000-0000-00005B2C0000}"/>
    <cellStyle name="Migliaia 2 5 3 8" xfId="6091" xr:uid="{00000000-0005-0000-0000-00005C2C0000}"/>
    <cellStyle name="Migliaia 2 5 3 9" xfId="24244" xr:uid="{00000000-0005-0000-0000-00005D2C0000}"/>
    <cellStyle name="Migliaia 2 5 4" xfId="6092" xr:uid="{00000000-0005-0000-0000-00005E2C0000}"/>
    <cellStyle name="Migliaia 2 5 4 2" xfId="6093" xr:uid="{00000000-0005-0000-0000-00005F2C0000}"/>
    <cellStyle name="Migliaia 2 5 4 3" xfId="6094" xr:uid="{00000000-0005-0000-0000-0000602C0000}"/>
    <cellStyle name="Migliaia 2 5 4 4" xfId="6095" xr:uid="{00000000-0005-0000-0000-0000612C0000}"/>
    <cellStyle name="Migliaia 2 5 4 5" xfId="26538" xr:uid="{00000000-0005-0000-0000-0000622C0000}"/>
    <cellStyle name="Migliaia 2 5 4 6" xfId="31616" xr:uid="{00000000-0005-0000-0000-0000632C0000}"/>
    <cellStyle name="Migliaia 2 5 4 7" xfId="34604" xr:uid="{00000000-0005-0000-0000-0000642C0000}"/>
    <cellStyle name="Migliaia 2 5 4 8" xfId="37564" xr:uid="{00000000-0005-0000-0000-0000652C0000}"/>
    <cellStyle name="Migliaia 2 5 5" xfId="6096" xr:uid="{00000000-0005-0000-0000-0000662C0000}"/>
    <cellStyle name="Migliaia 2 5 5 2" xfId="6097" xr:uid="{00000000-0005-0000-0000-0000672C0000}"/>
    <cellStyle name="Migliaia 2 5 5 3" xfId="6098" xr:uid="{00000000-0005-0000-0000-0000682C0000}"/>
    <cellStyle name="Migliaia 2 5 5 4" xfId="27560" xr:uid="{00000000-0005-0000-0000-0000692C0000}"/>
    <cellStyle name="Migliaia 2 5 5 5" xfId="35614" xr:uid="{00000000-0005-0000-0000-00006A2C0000}"/>
    <cellStyle name="Migliaia 2 5 5 6" xfId="38574" xr:uid="{00000000-0005-0000-0000-00006B2C0000}"/>
    <cellStyle name="Migliaia 2 5 6" xfId="6099" xr:uid="{00000000-0005-0000-0000-00006C2C0000}"/>
    <cellStyle name="Migliaia 2 5 6 2" xfId="6100" xr:uid="{00000000-0005-0000-0000-00006D2C0000}"/>
    <cellStyle name="Migliaia 2 5 6 3" xfId="6101" xr:uid="{00000000-0005-0000-0000-00006E2C0000}"/>
    <cellStyle name="Migliaia 2 5 6 4" xfId="28476" xr:uid="{00000000-0005-0000-0000-00006F2C0000}"/>
    <cellStyle name="Migliaia 2 5 6 5" xfId="39478" xr:uid="{00000000-0005-0000-0000-0000702C0000}"/>
    <cellStyle name="Migliaia 2 5 7" xfId="6102" xr:uid="{00000000-0005-0000-0000-0000712C0000}"/>
    <cellStyle name="Migliaia 2 5 7 2" xfId="6103" xr:uid="{00000000-0005-0000-0000-0000722C0000}"/>
    <cellStyle name="Migliaia 2 5 7 3" xfId="6104" xr:uid="{00000000-0005-0000-0000-0000732C0000}"/>
    <cellStyle name="Migliaia 2 5 7 4" xfId="29396" xr:uid="{00000000-0005-0000-0000-0000742C0000}"/>
    <cellStyle name="Migliaia 2 5 7 5" xfId="40383" xr:uid="{00000000-0005-0000-0000-0000752C0000}"/>
    <cellStyle name="Migliaia 2 5 8" xfId="6105" xr:uid="{00000000-0005-0000-0000-0000762C0000}"/>
    <cellStyle name="Migliaia 2 5 9" xfId="6106" xr:uid="{00000000-0005-0000-0000-0000772C0000}"/>
    <cellStyle name="Migliaia 2 6" xfId="6107" xr:uid="{00000000-0005-0000-0000-0000782C0000}"/>
    <cellStyle name="Migliaia 2 6 10" xfId="30762" xr:uid="{00000000-0005-0000-0000-0000792C0000}"/>
    <cellStyle name="Migliaia 2 6 11" xfId="33526" xr:uid="{00000000-0005-0000-0000-00007A2C0000}"/>
    <cellStyle name="Migliaia 2 6 12" xfId="36713" xr:uid="{00000000-0005-0000-0000-00007B2C0000}"/>
    <cellStyle name="Migliaia 2 6 2" xfId="6108" xr:uid="{00000000-0005-0000-0000-00007C2C0000}"/>
    <cellStyle name="Migliaia 2 6 2 2" xfId="6109" xr:uid="{00000000-0005-0000-0000-00007D2C0000}"/>
    <cellStyle name="Migliaia 2 6 2 3" xfId="6110" xr:uid="{00000000-0005-0000-0000-00007E2C0000}"/>
    <cellStyle name="Migliaia 2 6 2 4" xfId="6111" xr:uid="{00000000-0005-0000-0000-00007F2C0000}"/>
    <cellStyle name="Migliaia 2 6 2 5" xfId="26542" xr:uid="{00000000-0005-0000-0000-0000802C0000}"/>
    <cellStyle name="Migliaia 2 6 2 6" xfId="31620" xr:uid="{00000000-0005-0000-0000-0000812C0000}"/>
    <cellStyle name="Migliaia 2 6 2 7" xfId="34608" xr:uid="{00000000-0005-0000-0000-0000822C0000}"/>
    <cellStyle name="Migliaia 2 6 2 8" xfId="37568" xr:uid="{00000000-0005-0000-0000-0000832C0000}"/>
    <cellStyle name="Migliaia 2 6 3" xfId="6112" xr:uid="{00000000-0005-0000-0000-0000842C0000}"/>
    <cellStyle name="Migliaia 2 6 3 2" xfId="6113" xr:uid="{00000000-0005-0000-0000-0000852C0000}"/>
    <cellStyle name="Migliaia 2 6 3 3" xfId="6114" xr:uid="{00000000-0005-0000-0000-0000862C0000}"/>
    <cellStyle name="Migliaia 2 6 3 4" xfId="27562" xr:uid="{00000000-0005-0000-0000-0000872C0000}"/>
    <cellStyle name="Migliaia 2 6 3 5" xfId="35616" xr:uid="{00000000-0005-0000-0000-0000882C0000}"/>
    <cellStyle name="Migliaia 2 6 3 6" xfId="38576" xr:uid="{00000000-0005-0000-0000-0000892C0000}"/>
    <cellStyle name="Migliaia 2 6 4" xfId="6115" xr:uid="{00000000-0005-0000-0000-00008A2C0000}"/>
    <cellStyle name="Migliaia 2 6 4 2" xfId="6116" xr:uid="{00000000-0005-0000-0000-00008B2C0000}"/>
    <cellStyle name="Migliaia 2 6 4 3" xfId="6117" xr:uid="{00000000-0005-0000-0000-00008C2C0000}"/>
    <cellStyle name="Migliaia 2 6 4 4" xfId="28478" xr:uid="{00000000-0005-0000-0000-00008D2C0000}"/>
    <cellStyle name="Migliaia 2 6 4 5" xfId="39480" xr:uid="{00000000-0005-0000-0000-00008E2C0000}"/>
    <cellStyle name="Migliaia 2 6 5" xfId="6118" xr:uid="{00000000-0005-0000-0000-00008F2C0000}"/>
    <cellStyle name="Migliaia 2 6 5 2" xfId="6119" xr:uid="{00000000-0005-0000-0000-0000902C0000}"/>
    <cellStyle name="Migliaia 2 6 5 3" xfId="6120" xr:uid="{00000000-0005-0000-0000-0000912C0000}"/>
    <cellStyle name="Migliaia 2 6 5 4" xfId="29398" xr:uid="{00000000-0005-0000-0000-0000922C0000}"/>
    <cellStyle name="Migliaia 2 6 5 5" xfId="40385" xr:uid="{00000000-0005-0000-0000-0000932C0000}"/>
    <cellStyle name="Migliaia 2 6 6" xfId="6121" xr:uid="{00000000-0005-0000-0000-0000942C0000}"/>
    <cellStyle name="Migliaia 2 6 7" xfId="6122" xr:uid="{00000000-0005-0000-0000-0000952C0000}"/>
    <cellStyle name="Migliaia 2 6 8" xfId="6123" xr:uid="{00000000-0005-0000-0000-0000962C0000}"/>
    <cellStyle name="Migliaia 2 6 9" xfId="24245" xr:uid="{00000000-0005-0000-0000-0000972C0000}"/>
    <cellStyle name="Migliaia 2 7" xfId="6124" xr:uid="{00000000-0005-0000-0000-0000982C0000}"/>
    <cellStyle name="Migliaia 2 7 2" xfId="6125" xr:uid="{00000000-0005-0000-0000-0000992C0000}"/>
    <cellStyle name="Migliaia 2 7 3" xfId="6126" xr:uid="{00000000-0005-0000-0000-00009A2C0000}"/>
    <cellStyle name="Migliaia 2 7 4" xfId="6127" xr:uid="{00000000-0005-0000-0000-00009B2C0000}"/>
    <cellStyle name="Migliaia 2 7 5" xfId="26528" xr:uid="{00000000-0005-0000-0000-00009C2C0000}"/>
    <cellStyle name="Migliaia 2 7 6" xfId="31606" xr:uid="{00000000-0005-0000-0000-00009D2C0000}"/>
    <cellStyle name="Migliaia 2 7 7" xfId="34594" xr:uid="{00000000-0005-0000-0000-00009E2C0000}"/>
    <cellStyle name="Migliaia 2 7 8" xfId="37554" xr:uid="{00000000-0005-0000-0000-00009F2C0000}"/>
    <cellStyle name="Migliaia 2 8" xfId="6128" xr:uid="{00000000-0005-0000-0000-0000A02C0000}"/>
    <cellStyle name="Migliaia 2 8 2" xfId="6129" xr:uid="{00000000-0005-0000-0000-0000A12C0000}"/>
    <cellStyle name="Migliaia 2 8 3" xfId="6130" xr:uid="{00000000-0005-0000-0000-0000A22C0000}"/>
    <cellStyle name="Migliaia 2 8 4" xfId="6131" xr:uid="{00000000-0005-0000-0000-0000A32C0000}"/>
    <cellStyle name="Migliaia 2 8 5" xfId="23958" xr:uid="{00000000-0005-0000-0000-0000A42C0000}"/>
    <cellStyle name="Migliaia 2 8 6" xfId="30514" xr:uid="{00000000-0005-0000-0000-0000A52C0000}"/>
    <cellStyle name="Migliaia 2 8 7" xfId="33175" xr:uid="{00000000-0005-0000-0000-0000A62C0000}"/>
    <cellStyle name="Migliaia 2 8 8" xfId="36466" xr:uid="{00000000-0005-0000-0000-0000A72C0000}"/>
    <cellStyle name="Migliaia 2 9" xfId="6132" xr:uid="{00000000-0005-0000-0000-0000A82C0000}"/>
    <cellStyle name="Migliaia 2 9 2" xfId="6133" xr:uid="{00000000-0005-0000-0000-0000A92C0000}"/>
    <cellStyle name="Migliaia 2 9 3" xfId="6134" xr:uid="{00000000-0005-0000-0000-0000AA2C0000}"/>
    <cellStyle name="Migliaia 2 9 4" xfId="6135" xr:uid="{00000000-0005-0000-0000-0000AB2C0000}"/>
    <cellStyle name="Migliaia 2 9 5" xfId="27255" xr:uid="{00000000-0005-0000-0000-0000AC2C0000}"/>
    <cellStyle name="Migliaia 2 9 6" xfId="32326" xr:uid="{00000000-0005-0000-0000-0000AD2C0000}"/>
    <cellStyle name="Migliaia 2 9 7" xfId="35314" xr:uid="{00000000-0005-0000-0000-0000AE2C0000}"/>
    <cellStyle name="Migliaia 2 9 8" xfId="38274" xr:uid="{00000000-0005-0000-0000-0000AF2C0000}"/>
    <cellStyle name="Migliaia 2_Domestico_reg&amp;naz" xfId="6136" xr:uid="{00000000-0005-0000-0000-0000B02C0000}"/>
    <cellStyle name="Migliaia 20" xfId="6137" xr:uid="{00000000-0005-0000-0000-0000B12C0000}"/>
    <cellStyle name="Migliaia 20 10" xfId="6138" xr:uid="{00000000-0005-0000-0000-0000B22C0000}"/>
    <cellStyle name="Migliaia 20 10 2" xfId="6139" xr:uid="{00000000-0005-0000-0000-0000B32C0000}"/>
    <cellStyle name="Migliaia 20 10 3" xfId="6140" xr:uid="{00000000-0005-0000-0000-0000B42C0000}"/>
    <cellStyle name="Migliaia 20 10 4" xfId="28294" xr:uid="{00000000-0005-0000-0000-0000B52C0000}"/>
    <cellStyle name="Migliaia 20 10 5" xfId="33052" xr:uid="{00000000-0005-0000-0000-0000B62C0000}"/>
    <cellStyle name="Migliaia 20 10 6" xfId="39301" xr:uid="{00000000-0005-0000-0000-0000B72C0000}"/>
    <cellStyle name="Migliaia 20 11" xfId="6141" xr:uid="{00000000-0005-0000-0000-0000B82C0000}"/>
    <cellStyle name="Migliaia 20 11 2" xfId="6142" xr:uid="{00000000-0005-0000-0000-0000B92C0000}"/>
    <cellStyle name="Migliaia 20 11 3" xfId="6143" xr:uid="{00000000-0005-0000-0000-0000BA2C0000}"/>
    <cellStyle name="Migliaia 20 11 4" xfId="29214" xr:uid="{00000000-0005-0000-0000-0000BB2C0000}"/>
    <cellStyle name="Migliaia 20 11 5" xfId="32702" xr:uid="{00000000-0005-0000-0000-0000BC2C0000}"/>
    <cellStyle name="Migliaia 20 11 6" xfId="40206" xr:uid="{00000000-0005-0000-0000-0000BD2C0000}"/>
    <cellStyle name="Migliaia 20 12" xfId="6144" xr:uid="{00000000-0005-0000-0000-0000BE2C0000}"/>
    <cellStyle name="Migliaia 20 13" xfId="6145" xr:uid="{00000000-0005-0000-0000-0000BF2C0000}"/>
    <cellStyle name="Migliaia 20 14" xfId="6146" xr:uid="{00000000-0005-0000-0000-0000C02C0000}"/>
    <cellStyle name="Migliaia 20 15" xfId="23607" xr:uid="{00000000-0005-0000-0000-0000C12C0000}"/>
    <cellStyle name="Migliaia 20 16" xfId="30207" xr:uid="{00000000-0005-0000-0000-0000C22C0000}"/>
    <cellStyle name="Migliaia 20 17" xfId="36349" xr:uid="{00000000-0005-0000-0000-0000C32C0000}"/>
    <cellStyle name="Migliaia 20 18" xfId="41111" xr:uid="{00000000-0005-0000-0000-0000C42C0000}"/>
    <cellStyle name="Migliaia 20 19" xfId="41232" xr:uid="{00000000-0005-0000-0000-0000C52C0000}"/>
    <cellStyle name="Migliaia 20 2" xfId="6147" xr:uid="{00000000-0005-0000-0000-0000C62C0000}"/>
    <cellStyle name="Migliaia 20 2 10" xfId="24246" xr:uid="{00000000-0005-0000-0000-0000C72C0000}"/>
    <cellStyle name="Migliaia 20 2 11" xfId="30208" xr:uid="{00000000-0005-0000-0000-0000C82C0000}"/>
    <cellStyle name="Migliaia 20 2 12" xfId="36714" xr:uid="{00000000-0005-0000-0000-0000C92C0000}"/>
    <cellStyle name="Migliaia 20 2 2" xfId="6148" xr:uid="{00000000-0005-0000-0000-0000CA2C0000}"/>
    <cellStyle name="Migliaia 20 2 2 10" xfId="30764" xr:uid="{00000000-0005-0000-0000-0000CB2C0000}"/>
    <cellStyle name="Migliaia 20 2 2 11" xfId="33528" xr:uid="{00000000-0005-0000-0000-0000CC2C0000}"/>
    <cellStyle name="Migliaia 20 2 2 12" xfId="36715" xr:uid="{00000000-0005-0000-0000-0000CD2C0000}"/>
    <cellStyle name="Migliaia 20 2 2 2" xfId="6149" xr:uid="{00000000-0005-0000-0000-0000CE2C0000}"/>
    <cellStyle name="Migliaia 20 2 2 2 2" xfId="6150" xr:uid="{00000000-0005-0000-0000-0000CF2C0000}"/>
    <cellStyle name="Migliaia 20 2 2 2 3" xfId="6151" xr:uid="{00000000-0005-0000-0000-0000D02C0000}"/>
    <cellStyle name="Migliaia 20 2 2 2 4" xfId="6152" xr:uid="{00000000-0005-0000-0000-0000D12C0000}"/>
    <cellStyle name="Migliaia 20 2 2 2 5" xfId="26545" xr:uid="{00000000-0005-0000-0000-0000D22C0000}"/>
    <cellStyle name="Migliaia 20 2 2 2 6" xfId="31623" xr:uid="{00000000-0005-0000-0000-0000D32C0000}"/>
    <cellStyle name="Migliaia 20 2 2 2 7" xfId="34611" xr:uid="{00000000-0005-0000-0000-0000D42C0000}"/>
    <cellStyle name="Migliaia 20 2 2 2 8" xfId="37571" xr:uid="{00000000-0005-0000-0000-0000D52C0000}"/>
    <cellStyle name="Migliaia 20 2 2 3" xfId="6153" xr:uid="{00000000-0005-0000-0000-0000D62C0000}"/>
    <cellStyle name="Migliaia 20 2 2 3 2" xfId="6154" xr:uid="{00000000-0005-0000-0000-0000D72C0000}"/>
    <cellStyle name="Migliaia 20 2 2 3 3" xfId="6155" xr:uid="{00000000-0005-0000-0000-0000D82C0000}"/>
    <cellStyle name="Migliaia 20 2 2 3 4" xfId="27976" xr:uid="{00000000-0005-0000-0000-0000D92C0000}"/>
    <cellStyle name="Migliaia 20 2 2 3 5" xfId="36025" xr:uid="{00000000-0005-0000-0000-0000DA2C0000}"/>
    <cellStyle name="Migliaia 20 2 2 3 6" xfId="38985" xr:uid="{00000000-0005-0000-0000-0000DB2C0000}"/>
    <cellStyle name="Migliaia 20 2 2 4" xfId="6156" xr:uid="{00000000-0005-0000-0000-0000DC2C0000}"/>
    <cellStyle name="Migliaia 20 2 2 4 2" xfId="6157" xr:uid="{00000000-0005-0000-0000-0000DD2C0000}"/>
    <cellStyle name="Migliaia 20 2 2 4 3" xfId="6158" xr:uid="{00000000-0005-0000-0000-0000DE2C0000}"/>
    <cellStyle name="Migliaia 20 2 2 4 4" xfId="28892" xr:uid="{00000000-0005-0000-0000-0000DF2C0000}"/>
    <cellStyle name="Migliaia 20 2 2 4 5" xfId="39889" xr:uid="{00000000-0005-0000-0000-0000E02C0000}"/>
    <cellStyle name="Migliaia 20 2 2 5" xfId="6159" xr:uid="{00000000-0005-0000-0000-0000E12C0000}"/>
    <cellStyle name="Migliaia 20 2 2 5 2" xfId="6160" xr:uid="{00000000-0005-0000-0000-0000E22C0000}"/>
    <cellStyle name="Migliaia 20 2 2 5 3" xfId="6161" xr:uid="{00000000-0005-0000-0000-0000E32C0000}"/>
    <cellStyle name="Migliaia 20 2 2 5 4" xfId="29812" xr:uid="{00000000-0005-0000-0000-0000E42C0000}"/>
    <cellStyle name="Migliaia 20 2 2 5 5" xfId="40794" xr:uid="{00000000-0005-0000-0000-0000E52C0000}"/>
    <cellStyle name="Migliaia 20 2 2 6" xfId="6162" xr:uid="{00000000-0005-0000-0000-0000E62C0000}"/>
    <cellStyle name="Migliaia 20 2 2 7" xfId="6163" xr:uid="{00000000-0005-0000-0000-0000E72C0000}"/>
    <cellStyle name="Migliaia 20 2 2 8" xfId="6164" xr:uid="{00000000-0005-0000-0000-0000E82C0000}"/>
    <cellStyle name="Migliaia 20 2 2 9" xfId="24247" xr:uid="{00000000-0005-0000-0000-0000E92C0000}"/>
    <cellStyle name="Migliaia 20 2 3" xfId="6165" xr:uid="{00000000-0005-0000-0000-0000EA2C0000}"/>
    <cellStyle name="Migliaia 20 2 3 2" xfId="6166" xr:uid="{00000000-0005-0000-0000-0000EB2C0000}"/>
    <cellStyle name="Migliaia 20 2 3 3" xfId="6167" xr:uid="{00000000-0005-0000-0000-0000EC2C0000}"/>
    <cellStyle name="Migliaia 20 2 3 4" xfId="6168" xr:uid="{00000000-0005-0000-0000-0000ED2C0000}"/>
    <cellStyle name="Migliaia 20 2 3 5" xfId="26544" xr:uid="{00000000-0005-0000-0000-0000EE2C0000}"/>
    <cellStyle name="Migliaia 20 2 3 6" xfId="31622" xr:uid="{00000000-0005-0000-0000-0000EF2C0000}"/>
    <cellStyle name="Migliaia 20 2 3 7" xfId="34610" xr:uid="{00000000-0005-0000-0000-0000F02C0000}"/>
    <cellStyle name="Migliaia 20 2 3 8" xfId="37570" xr:uid="{00000000-0005-0000-0000-0000F12C0000}"/>
    <cellStyle name="Migliaia 20 2 4" xfId="6169" xr:uid="{00000000-0005-0000-0000-0000F22C0000}"/>
    <cellStyle name="Migliaia 20 2 4 2" xfId="6170" xr:uid="{00000000-0005-0000-0000-0000F32C0000}"/>
    <cellStyle name="Migliaia 20 2 4 3" xfId="6171" xr:uid="{00000000-0005-0000-0000-0000F42C0000}"/>
    <cellStyle name="Migliaia 20 2 4 4" xfId="6172" xr:uid="{00000000-0005-0000-0000-0000F52C0000}"/>
    <cellStyle name="Migliaia 20 2 4 5" xfId="27441" xr:uid="{00000000-0005-0000-0000-0000F62C0000}"/>
    <cellStyle name="Migliaia 20 2 4 6" xfId="30763" xr:uid="{00000000-0005-0000-0000-0000F72C0000}"/>
    <cellStyle name="Migliaia 20 2 4 7" xfId="35498" xr:uid="{00000000-0005-0000-0000-0000F82C0000}"/>
    <cellStyle name="Migliaia 20 2 4 8" xfId="38458" xr:uid="{00000000-0005-0000-0000-0000F92C0000}"/>
    <cellStyle name="Migliaia 20 2 5" xfId="6173" xr:uid="{00000000-0005-0000-0000-0000FA2C0000}"/>
    <cellStyle name="Migliaia 20 2 5 2" xfId="6174" xr:uid="{00000000-0005-0000-0000-0000FB2C0000}"/>
    <cellStyle name="Migliaia 20 2 5 3" xfId="6175" xr:uid="{00000000-0005-0000-0000-0000FC2C0000}"/>
    <cellStyle name="Migliaia 20 2 5 4" xfId="28357" xr:uid="{00000000-0005-0000-0000-0000FD2C0000}"/>
    <cellStyle name="Migliaia 20 2 5 5" xfId="33527" xr:uid="{00000000-0005-0000-0000-0000FE2C0000}"/>
    <cellStyle name="Migliaia 20 2 5 6" xfId="39362" xr:uid="{00000000-0005-0000-0000-0000FF2C0000}"/>
    <cellStyle name="Migliaia 20 2 6" xfId="6176" xr:uid="{00000000-0005-0000-0000-0000002D0000}"/>
    <cellStyle name="Migliaia 20 2 6 2" xfId="6177" xr:uid="{00000000-0005-0000-0000-0000012D0000}"/>
    <cellStyle name="Migliaia 20 2 6 3" xfId="6178" xr:uid="{00000000-0005-0000-0000-0000022D0000}"/>
    <cellStyle name="Migliaia 20 2 6 4" xfId="29277" xr:uid="{00000000-0005-0000-0000-0000032D0000}"/>
    <cellStyle name="Migliaia 20 2 6 5" xfId="40267" xr:uid="{00000000-0005-0000-0000-0000042D0000}"/>
    <cellStyle name="Migliaia 20 2 7" xfId="6179" xr:uid="{00000000-0005-0000-0000-0000052D0000}"/>
    <cellStyle name="Migliaia 20 2 8" xfId="6180" xr:uid="{00000000-0005-0000-0000-0000062D0000}"/>
    <cellStyle name="Migliaia 20 2 9" xfId="6181" xr:uid="{00000000-0005-0000-0000-0000072D0000}"/>
    <cellStyle name="Migliaia 20 3" xfId="6182" xr:uid="{00000000-0005-0000-0000-0000082D0000}"/>
    <cellStyle name="Migliaia 20 3 10" xfId="6183" xr:uid="{00000000-0005-0000-0000-0000092D0000}"/>
    <cellStyle name="Migliaia 20 3 11" xfId="6184" xr:uid="{00000000-0005-0000-0000-00000A2D0000}"/>
    <cellStyle name="Migliaia 20 3 12" xfId="24248" xr:uid="{00000000-0005-0000-0000-00000B2D0000}"/>
    <cellStyle name="Migliaia 20 3 13" xfId="30765" xr:uid="{00000000-0005-0000-0000-00000C2D0000}"/>
    <cellStyle name="Migliaia 20 3 14" xfId="36716" xr:uid="{00000000-0005-0000-0000-00000D2D0000}"/>
    <cellStyle name="Migliaia 20 3 2" xfId="6185" xr:uid="{00000000-0005-0000-0000-00000E2D0000}"/>
    <cellStyle name="Migliaia 20 3 2 10" xfId="30766" xr:uid="{00000000-0005-0000-0000-00000F2D0000}"/>
    <cellStyle name="Migliaia 20 3 2 11" xfId="33530" xr:uid="{00000000-0005-0000-0000-0000102D0000}"/>
    <cellStyle name="Migliaia 20 3 2 12" xfId="36717" xr:uid="{00000000-0005-0000-0000-0000112D0000}"/>
    <cellStyle name="Migliaia 20 3 2 2" xfId="6186" xr:uid="{00000000-0005-0000-0000-0000122D0000}"/>
    <cellStyle name="Migliaia 20 3 2 2 2" xfId="6187" xr:uid="{00000000-0005-0000-0000-0000132D0000}"/>
    <cellStyle name="Migliaia 20 3 2 2 3" xfId="6188" xr:uid="{00000000-0005-0000-0000-0000142D0000}"/>
    <cellStyle name="Migliaia 20 3 2 2 4" xfId="6189" xr:uid="{00000000-0005-0000-0000-0000152D0000}"/>
    <cellStyle name="Migliaia 20 3 2 2 5" xfId="26547" xr:uid="{00000000-0005-0000-0000-0000162D0000}"/>
    <cellStyle name="Migliaia 20 3 2 2 6" xfId="31625" xr:uid="{00000000-0005-0000-0000-0000172D0000}"/>
    <cellStyle name="Migliaia 20 3 2 2 7" xfId="34613" xr:uid="{00000000-0005-0000-0000-0000182D0000}"/>
    <cellStyle name="Migliaia 20 3 2 2 8" xfId="37573" xr:uid="{00000000-0005-0000-0000-0000192D0000}"/>
    <cellStyle name="Migliaia 20 3 2 3" xfId="6190" xr:uid="{00000000-0005-0000-0000-00001A2D0000}"/>
    <cellStyle name="Migliaia 20 3 2 3 2" xfId="6191" xr:uid="{00000000-0005-0000-0000-00001B2D0000}"/>
    <cellStyle name="Migliaia 20 3 2 3 3" xfId="6192" xr:uid="{00000000-0005-0000-0000-00001C2D0000}"/>
    <cellStyle name="Migliaia 20 3 2 3 4" xfId="27564" xr:uid="{00000000-0005-0000-0000-00001D2D0000}"/>
    <cellStyle name="Migliaia 20 3 2 3 5" xfId="35618" xr:uid="{00000000-0005-0000-0000-00001E2D0000}"/>
    <cellStyle name="Migliaia 20 3 2 3 6" xfId="38578" xr:uid="{00000000-0005-0000-0000-00001F2D0000}"/>
    <cellStyle name="Migliaia 20 3 2 4" xfId="6193" xr:uid="{00000000-0005-0000-0000-0000202D0000}"/>
    <cellStyle name="Migliaia 20 3 2 4 2" xfId="6194" xr:uid="{00000000-0005-0000-0000-0000212D0000}"/>
    <cellStyle name="Migliaia 20 3 2 4 3" xfId="6195" xr:uid="{00000000-0005-0000-0000-0000222D0000}"/>
    <cellStyle name="Migliaia 20 3 2 4 4" xfId="28480" xr:uid="{00000000-0005-0000-0000-0000232D0000}"/>
    <cellStyle name="Migliaia 20 3 2 4 5" xfId="39482" xr:uid="{00000000-0005-0000-0000-0000242D0000}"/>
    <cellStyle name="Migliaia 20 3 2 5" xfId="6196" xr:uid="{00000000-0005-0000-0000-0000252D0000}"/>
    <cellStyle name="Migliaia 20 3 2 5 2" xfId="6197" xr:uid="{00000000-0005-0000-0000-0000262D0000}"/>
    <cellStyle name="Migliaia 20 3 2 5 3" xfId="6198" xr:uid="{00000000-0005-0000-0000-0000272D0000}"/>
    <cellStyle name="Migliaia 20 3 2 5 4" xfId="29400" xr:uid="{00000000-0005-0000-0000-0000282D0000}"/>
    <cellStyle name="Migliaia 20 3 2 5 5" xfId="40387" xr:uid="{00000000-0005-0000-0000-0000292D0000}"/>
    <cellStyle name="Migliaia 20 3 2 6" xfId="6199" xr:uid="{00000000-0005-0000-0000-00002A2D0000}"/>
    <cellStyle name="Migliaia 20 3 2 7" xfId="6200" xr:uid="{00000000-0005-0000-0000-00002B2D0000}"/>
    <cellStyle name="Migliaia 20 3 2 8" xfId="6201" xr:uid="{00000000-0005-0000-0000-00002C2D0000}"/>
    <cellStyle name="Migliaia 20 3 2 9" xfId="24249" xr:uid="{00000000-0005-0000-0000-00002D2D0000}"/>
    <cellStyle name="Migliaia 20 3 3" xfId="6202" xr:uid="{00000000-0005-0000-0000-00002E2D0000}"/>
    <cellStyle name="Migliaia 20 3 3 10" xfId="24250" xr:uid="{00000000-0005-0000-0000-00002F2D0000}"/>
    <cellStyle name="Migliaia 20 3 3 11" xfId="30767" xr:uid="{00000000-0005-0000-0000-0000302D0000}"/>
    <cellStyle name="Migliaia 20 3 3 12" xfId="33531" xr:uid="{00000000-0005-0000-0000-0000312D0000}"/>
    <cellStyle name="Migliaia 20 3 3 13" xfId="36718" xr:uid="{00000000-0005-0000-0000-0000322D0000}"/>
    <cellStyle name="Migliaia 20 3 3 2" xfId="6203" xr:uid="{00000000-0005-0000-0000-0000332D0000}"/>
    <cellStyle name="Migliaia 20 3 3 2 10" xfId="30768" xr:uid="{00000000-0005-0000-0000-0000342D0000}"/>
    <cellStyle name="Migliaia 20 3 3 2 11" xfId="33532" xr:uid="{00000000-0005-0000-0000-0000352D0000}"/>
    <cellStyle name="Migliaia 20 3 3 2 12" xfId="36719" xr:uid="{00000000-0005-0000-0000-0000362D0000}"/>
    <cellStyle name="Migliaia 20 3 3 2 2" xfId="6204" xr:uid="{00000000-0005-0000-0000-0000372D0000}"/>
    <cellStyle name="Migliaia 20 3 3 2 2 2" xfId="6205" xr:uid="{00000000-0005-0000-0000-0000382D0000}"/>
    <cellStyle name="Migliaia 20 3 3 2 2 3" xfId="6206" xr:uid="{00000000-0005-0000-0000-0000392D0000}"/>
    <cellStyle name="Migliaia 20 3 3 2 2 4" xfId="6207" xr:uid="{00000000-0005-0000-0000-00003A2D0000}"/>
    <cellStyle name="Migliaia 20 3 3 2 2 5" xfId="26549" xr:uid="{00000000-0005-0000-0000-00003B2D0000}"/>
    <cellStyle name="Migliaia 20 3 3 2 2 6" xfId="31627" xr:uid="{00000000-0005-0000-0000-00003C2D0000}"/>
    <cellStyle name="Migliaia 20 3 3 2 2 7" xfId="34615" xr:uid="{00000000-0005-0000-0000-00003D2D0000}"/>
    <cellStyle name="Migliaia 20 3 3 2 2 8" xfId="37575" xr:uid="{00000000-0005-0000-0000-00003E2D0000}"/>
    <cellStyle name="Migliaia 20 3 3 2 3" xfId="6208" xr:uid="{00000000-0005-0000-0000-00003F2D0000}"/>
    <cellStyle name="Migliaia 20 3 3 2 3 2" xfId="6209" xr:uid="{00000000-0005-0000-0000-0000402D0000}"/>
    <cellStyle name="Migliaia 20 3 3 2 3 3" xfId="6210" xr:uid="{00000000-0005-0000-0000-0000412D0000}"/>
    <cellStyle name="Migliaia 20 3 3 2 3 4" xfId="27978" xr:uid="{00000000-0005-0000-0000-0000422D0000}"/>
    <cellStyle name="Migliaia 20 3 3 2 3 5" xfId="36027" xr:uid="{00000000-0005-0000-0000-0000432D0000}"/>
    <cellStyle name="Migliaia 20 3 3 2 3 6" xfId="38987" xr:uid="{00000000-0005-0000-0000-0000442D0000}"/>
    <cellStyle name="Migliaia 20 3 3 2 4" xfId="6211" xr:uid="{00000000-0005-0000-0000-0000452D0000}"/>
    <cellStyle name="Migliaia 20 3 3 2 4 2" xfId="6212" xr:uid="{00000000-0005-0000-0000-0000462D0000}"/>
    <cellStyle name="Migliaia 20 3 3 2 4 3" xfId="6213" xr:uid="{00000000-0005-0000-0000-0000472D0000}"/>
    <cellStyle name="Migliaia 20 3 3 2 4 4" xfId="28894" xr:uid="{00000000-0005-0000-0000-0000482D0000}"/>
    <cellStyle name="Migliaia 20 3 3 2 4 5" xfId="39891" xr:uid="{00000000-0005-0000-0000-0000492D0000}"/>
    <cellStyle name="Migliaia 20 3 3 2 5" xfId="6214" xr:uid="{00000000-0005-0000-0000-00004A2D0000}"/>
    <cellStyle name="Migliaia 20 3 3 2 5 2" xfId="6215" xr:uid="{00000000-0005-0000-0000-00004B2D0000}"/>
    <cellStyle name="Migliaia 20 3 3 2 5 3" xfId="6216" xr:uid="{00000000-0005-0000-0000-00004C2D0000}"/>
    <cellStyle name="Migliaia 20 3 3 2 5 4" xfId="29814" xr:uid="{00000000-0005-0000-0000-00004D2D0000}"/>
    <cellStyle name="Migliaia 20 3 3 2 5 5" xfId="40796" xr:uid="{00000000-0005-0000-0000-00004E2D0000}"/>
    <cellStyle name="Migliaia 20 3 3 2 6" xfId="6217" xr:uid="{00000000-0005-0000-0000-00004F2D0000}"/>
    <cellStyle name="Migliaia 20 3 3 2 7" xfId="6218" xr:uid="{00000000-0005-0000-0000-0000502D0000}"/>
    <cellStyle name="Migliaia 20 3 3 2 8" xfId="6219" xr:uid="{00000000-0005-0000-0000-0000512D0000}"/>
    <cellStyle name="Migliaia 20 3 3 2 9" xfId="24251" xr:uid="{00000000-0005-0000-0000-0000522D0000}"/>
    <cellStyle name="Migliaia 20 3 3 3" xfId="6220" xr:uid="{00000000-0005-0000-0000-0000532D0000}"/>
    <cellStyle name="Migliaia 20 3 3 3 2" xfId="6221" xr:uid="{00000000-0005-0000-0000-0000542D0000}"/>
    <cellStyle name="Migliaia 20 3 3 3 3" xfId="6222" xr:uid="{00000000-0005-0000-0000-0000552D0000}"/>
    <cellStyle name="Migliaia 20 3 3 3 4" xfId="6223" xr:uid="{00000000-0005-0000-0000-0000562D0000}"/>
    <cellStyle name="Migliaia 20 3 3 3 5" xfId="26548" xr:uid="{00000000-0005-0000-0000-0000572D0000}"/>
    <cellStyle name="Migliaia 20 3 3 3 6" xfId="31626" xr:uid="{00000000-0005-0000-0000-0000582D0000}"/>
    <cellStyle name="Migliaia 20 3 3 3 7" xfId="34614" xr:uid="{00000000-0005-0000-0000-0000592D0000}"/>
    <cellStyle name="Migliaia 20 3 3 3 8" xfId="37574" xr:uid="{00000000-0005-0000-0000-00005A2D0000}"/>
    <cellStyle name="Migliaia 20 3 3 4" xfId="6224" xr:uid="{00000000-0005-0000-0000-00005B2D0000}"/>
    <cellStyle name="Migliaia 20 3 3 4 2" xfId="6225" xr:uid="{00000000-0005-0000-0000-00005C2D0000}"/>
    <cellStyle name="Migliaia 20 3 3 4 3" xfId="6226" xr:uid="{00000000-0005-0000-0000-00005D2D0000}"/>
    <cellStyle name="Migliaia 20 3 3 4 4" xfId="27565" xr:uid="{00000000-0005-0000-0000-00005E2D0000}"/>
    <cellStyle name="Migliaia 20 3 3 4 5" xfId="35619" xr:uid="{00000000-0005-0000-0000-00005F2D0000}"/>
    <cellStyle name="Migliaia 20 3 3 4 6" xfId="38579" xr:uid="{00000000-0005-0000-0000-0000602D0000}"/>
    <cellStyle name="Migliaia 20 3 3 5" xfId="6227" xr:uid="{00000000-0005-0000-0000-0000612D0000}"/>
    <cellStyle name="Migliaia 20 3 3 5 2" xfId="6228" xr:uid="{00000000-0005-0000-0000-0000622D0000}"/>
    <cellStyle name="Migliaia 20 3 3 5 3" xfId="6229" xr:uid="{00000000-0005-0000-0000-0000632D0000}"/>
    <cellStyle name="Migliaia 20 3 3 5 4" xfId="28481" xr:uid="{00000000-0005-0000-0000-0000642D0000}"/>
    <cellStyle name="Migliaia 20 3 3 5 5" xfId="39483" xr:uid="{00000000-0005-0000-0000-0000652D0000}"/>
    <cellStyle name="Migliaia 20 3 3 6" xfId="6230" xr:uid="{00000000-0005-0000-0000-0000662D0000}"/>
    <cellStyle name="Migliaia 20 3 3 6 2" xfId="6231" xr:uid="{00000000-0005-0000-0000-0000672D0000}"/>
    <cellStyle name="Migliaia 20 3 3 6 3" xfId="6232" xr:uid="{00000000-0005-0000-0000-0000682D0000}"/>
    <cellStyle name="Migliaia 20 3 3 6 4" xfId="29401" xr:uid="{00000000-0005-0000-0000-0000692D0000}"/>
    <cellStyle name="Migliaia 20 3 3 6 5" xfId="40388" xr:uid="{00000000-0005-0000-0000-00006A2D0000}"/>
    <cellStyle name="Migliaia 20 3 3 7" xfId="6233" xr:uid="{00000000-0005-0000-0000-00006B2D0000}"/>
    <cellStyle name="Migliaia 20 3 3 8" xfId="6234" xr:uid="{00000000-0005-0000-0000-00006C2D0000}"/>
    <cellStyle name="Migliaia 20 3 3 9" xfId="6235" xr:uid="{00000000-0005-0000-0000-00006D2D0000}"/>
    <cellStyle name="Migliaia 20 3 4" xfId="6236" xr:uid="{00000000-0005-0000-0000-00006E2D0000}"/>
    <cellStyle name="Migliaia 20 3 4 10" xfId="30769" xr:uid="{00000000-0005-0000-0000-00006F2D0000}"/>
    <cellStyle name="Migliaia 20 3 4 11" xfId="33533" xr:uid="{00000000-0005-0000-0000-0000702D0000}"/>
    <cellStyle name="Migliaia 20 3 4 12" xfId="36720" xr:uid="{00000000-0005-0000-0000-0000712D0000}"/>
    <cellStyle name="Migliaia 20 3 4 2" xfId="6237" xr:uid="{00000000-0005-0000-0000-0000722D0000}"/>
    <cellStyle name="Migliaia 20 3 4 2 2" xfId="6238" xr:uid="{00000000-0005-0000-0000-0000732D0000}"/>
    <cellStyle name="Migliaia 20 3 4 2 3" xfId="6239" xr:uid="{00000000-0005-0000-0000-0000742D0000}"/>
    <cellStyle name="Migliaia 20 3 4 2 4" xfId="6240" xr:uid="{00000000-0005-0000-0000-0000752D0000}"/>
    <cellStyle name="Migliaia 20 3 4 2 5" xfId="26550" xr:uid="{00000000-0005-0000-0000-0000762D0000}"/>
    <cellStyle name="Migliaia 20 3 4 2 6" xfId="31628" xr:uid="{00000000-0005-0000-0000-0000772D0000}"/>
    <cellStyle name="Migliaia 20 3 4 2 7" xfId="34616" xr:uid="{00000000-0005-0000-0000-0000782D0000}"/>
    <cellStyle name="Migliaia 20 3 4 2 8" xfId="37576" xr:uid="{00000000-0005-0000-0000-0000792D0000}"/>
    <cellStyle name="Migliaia 20 3 4 3" xfId="6241" xr:uid="{00000000-0005-0000-0000-00007A2D0000}"/>
    <cellStyle name="Migliaia 20 3 4 3 2" xfId="6242" xr:uid="{00000000-0005-0000-0000-00007B2D0000}"/>
    <cellStyle name="Migliaia 20 3 4 3 3" xfId="6243" xr:uid="{00000000-0005-0000-0000-00007C2D0000}"/>
    <cellStyle name="Migliaia 20 3 4 3 4" xfId="27977" xr:uid="{00000000-0005-0000-0000-00007D2D0000}"/>
    <cellStyle name="Migliaia 20 3 4 3 5" xfId="36026" xr:uid="{00000000-0005-0000-0000-00007E2D0000}"/>
    <cellStyle name="Migliaia 20 3 4 3 6" xfId="38986" xr:uid="{00000000-0005-0000-0000-00007F2D0000}"/>
    <cellStyle name="Migliaia 20 3 4 4" xfId="6244" xr:uid="{00000000-0005-0000-0000-0000802D0000}"/>
    <cellStyle name="Migliaia 20 3 4 4 2" xfId="6245" xr:uid="{00000000-0005-0000-0000-0000812D0000}"/>
    <cellStyle name="Migliaia 20 3 4 4 3" xfId="6246" xr:uid="{00000000-0005-0000-0000-0000822D0000}"/>
    <cellStyle name="Migliaia 20 3 4 4 4" xfId="28893" xr:uid="{00000000-0005-0000-0000-0000832D0000}"/>
    <cellStyle name="Migliaia 20 3 4 4 5" xfId="39890" xr:uid="{00000000-0005-0000-0000-0000842D0000}"/>
    <cellStyle name="Migliaia 20 3 4 5" xfId="6247" xr:uid="{00000000-0005-0000-0000-0000852D0000}"/>
    <cellStyle name="Migliaia 20 3 4 5 2" xfId="6248" xr:uid="{00000000-0005-0000-0000-0000862D0000}"/>
    <cellStyle name="Migliaia 20 3 4 5 3" xfId="6249" xr:uid="{00000000-0005-0000-0000-0000872D0000}"/>
    <cellStyle name="Migliaia 20 3 4 5 4" xfId="29813" xr:uid="{00000000-0005-0000-0000-0000882D0000}"/>
    <cellStyle name="Migliaia 20 3 4 5 5" xfId="40795" xr:uid="{00000000-0005-0000-0000-0000892D0000}"/>
    <cellStyle name="Migliaia 20 3 4 6" xfId="6250" xr:uid="{00000000-0005-0000-0000-00008A2D0000}"/>
    <cellStyle name="Migliaia 20 3 4 7" xfId="6251" xr:uid="{00000000-0005-0000-0000-00008B2D0000}"/>
    <cellStyle name="Migliaia 20 3 4 8" xfId="6252" xr:uid="{00000000-0005-0000-0000-00008C2D0000}"/>
    <cellStyle name="Migliaia 20 3 4 9" xfId="24252" xr:uid="{00000000-0005-0000-0000-00008D2D0000}"/>
    <cellStyle name="Migliaia 20 3 5" xfId="6253" xr:uid="{00000000-0005-0000-0000-00008E2D0000}"/>
    <cellStyle name="Migliaia 20 3 5 2" xfId="6254" xr:uid="{00000000-0005-0000-0000-00008F2D0000}"/>
    <cellStyle name="Migliaia 20 3 5 3" xfId="6255" xr:uid="{00000000-0005-0000-0000-0000902D0000}"/>
    <cellStyle name="Migliaia 20 3 5 4" xfId="6256" xr:uid="{00000000-0005-0000-0000-0000912D0000}"/>
    <cellStyle name="Migliaia 20 3 5 5" xfId="26546" xr:uid="{00000000-0005-0000-0000-0000922D0000}"/>
    <cellStyle name="Migliaia 20 3 5 6" xfId="31624" xr:uid="{00000000-0005-0000-0000-0000932D0000}"/>
    <cellStyle name="Migliaia 20 3 5 7" xfId="34612" xr:uid="{00000000-0005-0000-0000-0000942D0000}"/>
    <cellStyle name="Migliaia 20 3 5 8" xfId="37572" xr:uid="{00000000-0005-0000-0000-0000952D0000}"/>
    <cellStyle name="Migliaia 20 3 6" xfId="6257" xr:uid="{00000000-0005-0000-0000-0000962D0000}"/>
    <cellStyle name="Migliaia 20 3 6 2" xfId="6258" xr:uid="{00000000-0005-0000-0000-0000972D0000}"/>
    <cellStyle name="Migliaia 20 3 6 3" xfId="6259" xr:uid="{00000000-0005-0000-0000-0000982D0000}"/>
    <cellStyle name="Migliaia 20 3 6 4" xfId="27563" xr:uid="{00000000-0005-0000-0000-0000992D0000}"/>
    <cellStyle name="Migliaia 20 3 6 5" xfId="35617" xr:uid="{00000000-0005-0000-0000-00009A2D0000}"/>
    <cellStyle name="Migliaia 20 3 6 6" xfId="38577" xr:uid="{00000000-0005-0000-0000-00009B2D0000}"/>
    <cellStyle name="Migliaia 20 3 7" xfId="6260" xr:uid="{00000000-0005-0000-0000-00009C2D0000}"/>
    <cellStyle name="Migliaia 20 3 7 2" xfId="6261" xr:uid="{00000000-0005-0000-0000-00009D2D0000}"/>
    <cellStyle name="Migliaia 20 3 7 3" xfId="6262" xr:uid="{00000000-0005-0000-0000-00009E2D0000}"/>
    <cellStyle name="Migliaia 20 3 7 4" xfId="28479" xr:uid="{00000000-0005-0000-0000-00009F2D0000}"/>
    <cellStyle name="Migliaia 20 3 7 5" xfId="33529" xr:uid="{00000000-0005-0000-0000-0000A02D0000}"/>
    <cellStyle name="Migliaia 20 3 7 6" xfId="39481" xr:uid="{00000000-0005-0000-0000-0000A12D0000}"/>
    <cellStyle name="Migliaia 20 3 8" xfId="6263" xr:uid="{00000000-0005-0000-0000-0000A22D0000}"/>
    <cellStyle name="Migliaia 20 3 8 2" xfId="6264" xr:uid="{00000000-0005-0000-0000-0000A32D0000}"/>
    <cellStyle name="Migliaia 20 3 8 3" xfId="6265" xr:uid="{00000000-0005-0000-0000-0000A42D0000}"/>
    <cellStyle name="Migliaia 20 3 8 4" xfId="29399" xr:uid="{00000000-0005-0000-0000-0000A52D0000}"/>
    <cellStyle name="Migliaia 20 3 8 5" xfId="40386" xr:uid="{00000000-0005-0000-0000-0000A62D0000}"/>
    <cellStyle name="Migliaia 20 3 9" xfId="6266" xr:uid="{00000000-0005-0000-0000-0000A72D0000}"/>
    <cellStyle name="Migliaia 20 4" xfId="6267" xr:uid="{00000000-0005-0000-0000-0000A82D0000}"/>
    <cellStyle name="Migliaia 20 4 10" xfId="6268" xr:uid="{00000000-0005-0000-0000-0000A92D0000}"/>
    <cellStyle name="Migliaia 20 4 11" xfId="24253" xr:uid="{00000000-0005-0000-0000-0000AA2D0000}"/>
    <cellStyle name="Migliaia 20 4 12" xfId="30770" xr:uid="{00000000-0005-0000-0000-0000AB2D0000}"/>
    <cellStyle name="Migliaia 20 4 13" xfId="33534" xr:uid="{00000000-0005-0000-0000-0000AC2D0000}"/>
    <cellStyle name="Migliaia 20 4 14" xfId="36721" xr:uid="{00000000-0005-0000-0000-0000AD2D0000}"/>
    <cellStyle name="Migliaia 20 4 2" xfId="6269" xr:uid="{00000000-0005-0000-0000-0000AE2D0000}"/>
    <cellStyle name="Migliaia 20 4 2 10" xfId="24254" xr:uid="{00000000-0005-0000-0000-0000AF2D0000}"/>
    <cellStyle name="Migliaia 20 4 2 11" xfId="30771" xr:uid="{00000000-0005-0000-0000-0000B02D0000}"/>
    <cellStyle name="Migliaia 20 4 2 12" xfId="33535" xr:uid="{00000000-0005-0000-0000-0000B12D0000}"/>
    <cellStyle name="Migliaia 20 4 2 13" xfId="36722" xr:uid="{00000000-0005-0000-0000-0000B22D0000}"/>
    <cellStyle name="Migliaia 20 4 2 2" xfId="6270" xr:uid="{00000000-0005-0000-0000-0000B32D0000}"/>
    <cellStyle name="Migliaia 20 4 2 2 10" xfId="30772" xr:uid="{00000000-0005-0000-0000-0000B42D0000}"/>
    <cellStyle name="Migliaia 20 4 2 2 11" xfId="33536" xr:uid="{00000000-0005-0000-0000-0000B52D0000}"/>
    <cellStyle name="Migliaia 20 4 2 2 12" xfId="36723" xr:uid="{00000000-0005-0000-0000-0000B62D0000}"/>
    <cellStyle name="Migliaia 20 4 2 2 2" xfId="6271" xr:uid="{00000000-0005-0000-0000-0000B72D0000}"/>
    <cellStyle name="Migliaia 20 4 2 2 2 2" xfId="6272" xr:uid="{00000000-0005-0000-0000-0000B82D0000}"/>
    <cellStyle name="Migliaia 20 4 2 2 2 3" xfId="6273" xr:uid="{00000000-0005-0000-0000-0000B92D0000}"/>
    <cellStyle name="Migliaia 20 4 2 2 2 4" xfId="6274" xr:uid="{00000000-0005-0000-0000-0000BA2D0000}"/>
    <cellStyle name="Migliaia 20 4 2 2 2 5" xfId="26553" xr:uid="{00000000-0005-0000-0000-0000BB2D0000}"/>
    <cellStyle name="Migliaia 20 4 2 2 2 6" xfId="31631" xr:uid="{00000000-0005-0000-0000-0000BC2D0000}"/>
    <cellStyle name="Migliaia 20 4 2 2 2 7" xfId="34619" xr:uid="{00000000-0005-0000-0000-0000BD2D0000}"/>
    <cellStyle name="Migliaia 20 4 2 2 2 8" xfId="37579" xr:uid="{00000000-0005-0000-0000-0000BE2D0000}"/>
    <cellStyle name="Migliaia 20 4 2 2 3" xfId="6275" xr:uid="{00000000-0005-0000-0000-0000BF2D0000}"/>
    <cellStyle name="Migliaia 20 4 2 2 3 2" xfId="6276" xr:uid="{00000000-0005-0000-0000-0000C02D0000}"/>
    <cellStyle name="Migliaia 20 4 2 2 3 3" xfId="6277" xr:uid="{00000000-0005-0000-0000-0000C12D0000}"/>
    <cellStyle name="Migliaia 20 4 2 2 3 4" xfId="27980" xr:uid="{00000000-0005-0000-0000-0000C22D0000}"/>
    <cellStyle name="Migliaia 20 4 2 2 3 5" xfId="36029" xr:uid="{00000000-0005-0000-0000-0000C32D0000}"/>
    <cellStyle name="Migliaia 20 4 2 2 3 6" xfId="38989" xr:uid="{00000000-0005-0000-0000-0000C42D0000}"/>
    <cellStyle name="Migliaia 20 4 2 2 4" xfId="6278" xr:uid="{00000000-0005-0000-0000-0000C52D0000}"/>
    <cellStyle name="Migliaia 20 4 2 2 4 2" xfId="6279" xr:uid="{00000000-0005-0000-0000-0000C62D0000}"/>
    <cellStyle name="Migliaia 20 4 2 2 4 3" xfId="6280" xr:uid="{00000000-0005-0000-0000-0000C72D0000}"/>
    <cellStyle name="Migliaia 20 4 2 2 4 4" xfId="28896" xr:uid="{00000000-0005-0000-0000-0000C82D0000}"/>
    <cellStyle name="Migliaia 20 4 2 2 4 5" xfId="39893" xr:uid="{00000000-0005-0000-0000-0000C92D0000}"/>
    <cellStyle name="Migliaia 20 4 2 2 5" xfId="6281" xr:uid="{00000000-0005-0000-0000-0000CA2D0000}"/>
    <cellStyle name="Migliaia 20 4 2 2 5 2" xfId="6282" xr:uid="{00000000-0005-0000-0000-0000CB2D0000}"/>
    <cellStyle name="Migliaia 20 4 2 2 5 3" xfId="6283" xr:uid="{00000000-0005-0000-0000-0000CC2D0000}"/>
    <cellStyle name="Migliaia 20 4 2 2 5 4" xfId="29816" xr:uid="{00000000-0005-0000-0000-0000CD2D0000}"/>
    <cellStyle name="Migliaia 20 4 2 2 5 5" xfId="40798" xr:uid="{00000000-0005-0000-0000-0000CE2D0000}"/>
    <cellStyle name="Migliaia 20 4 2 2 6" xfId="6284" xr:uid="{00000000-0005-0000-0000-0000CF2D0000}"/>
    <cellStyle name="Migliaia 20 4 2 2 7" xfId="6285" xr:uid="{00000000-0005-0000-0000-0000D02D0000}"/>
    <cellStyle name="Migliaia 20 4 2 2 8" xfId="6286" xr:uid="{00000000-0005-0000-0000-0000D12D0000}"/>
    <cellStyle name="Migliaia 20 4 2 2 9" xfId="24255" xr:uid="{00000000-0005-0000-0000-0000D22D0000}"/>
    <cellStyle name="Migliaia 20 4 2 3" xfId="6287" xr:uid="{00000000-0005-0000-0000-0000D32D0000}"/>
    <cellStyle name="Migliaia 20 4 2 3 2" xfId="6288" xr:uid="{00000000-0005-0000-0000-0000D42D0000}"/>
    <cellStyle name="Migliaia 20 4 2 3 3" xfId="6289" xr:uid="{00000000-0005-0000-0000-0000D52D0000}"/>
    <cellStyle name="Migliaia 20 4 2 3 4" xfId="6290" xr:uid="{00000000-0005-0000-0000-0000D62D0000}"/>
    <cellStyle name="Migliaia 20 4 2 3 5" xfId="26552" xr:uid="{00000000-0005-0000-0000-0000D72D0000}"/>
    <cellStyle name="Migliaia 20 4 2 3 6" xfId="31630" xr:uid="{00000000-0005-0000-0000-0000D82D0000}"/>
    <cellStyle name="Migliaia 20 4 2 3 7" xfId="34618" xr:uid="{00000000-0005-0000-0000-0000D92D0000}"/>
    <cellStyle name="Migliaia 20 4 2 3 8" xfId="37578" xr:uid="{00000000-0005-0000-0000-0000DA2D0000}"/>
    <cellStyle name="Migliaia 20 4 2 4" xfId="6291" xr:uid="{00000000-0005-0000-0000-0000DB2D0000}"/>
    <cellStyle name="Migliaia 20 4 2 4 2" xfId="6292" xr:uid="{00000000-0005-0000-0000-0000DC2D0000}"/>
    <cellStyle name="Migliaia 20 4 2 4 3" xfId="6293" xr:uid="{00000000-0005-0000-0000-0000DD2D0000}"/>
    <cellStyle name="Migliaia 20 4 2 4 4" xfId="27567" xr:uid="{00000000-0005-0000-0000-0000DE2D0000}"/>
    <cellStyle name="Migliaia 20 4 2 4 5" xfId="35621" xr:uid="{00000000-0005-0000-0000-0000DF2D0000}"/>
    <cellStyle name="Migliaia 20 4 2 4 6" xfId="38581" xr:uid="{00000000-0005-0000-0000-0000E02D0000}"/>
    <cellStyle name="Migliaia 20 4 2 5" xfId="6294" xr:uid="{00000000-0005-0000-0000-0000E12D0000}"/>
    <cellStyle name="Migliaia 20 4 2 5 2" xfId="6295" xr:uid="{00000000-0005-0000-0000-0000E22D0000}"/>
    <cellStyle name="Migliaia 20 4 2 5 3" xfId="6296" xr:uid="{00000000-0005-0000-0000-0000E32D0000}"/>
    <cellStyle name="Migliaia 20 4 2 5 4" xfId="28483" xr:uid="{00000000-0005-0000-0000-0000E42D0000}"/>
    <cellStyle name="Migliaia 20 4 2 5 5" xfId="39485" xr:uid="{00000000-0005-0000-0000-0000E52D0000}"/>
    <cellStyle name="Migliaia 20 4 2 6" xfId="6297" xr:uid="{00000000-0005-0000-0000-0000E62D0000}"/>
    <cellStyle name="Migliaia 20 4 2 6 2" xfId="6298" xr:uid="{00000000-0005-0000-0000-0000E72D0000}"/>
    <cellStyle name="Migliaia 20 4 2 6 3" xfId="6299" xr:uid="{00000000-0005-0000-0000-0000E82D0000}"/>
    <cellStyle name="Migliaia 20 4 2 6 4" xfId="29403" xr:uid="{00000000-0005-0000-0000-0000E92D0000}"/>
    <cellStyle name="Migliaia 20 4 2 6 5" xfId="40390" xr:uid="{00000000-0005-0000-0000-0000EA2D0000}"/>
    <cellStyle name="Migliaia 20 4 2 7" xfId="6300" xr:uid="{00000000-0005-0000-0000-0000EB2D0000}"/>
    <cellStyle name="Migliaia 20 4 2 8" xfId="6301" xr:uid="{00000000-0005-0000-0000-0000EC2D0000}"/>
    <cellStyle name="Migliaia 20 4 2 9" xfId="6302" xr:uid="{00000000-0005-0000-0000-0000ED2D0000}"/>
    <cellStyle name="Migliaia 20 4 3" xfId="6303" xr:uid="{00000000-0005-0000-0000-0000EE2D0000}"/>
    <cellStyle name="Migliaia 20 4 3 10" xfId="30773" xr:uid="{00000000-0005-0000-0000-0000EF2D0000}"/>
    <cellStyle name="Migliaia 20 4 3 11" xfId="33537" xr:uid="{00000000-0005-0000-0000-0000F02D0000}"/>
    <cellStyle name="Migliaia 20 4 3 12" xfId="36724" xr:uid="{00000000-0005-0000-0000-0000F12D0000}"/>
    <cellStyle name="Migliaia 20 4 3 2" xfId="6304" xr:uid="{00000000-0005-0000-0000-0000F22D0000}"/>
    <cellStyle name="Migliaia 20 4 3 2 2" xfId="6305" xr:uid="{00000000-0005-0000-0000-0000F32D0000}"/>
    <cellStyle name="Migliaia 20 4 3 2 3" xfId="6306" xr:uid="{00000000-0005-0000-0000-0000F42D0000}"/>
    <cellStyle name="Migliaia 20 4 3 2 4" xfId="6307" xr:uid="{00000000-0005-0000-0000-0000F52D0000}"/>
    <cellStyle name="Migliaia 20 4 3 2 5" xfId="26554" xr:uid="{00000000-0005-0000-0000-0000F62D0000}"/>
    <cellStyle name="Migliaia 20 4 3 2 6" xfId="31632" xr:uid="{00000000-0005-0000-0000-0000F72D0000}"/>
    <cellStyle name="Migliaia 20 4 3 2 7" xfId="34620" xr:uid="{00000000-0005-0000-0000-0000F82D0000}"/>
    <cellStyle name="Migliaia 20 4 3 2 8" xfId="37580" xr:uid="{00000000-0005-0000-0000-0000F92D0000}"/>
    <cellStyle name="Migliaia 20 4 3 3" xfId="6308" xr:uid="{00000000-0005-0000-0000-0000FA2D0000}"/>
    <cellStyle name="Migliaia 20 4 3 3 2" xfId="6309" xr:uid="{00000000-0005-0000-0000-0000FB2D0000}"/>
    <cellStyle name="Migliaia 20 4 3 3 3" xfId="6310" xr:uid="{00000000-0005-0000-0000-0000FC2D0000}"/>
    <cellStyle name="Migliaia 20 4 3 3 4" xfId="27979" xr:uid="{00000000-0005-0000-0000-0000FD2D0000}"/>
    <cellStyle name="Migliaia 20 4 3 3 5" xfId="36028" xr:uid="{00000000-0005-0000-0000-0000FE2D0000}"/>
    <cellStyle name="Migliaia 20 4 3 3 6" xfId="38988" xr:uid="{00000000-0005-0000-0000-0000FF2D0000}"/>
    <cellStyle name="Migliaia 20 4 3 4" xfId="6311" xr:uid="{00000000-0005-0000-0000-0000002E0000}"/>
    <cellStyle name="Migliaia 20 4 3 4 2" xfId="6312" xr:uid="{00000000-0005-0000-0000-0000012E0000}"/>
    <cellStyle name="Migliaia 20 4 3 4 3" xfId="6313" xr:uid="{00000000-0005-0000-0000-0000022E0000}"/>
    <cellStyle name="Migliaia 20 4 3 4 4" xfId="28895" xr:uid="{00000000-0005-0000-0000-0000032E0000}"/>
    <cellStyle name="Migliaia 20 4 3 4 5" xfId="39892" xr:uid="{00000000-0005-0000-0000-0000042E0000}"/>
    <cellStyle name="Migliaia 20 4 3 5" xfId="6314" xr:uid="{00000000-0005-0000-0000-0000052E0000}"/>
    <cellStyle name="Migliaia 20 4 3 5 2" xfId="6315" xr:uid="{00000000-0005-0000-0000-0000062E0000}"/>
    <cellStyle name="Migliaia 20 4 3 5 3" xfId="6316" xr:uid="{00000000-0005-0000-0000-0000072E0000}"/>
    <cellStyle name="Migliaia 20 4 3 5 4" xfId="29815" xr:uid="{00000000-0005-0000-0000-0000082E0000}"/>
    <cellStyle name="Migliaia 20 4 3 5 5" xfId="40797" xr:uid="{00000000-0005-0000-0000-0000092E0000}"/>
    <cellStyle name="Migliaia 20 4 3 6" xfId="6317" xr:uid="{00000000-0005-0000-0000-00000A2E0000}"/>
    <cellStyle name="Migliaia 20 4 3 7" xfId="6318" xr:uid="{00000000-0005-0000-0000-00000B2E0000}"/>
    <cellStyle name="Migliaia 20 4 3 8" xfId="6319" xr:uid="{00000000-0005-0000-0000-00000C2E0000}"/>
    <cellStyle name="Migliaia 20 4 3 9" xfId="24256" xr:uid="{00000000-0005-0000-0000-00000D2E0000}"/>
    <cellStyle name="Migliaia 20 4 4" xfId="6320" xr:uid="{00000000-0005-0000-0000-00000E2E0000}"/>
    <cellStyle name="Migliaia 20 4 4 2" xfId="6321" xr:uid="{00000000-0005-0000-0000-00000F2E0000}"/>
    <cellStyle name="Migliaia 20 4 4 3" xfId="6322" xr:uid="{00000000-0005-0000-0000-0000102E0000}"/>
    <cellStyle name="Migliaia 20 4 4 4" xfId="6323" xr:uid="{00000000-0005-0000-0000-0000112E0000}"/>
    <cellStyle name="Migliaia 20 4 4 5" xfId="26551" xr:uid="{00000000-0005-0000-0000-0000122E0000}"/>
    <cellStyle name="Migliaia 20 4 4 6" xfId="31629" xr:uid="{00000000-0005-0000-0000-0000132E0000}"/>
    <cellStyle name="Migliaia 20 4 4 7" xfId="34617" xr:uid="{00000000-0005-0000-0000-0000142E0000}"/>
    <cellStyle name="Migliaia 20 4 4 8" xfId="37577" xr:uid="{00000000-0005-0000-0000-0000152E0000}"/>
    <cellStyle name="Migliaia 20 4 5" xfId="6324" xr:uid="{00000000-0005-0000-0000-0000162E0000}"/>
    <cellStyle name="Migliaia 20 4 5 2" xfId="6325" xr:uid="{00000000-0005-0000-0000-0000172E0000}"/>
    <cellStyle name="Migliaia 20 4 5 3" xfId="6326" xr:uid="{00000000-0005-0000-0000-0000182E0000}"/>
    <cellStyle name="Migliaia 20 4 5 4" xfId="27566" xr:uid="{00000000-0005-0000-0000-0000192E0000}"/>
    <cellStyle name="Migliaia 20 4 5 5" xfId="35620" xr:uid="{00000000-0005-0000-0000-00001A2E0000}"/>
    <cellStyle name="Migliaia 20 4 5 6" xfId="38580" xr:uid="{00000000-0005-0000-0000-00001B2E0000}"/>
    <cellStyle name="Migliaia 20 4 6" xfId="6327" xr:uid="{00000000-0005-0000-0000-00001C2E0000}"/>
    <cellStyle name="Migliaia 20 4 6 2" xfId="6328" xr:uid="{00000000-0005-0000-0000-00001D2E0000}"/>
    <cellStyle name="Migliaia 20 4 6 3" xfId="6329" xr:uid="{00000000-0005-0000-0000-00001E2E0000}"/>
    <cellStyle name="Migliaia 20 4 6 4" xfId="28482" xr:uid="{00000000-0005-0000-0000-00001F2E0000}"/>
    <cellStyle name="Migliaia 20 4 6 5" xfId="39484" xr:uid="{00000000-0005-0000-0000-0000202E0000}"/>
    <cellStyle name="Migliaia 20 4 7" xfId="6330" xr:uid="{00000000-0005-0000-0000-0000212E0000}"/>
    <cellStyle name="Migliaia 20 4 7 2" xfId="6331" xr:uid="{00000000-0005-0000-0000-0000222E0000}"/>
    <cellStyle name="Migliaia 20 4 7 3" xfId="6332" xr:uid="{00000000-0005-0000-0000-0000232E0000}"/>
    <cellStyle name="Migliaia 20 4 7 4" xfId="29402" xr:uid="{00000000-0005-0000-0000-0000242E0000}"/>
    <cellStyle name="Migliaia 20 4 7 5" xfId="40389" xr:uid="{00000000-0005-0000-0000-0000252E0000}"/>
    <cellStyle name="Migliaia 20 4 8" xfId="6333" xr:uid="{00000000-0005-0000-0000-0000262E0000}"/>
    <cellStyle name="Migliaia 20 4 9" xfId="6334" xr:uid="{00000000-0005-0000-0000-0000272E0000}"/>
    <cellStyle name="Migliaia 20 5" xfId="6335" xr:uid="{00000000-0005-0000-0000-0000282E0000}"/>
    <cellStyle name="Migliaia 20 5 10" xfId="30774" xr:uid="{00000000-0005-0000-0000-0000292E0000}"/>
    <cellStyle name="Migliaia 20 5 11" xfId="33538" xr:uid="{00000000-0005-0000-0000-00002A2E0000}"/>
    <cellStyle name="Migliaia 20 5 12" xfId="36725" xr:uid="{00000000-0005-0000-0000-00002B2E0000}"/>
    <cellStyle name="Migliaia 20 5 2" xfId="6336" xr:uid="{00000000-0005-0000-0000-00002C2E0000}"/>
    <cellStyle name="Migliaia 20 5 2 2" xfId="6337" xr:uid="{00000000-0005-0000-0000-00002D2E0000}"/>
    <cellStyle name="Migliaia 20 5 2 3" xfId="6338" xr:uid="{00000000-0005-0000-0000-00002E2E0000}"/>
    <cellStyle name="Migliaia 20 5 2 4" xfId="6339" xr:uid="{00000000-0005-0000-0000-00002F2E0000}"/>
    <cellStyle name="Migliaia 20 5 2 5" xfId="26555" xr:uid="{00000000-0005-0000-0000-0000302E0000}"/>
    <cellStyle name="Migliaia 20 5 2 6" xfId="31633" xr:uid="{00000000-0005-0000-0000-0000312E0000}"/>
    <cellStyle name="Migliaia 20 5 2 7" xfId="34621" xr:uid="{00000000-0005-0000-0000-0000322E0000}"/>
    <cellStyle name="Migliaia 20 5 2 8" xfId="37581" xr:uid="{00000000-0005-0000-0000-0000332E0000}"/>
    <cellStyle name="Migliaia 20 5 3" xfId="6340" xr:uid="{00000000-0005-0000-0000-0000342E0000}"/>
    <cellStyle name="Migliaia 20 5 3 2" xfId="6341" xr:uid="{00000000-0005-0000-0000-0000352E0000}"/>
    <cellStyle name="Migliaia 20 5 3 3" xfId="6342" xr:uid="{00000000-0005-0000-0000-0000362E0000}"/>
    <cellStyle name="Migliaia 20 5 3 4" xfId="27568" xr:uid="{00000000-0005-0000-0000-0000372E0000}"/>
    <cellStyle name="Migliaia 20 5 3 5" xfId="35622" xr:uid="{00000000-0005-0000-0000-0000382E0000}"/>
    <cellStyle name="Migliaia 20 5 3 6" xfId="38582" xr:uid="{00000000-0005-0000-0000-0000392E0000}"/>
    <cellStyle name="Migliaia 20 5 4" xfId="6343" xr:uid="{00000000-0005-0000-0000-00003A2E0000}"/>
    <cellStyle name="Migliaia 20 5 4 2" xfId="6344" xr:uid="{00000000-0005-0000-0000-00003B2E0000}"/>
    <cellStyle name="Migliaia 20 5 4 3" xfId="6345" xr:uid="{00000000-0005-0000-0000-00003C2E0000}"/>
    <cellStyle name="Migliaia 20 5 4 4" xfId="28484" xr:uid="{00000000-0005-0000-0000-00003D2E0000}"/>
    <cellStyle name="Migliaia 20 5 4 5" xfId="39486" xr:uid="{00000000-0005-0000-0000-00003E2E0000}"/>
    <cellStyle name="Migliaia 20 5 5" xfId="6346" xr:uid="{00000000-0005-0000-0000-00003F2E0000}"/>
    <cellStyle name="Migliaia 20 5 5 2" xfId="6347" xr:uid="{00000000-0005-0000-0000-0000402E0000}"/>
    <cellStyle name="Migliaia 20 5 5 3" xfId="6348" xr:uid="{00000000-0005-0000-0000-0000412E0000}"/>
    <cellStyle name="Migliaia 20 5 5 4" xfId="29404" xr:uid="{00000000-0005-0000-0000-0000422E0000}"/>
    <cellStyle name="Migliaia 20 5 5 5" xfId="40391" xr:uid="{00000000-0005-0000-0000-0000432E0000}"/>
    <cellStyle name="Migliaia 20 5 6" xfId="6349" xr:uid="{00000000-0005-0000-0000-0000442E0000}"/>
    <cellStyle name="Migliaia 20 5 7" xfId="6350" xr:uid="{00000000-0005-0000-0000-0000452E0000}"/>
    <cellStyle name="Migliaia 20 5 8" xfId="6351" xr:uid="{00000000-0005-0000-0000-0000462E0000}"/>
    <cellStyle name="Migliaia 20 5 9" xfId="24257" xr:uid="{00000000-0005-0000-0000-0000472E0000}"/>
    <cellStyle name="Migliaia 20 6" xfId="6352" xr:uid="{00000000-0005-0000-0000-0000482E0000}"/>
    <cellStyle name="Migliaia 20 6 2" xfId="6353" xr:uid="{00000000-0005-0000-0000-0000492E0000}"/>
    <cellStyle name="Migliaia 20 6 3" xfId="6354" xr:uid="{00000000-0005-0000-0000-00004A2E0000}"/>
    <cellStyle name="Migliaia 20 6 4" xfId="6355" xr:uid="{00000000-0005-0000-0000-00004B2E0000}"/>
    <cellStyle name="Migliaia 20 6 5" xfId="26543" xr:uid="{00000000-0005-0000-0000-00004C2E0000}"/>
    <cellStyle name="Migliaia 20 6 6" xfId="31621" xr:uid="{00000000-0005-0000-0000-00004D2E0000}"/>
    <cellStyle name="Migliaia 20 6 7" xfId="34609" xr:uid="{00000000-0005-0000-0000-00004E2E0000}"/>
    <cellStyle name="Migliaia 20 6 8" xfId="37569" xr:uid="{00000000-0005-0000-0000-00004F2E0000}"/>
    <cellStyle name="Migliaia 20 7" xfId="6356" xr:uid="{00000000-0005-0000-0000-0000502E0000}"/>
    <cellStyle name="Migliaia 20 7 2" xfId="6357" xr:uid="{00000000-0005-0000-0000-0000512E0000}"/>
    <cellStyle name="Migliaia 20 7 3" xfId="6358" xr:uid="{00000000-0005-0000-0000-0000522E0000}"/>
    <cellStyle name="Migliaia 20 7 4" xfId="6359" xr:uid="{00000000-0005-0000-0000-0000532E0000}"/>
    <cellStyle name="Migliaia 20 7 5" xfId="23961" xr:uid="{00000000-0005-0000-0000-0000542E0000}"/>
    <cellStyle name="Migliaia 20 7 6" xfId="30517" xr:uid="{00000000-0005-0000-0000-0000552E0000}"/>
    <cellStyle name="Migliaia 20 7 7" xfId="33178" xr:uid="{00000000-0005-0000-0000-0000562E0000}"/>
    <cellStyle name="Migliaia 20 7 8" xfId="36469" xr:uid="{00000000-0005-0000-0000-0000572E0000}"/>
    <cellStyle name="Migliaia 20 8" xfId="6360" xr:uid="{00000000-0005-0000-0000-0000582E0000}"/>
    <cellStyle name="Migliaia 20 8 2" xfId="6361" xr:uid="{00000000-0005-0000-0000-0000592E0000}"/>
    <cellStyle name="Migliaia 20 8 3" xfId="6362" xr:uid="{00000000-0005-0000-0000-00005A2E0000}"/>
    <cellStyle name="Migliaia 20 8 4" xfId="6363" xr:uid="{00000000-0005-0000-0000-00005B2E0000}"/>
    <cellStyle name="Migliaia 20 8 5" xfId="27258" xr:uid="{00000000-0005-0000-0000-00005C2E0000}"/>
    <cellStyle name="Migliaia 20 8 6" xfId="32329" xr:uid="{00000000-0005-0000-0000-00005D2E0000}"/>
    <cellStyle name="Migliaia 20 8 7" xfId="35317" xr:uid="{00000000-0005-0000-0000-00005E2E0000}"/>
    <cellStyle name="Migliaia 20 8 8" xfId="38277" xr:uid="{00000000-0005-0000-0000-00005F2E0000}"/>
    <cellStyle name="Migliaia 20 9" xfId="6364" xr:uid="{00000000-0005-0000-0000-0000602E0000}"/>
    <cellStyle name="Migliaia 20 9 2" xfId="6365" xr:uid="{00000000-0005-0000-0000-0000612E0000}"/>
    <cellStyle name="Migliaia 20 9 3" xfId="6366" xr:uid="{00000000-0005-0000-0000-0000622E0000}"/>
    <cellStyle name="Migliaia 20 9 4" xfId="6367" xr:uid="{00000000-0005-0000-0000-0000632E0000}"/>
    <cellStyle name="Migliaia 20 9 5" xfId="27378" xr:uid="{00000000-0005-0000-0000-0000642E0000}"/>
    <cellStyle name="Migliaia 20 9 6" xfId="30393" xr:uid="{00000000-0005-0000-0000-0000652E0000}"/>
    <cellStyle name="Migliaia 20 9 7" xfId="35437" xr:uid="{00000000-0005-0000-0000-0000662E0000}"/>
    <cellStyle name="Migliaia 20 9 8" xfId="38397" xr:uid="{00000000-0005-0000-0000-0000672E0000}"/>
    <cellStyle name="Migliaia 21" xfId="6368" xr:uid="{00000000-0005-0000-0000-0000682E0000}"/>
    <cellStyle name="Migliaia 21 10" xfId="6369" xr:uid="{00000000-0005-0000-0000-0000692E0000}"/>
    <cellStyle name="Migliaia 21 10 2" xfId="6370" xr:uid="{00000000-0005-0000-0000-00006A2E0000}"/>
    <cellStyle name="Migliaia 21 10 3" xfId="6371" xr:uid="{00000000-0005-0000-0000-00006B2E0000}"/>
    <cellStyle name="Migliaia 21 10 4" xfId="28295" xr:uid="{00000000-0005-0000-0000-00006C2E0000}"/>
    <cellStyle name="Migliaia 21 10 5" xfId="33053" xr:uid="{00000000-0005-0000-0000-00006D2E0000}"/>
    <cellStyle name="Migliaia 21 10 6" xfId="39302" xr:uid="{00000000-0005-0000-0000-00006E2E0000}"/>
    <cellStyle name="Migliaia 21 11" xfId="6372" xr:uid="{00000000-0005-0000-0000-00006F2E0000}"/>
    <cellStyle name="Migliaia 21 11 2" xfId="6373" xr:uid="{00000000-0005-0000-0000-0000702E0000}"/>
    <cellStyle name="Migliaia 21 11 3" xfId="6374" xr:uid="{00000000-0005-0000-0000-0000712E0000}"/>
    <cellStyle name="Migliaia 21 11 4" xfId="29215" xr:uid="{00000000-0005-0000-0000-0000722E0000}"/>
    <cellStyle name="Migliaia 21 11 5" xfId="32703" xr:uid="{00000000-0005-0000-0000-0000732E0000}"/>
    <cellStyle name="Migliaia 21 11 6" xfId="40207" xr:uid="{00000000-0005-0000-0000-0000742E0000}"/>
    <cellStyle name="Migliaia 21 12" xfId="6375" xr:uid="{00000000-0005-0000-0000-0000752E0000}"/>
    <cellStyle name="Migliaia 21 13" xfId="6376" xr:uid="{00000000-0005-0000-0000-0000762E0000}"/>
    <cellStyle name="Migliaia 21 14" xfId="6377" xr:uid="{00000000-0005-0000-0000-0000772E0000}"/>
    <cellStyle name="Migliaia 21 15" xfId="23608" xr:uid="{00000000-0005-0000-0000-0000782E0000}"/>
    <cellStyle name="Migliaia 21 16" xfId="30209" xr:uid="{00000000-0005-0000-0000-0000792E0000}"/>
    <cellStyle name="Migliaia 21 17" xfId="36350" xr:uid="{00000000-0005-0000-0000-00007A2E0000}"/>
    <cellStyle name="Migliaia 21 18" xfId="41112" xr:uid="{00000000-0005-0000-0000-00007B2E0000}"/>
    <cellStyle name="Migliaia 21 19" xfId="41233" xr:uid="{00000000-0005-0000-0000-00007C2E0000}"/>
    <cellStyle name="Migliaia 21 2" xfId="6378" xr:uid="{00000000-0005-0000-0000-00007D2E0000}"/>
    <cellStyle name="Migliaia 21 2 10" xfId="24258" xr:uid="{00000000-0005-0000-0000-00007E2E0000}"/>
    <cellStyle name="Migliaia 21 2 11" xfId="30210" xr:uid="{00000000-0005-0000-0000-00007F2E0000}"/>
    <cellStyle name="Migliaia 21 2 12" xfId="36726" xr:uid="{00000000-0005-0000-0000-0000802E0000}"/>
    <cellStyle name="Migliaia 21 2 2" xfId="6379" xr:uid="{00000000-0005-0000-0000-0000812E0000}"/>
    <cellStyle name="Migliaia 21 2 2 10" xfId="30776" xr:uid="{00000000-0005-0000-0000-0000822E0000}"/>
    <cellStyle name="Migliaia 21 2 2 11" xfId="33540" xr:uid="{00000000-0005-0000-0000-0000832E0000}"/>
    <cellStyle name="Migliaia 21 2 2 12" xfId="36727" xr:uid="{00000000-0005-0000-0000-0000842E0000}"/>
    <cellStyle name="Migliaia 21 2 2 2" xfId="6380" xr:uid="{00000000-0005-0000-0000-0000852E0000}"/>
    <cellStyle name="Migliaia 21 2 2 2 2" xfId="6381" xr:uid="{00000000-0005-0000-0000-0000862E0000}"/>
    <cellStyle name="Migliaia 21 2 2 2 3" xfId="6382" xr:uid="{00000000-0005-0000-0000-0000872E0000}"/>
    <cellStyle name="Migliaia 21 2 2 2 4" xfId="6383" xr:uid="{00000000-0005-0000-0000-0000882E0000}"/>
    <cellStyle name="Migliaia 21 2 2 2 5" xfId="26558" xr:uid="{00000000-0005-0000-0000-0000892E0000}"/>
    <cellStyle name="Migliaia 21 2 2 2 6" xfId="31636" xr:uid="{00000000-0005-0000-0000-00008A2E0000}"/>
    <cellStyle name="Migliaia 21 2 2 2 7" xfId="34624" xr:uid="{00000000-0005-0000-0000-00008B2E0000}"/>
    <cellStyle name="Migliaia 21 2 2 2 8" xfId="37584" xr:uid="{00000000-0005-0000-0000-00008C2E0000}"/>
    <cellStyle name="Migliaia 21 2 2 3" xfId="6384" xr:uid="{00000000-0005-0000-0000-00008D2E0000}"/>
    <cellStyle name="Migliaia 21 2 2 3 2" xfId="6385" xr:uid="{00000000-0005-0000-0000-00008E2E0000}"/>
    <cellStyle name="Migliaia 21 2 2 3 3" xfId="6386" xr:uid="{00000000-0005-0000-0000-00008F2E0000}"/>
    <cellStyle name="Migliaia 21 2 2 3 4" xfId="27981" xr:uid="{00000000-0005-0000-0000-0000902E0000}"/>
    <cellStyle name="Migliaia 21 2 2 3 5" xfId="36030" xr:uid="{00000000-0005-0000-0000-0000912E0000}"/>
    <cellStyle name="Migliaia 21 2 2 3 6" xfId="38990" xr:uid="{00000000-0005-0000-0000-0000922E0000}"/>
    <cellStyle name="Migliaia 21 2 2 4" xfId="6387" xr:uid="{00000000-0005-0000-0000-0000932E0000}"/>
    <cellStyle name="Migliaia 21 2 2 4 2" xfId="6388" xr:uid="{00000000-0005-0000-0000-0000942E0000}"/>
    <cellStyle name="Migliaia 21 2 2 4 3" xfId="6389" xr:uid="{00000000-0005-0000-0000-0000952E0000}"/>
    <cellStyle name="Migliaia 21 2 2 4 4" xfId="28897" xr:uid="{00000000-0005-0000-0000-0000962E0000}"/>
    <cellStyle name="Migliaia 21 2 2 4 5" xfId="39894" xr:uid="{00000000-0005-0000-0000-0000972E0000}"/>
    <cellStyle name="Migliaia 21 2 2 5" xfId="6390" xr:uid="{00000000-0005-0000-0000-0000982E0000}"/>
    <cellStyle name="Migliaia 21 2 2 5 2" xfId="6391" xr:uid="{00000000-0005-0000-0000-0000992E0000}"/>
    <cellStyle name="Migliaia 21 2 2 5 3" xfId="6392" xr:uid="{00000000-0005-0000-0000-00009A2E0000}"/>
    <cellStyle name="Migliaia 21 2 2 5 4" xfId="29817" xr:uid="{00000000-0005-0000-0000-00009B2E0000}"/>
    <cellStyle name="Migliaia 21 2 2 5 5" xfId="40799" xr:uid="{00000000-0005-0000-0000-00009C2E0000}"/>
    <cellStyle name="Migliaia 21 2 2 6" xfId="6393" xr:uid="{00000000-0005-0000-0000-00009D2E0000}"/>
    <cellStyle name="Migliaia 21 2 2 7" xfId="6394" xr:uid="{00000000-0005-0000-0000-00009E2E0000}"/>
    <cellStyle name="Migliaia 21 2 2 8" xfId="6395" xr:uid="{00000000-0005-0000-0000-00009F2E0000}"/>
    <cellStyle name="Migliaia 21 2 2 9" xfId="24259" xr:uid="{00000000-0005-0000-0000-0000A02E0000}"/>
    <cellStyle name="Migliaia 21 2 3" xfId="6396" xr:uid="{00000000-0005-0000-0000-0000A12E0000}"/>
    <cellStyle name="Migliaia 21 2 3 2" xfId="6397" xr:uid="{00000000-0005-0000-0000-0000A22E0000}"/>
    <cellStyle name="Migliaia 21 2 3 3" xfId="6398" xr:uid="{00000000-0005-0000-0000-0000A32E0000}"/>
    <cellStyle name="Migliaia 21 2 3 4" xfId="6399" xr:uid="{00000000-0005-0000-0000-0000A42E0000}"/>
    <cellStyle name="Migliaia 21 2 3 5" xfId="26557" xr:uid="{00000000-0005-0000-0000-0000A52E0000}"/>
    <cellStyle name="Migliaia 21 2 3 6" xfId="31635" xr:uid="{00000000-0005-0000-0000-0000A62E0000}"/>
    <cellStyle name="Migliaia 21 2 3 7" xfId="34623" xr:uid="{00000000-0005-0000-0000-0000A72E0000}"/>
    <cellStyle name="Migliaia 21 2 3 8" xfId="37583" xr:uid="{00000000-0005-0000-0000-0000A82E0000}"/>
    <cellStyle name="Migliaia 21 2 4" xfId="6400" xr:uid="{00000000-0005-0000-0000-0000A92E0000}"/>
    <cellStyle name="Migliaia 21 2 4 2" xfId="6401" xr:uid="{00000000-0005-0000-0000-0000AA2E0000}"/>
    <cellStyle name="Migliaia 21 2 4 3" xfId="6402" xr:uid="{00000000-0005-0000-0000-0000AB2E0000}"/>
    <cellStyle name="Migliaia 21 2 4 4" xfId="6403" xr:uid="{00000000-0005-0000-0000-0000AC2E0000}"/>
    <cellStyle name="Migliaia 21 2 4 5" xfId="27442" xr:uid="{00000000-0005-0000-0000-0000AD2E0000}"/>
    <cellStyle name="Migliaia 21 2 4 6" xfId="30775" xr:uid="{00000000-0005-0000-0000-0000AE2E0000}"/>
    <cellStyle name="Migliaia 21 2 4 7" xfId="35499" xr:uid="{00000000-0005-0000-0000-0000AF2E0000}"/>
    <cellStyle name="Migliaia 21 2 4 8" xfId="38459" xr:uid="{00000000-0005-0000-0000-0000B02E0000}"/>
    <cellStyle name="Migliaia 21 2 5" xfId="6404" xr:uid="{00000000-0005-0000-0000-0000B12E0000}"/>
    <cellStyle name="Migliaia 21 2 5 2" xfId="6405" xr:uid="{00000000-0005-0000-0000-0000B22E0000}"/>
    <cellStyle name="Migliaia 21 2 5 3" xfId="6406" xr:uid="{00000000-0005-0000-0000-0000B32E0000}"/>
    <cellStyle name="Migliaia 21 2 5 4" xfId="28358" xr:uid="{00000000-0005-0000-0000-0000B42E0000}"/>
    <cellStyle name="Migliaia 21 2 5 5" xfId="33539" xr:uid="{00000000-0005-0000-0000-0000B52E0000}"/>
    <cellStyle name="Migliaia 21 2 5 6" xfId="39363" xr:uid="{00000000-0005-0000-0000-0000B62E0000}"/>
    <cellStyle name="Migliaia 21 2 6" xfId="6407" xr:uid="{00000000-0005-0000-0000-0000B72E0000}"/>
    <cellStyle name="Migliaia 21 2 6 2" xfId="6408" xr:uid="{00000000-0005-0000-0000-0000B82E0000}"/>
    <cellStyle name="Migliaia 21 2 6 3" xfId="6409" xr:uid="{00000000-0005-0000-0000-0000B92E0000}"/>
    <cellStyle name="Migliaia 21 2 6 4" xfId="29278" xr:uid="{00000000-0005-0000-0000-0000BA2E0000}"/>
    <cellStyle name="Migliaia 21 2 6 5" xfId="40268" xr:uid="{00000000-0005-0000-0000-0000BB2E0000}"/>
    <cellStyle name="Migliaia 21 2 7" xfId="6410" xr:uid="{00000000-0005-0000-0000-0000BC2E0000}"/>
    <cellStyle name="Migliaia 21 2 8" xfId="6411" xr:uid="{00000000-0005-0000-0000-0000BD2E0000}"/>
    <cellStyle name="Migliaia 21 2 9" xfId="6412" xr:uid="{00000000-0005-0000-0000-0000BE2E0000}"/>
    <cellStyle name="Migliaia 21 3" xfId="6413" xr:uid="{00000000-0005-0000-0000-0000BF2E0000}"/>
    <cellStyle name="Migliaia 21 3 10" xfId="6414" xr:uid="{00000000-0005-0000-0000-0000C02E0000}"/>
    <cellStyle name="Migliaia 21 3 11" xfId="6415" xr:uid="{00000000-0005-0000-0000-0000C12E0000}"/>
    <cellStyle name="Migliaia 21 3 12" xfId="24260" xr:uid="{00000000-0005-0000-0000-0000C22E0000}"/>
    <cellStyle name="Migliaia 21 3 13" xfId="30777" xr:uid="{00000000-0005-0000-0000-0000C32E0000}"/>
    <cellStyle name="Migliaia 21 3 14" xfId="36728" xr:uid="{00000000-0005-0000-0000-0000C42E0000}"/>
    <cellStyle name="Migliaia 21 3 2" xfId="6416" xr:uid="{00000000-0005-0000-0000-0000C52E0000}"/>
    <cellStyle name="Migliaia 21 3 2 10" xfId="30778" xr:uid="{00000000-0005-0000-0000-0000C62E0000}"/>
    <cellStyle name="Migliaia 21 3 2 11" xfId="33542" xr:uid="{00000000-0005-0000-0000-0000C72E0000}"/>
    <cellStyle name="Migliaia 21 3 2 12" xfId="36729" xr:uid="{00000000-0005-0000-0000-0000C82E0000}"/>
    <cellStyle name="Migliaia 21 3 2 2" xfId="6417" xr:uid="{00000000-0005-0000-0000-0000C92E0000}"/>
    <cellStyle name="Migliaia 21 3 2 2 2" xfId="6418" xr:uid="{00000000-0005-0000-0000-0000CA2E0000}"/>
    <cellStyle name="Migliaia 21 3 2 2 3" xfId="6419" xr:uid="{00000000-0005-0000-0000-0000CB2E0000}"/>
    <cellStyle name="Migliaia 21 3 2 2 4" xfId="6420" xr:uid="{00000000-0005-0000-0000-0000CC2E0000}"/>
    <cellStyle name="Migliaia 21 3 2 2 5" xfId="26560" xr:uid="{00000000-0005-0000-0000-0000CD2E0000}"/>
    <cellStyle name="Migliaia 21 3 2 2 6" xfId="31638" xr:uid="{00000000-0005-0000-0000-0000CE2E0000}"/>
    <cellStyle name="Migliaia 21 3 2 2 7" xfId="34626" xr:uid="{00000000-0005-0000-0000-0000CF2E0000}"/>
    <cellStyle name="Migliaia 21 3 2 2 8" xfId="37586" xr:uid="{00000000-0005-0000-0000-0000D02E0000}"/>
    <cellStyle name="Migliaia 21 3 2 3" xfId="6421" xr:uid="{00000000-0005-0000-0000-0000D12E0000}"/>
    <cellStyle name="Migliaia 21 3 2 3 2" xfId="6422" xr:uid="{00000000-0005-0000-0000-0000D22E0000}"/>
    <cellStyle name="Migliaia 21 3 2 3 3" xfId="6423" xr:uid="{00000000-0005-0000-0000-0000D32E0000}"/>
    <cellStyle name="Migliaia 21 3 2 3 4" xfId="27570" xr:uid="{00000000-0005-0000-0000-0000D42E0000}"/>
    <cellStyle name="Migliaia 21 3 2 3 5" xfId="35624" xr:uid="{00000000-0005-0000-0000-0000D52E0000}"/>
    <cellStyle name="Migliaia 21 3 2 3 6" xfId="38584" xr:uid="{00000000-0005-0000-0000-0000D62E0000}"/>
    <cellStyle name="Migliaia 21 3 2 4" xfId="6424" xr:uid="{00000000-0005-0000-0000-0000D72E0000}"/>
    <cellStyle name="Migliaia 21 3 2 4 2" xfId="6425" xr:uid="{00000000-0005-0000-0000-0000D82E0000}"/>
    <cellStyle name="Migliaia 21 3 2 4 3" xfId="6426" xr:uid="{00000000-0005-0000-0000-0000D92E0000}"/>
    <cellStyle name="Migliaia 21 3 2 4 4" xfId="28486" xr:uid="{00000000-0005-0000-0000-0000DA2E0000}"/>
    <cellStyle name="Migliaia 21 3 2 4 5" xfId="39488" xr:uid="{00000000-0005-0000-0000-0000DB2E0000}"/>
    <cellStyle name="Migliaia 21 3 2 5" xfId="6427" xr:uid="{00000000-0005-0000-0000-0000DC2E0000}"/>
    <cellStyle name="Migliaia 21 3 2 5 2" xfId="6428" xr:uid="{00000000-0005-0000-0000-0000DD2E0000}"/>
    <cellStyle name="Migliaia 21 3 2 5 3" xfId="6429" xr:uid="{00000000-0005-0000-0000-0000DE2E0000}"/>
    <cellStyle name="Migliaia 21 3 2 5 4" xfId="29406" xr:uid="{00000000-0005-0000-0000-0000DF2E0000}"/>
    <cellStyle name="Migliaia 21 3 2 5 5" xfId="40393" xr:uid="{00000000-0005-0000-0000-0000E02E0000}"/>
    <cellStyle name="Migliaia 21 3 2 6" xfId="6430" xr:uid="{00000000-0005-0000-0000-0000E12E0000}"/>
    <cellStyle name="Migliaia 21 3 2 7" xfId="6431" xr:uid="{00000000-0005-0000-0000-0000E22E0000}"/>
    <cellStyle name="Migliaia 21 3 2 8" xfId="6432" xr:uid="{00000000-0005-0000-0000-0000E32E0000}"/>
    <cellStyle name="Migliaia 21 3 2 9" xfId="24261" xr:uid="{00000000-0005-0000-0000-0000E42E0000}"/>
    <cellStyle name="Migliaia 21 3 3" xfId="6433" xr:uid="{00000000-0005-0000-0000-0000E52E0000}"/>
    <cellStyle name="Migliaia 21 3 3 10" xfId="24262" xr:uid="{00000000-0005-0000-0000-0000E62E0000}"/>
    <cellStyle name="Migliaia 21 3 3 11" xfId="30779" xr:uid="{00000000-0005-0000-0000-0000E72E0000}"/>
    <cellStyle name="Migliaia 21 3 3 12" xfId="33543" xr:uid="{00000000-0005-0000-0000-0000E82E0000}"/>
    <cellStyle name="Migliaia 21 3 3 13" xfId="36730" xr:uid="{00000000-0005-0000-0000-0000E92E0000}"/>
    <cellStyle name="Migliaia 21 3 3 2" xfId="6434" xr:uid="{00000000-0005-0000-0000-0000EA2E0000}"/>
    <cellStyle name="Migliaia 21 3 3 2 10" xfId="30780" xr:uid="{00000000-0005-0000-0000-0000EB2E0000}"/>
    <cellStyle name="Migliaia 21 3 3 2 11" xfId="33544" xr:uid="{00000000-0005-0000-0000-0000EC2E0000}"/>
    <cellStyle name="Migliaia 21 3 3 2 12" xfId="36731" xr:uid="{00000000-0005-0000-0000-0000ED2E0000}"/>
    <cellStyle name="Migliaia 21 3 3 2 2" xfId="6435" xr:uid="{00000000-0005-0000-0000-0000EE2E0000}"/>
    <cellStyle name="Migliaia 21 3 3 2 2 2" xfId="6436" xr:uid="{00000000-0005-0000-0000-0000EF2E0000}"/>
    <cellStyle name="Migliaia 21 3 3 2 2 3" xfId="6437" xr:uid="{00000000-0005-0000-0000-0000F02E0000}"/>
    <cellStyle name="Migliaia 21 3 3 2 2 4" xfId="6438" xr:uid="{00000000-0005-0000-0000-0000F12E0000}"/>
    <cellStyle name="Migliaia 21 3 3 2 2 5" xfId="26562" xr:uid="{00000000-0005-0000-0000-0000F22E0000}"/>
    <cellStyle name="Migliaia 21 3 3 2 2 6" xfId="31640" xr:uid="{00000000-0005-0000-0000-0000F32E0000}"/>
    <cellStyle name="Migliaia 21 3 3 2 2 7" xfId="34628" xr:uid="{00000000-0005-0000-0000-0000F42E0000}"/>
    <cellStyle name="Migliaia 21 3 3 2 2 8" xfId="37588" xr:uid="{00000000-0005-0000-0000-0000F52E0000}"/>
    <cellStyle name="Migliaia 21 3 3 2 3" xfId="6439" xr:uid="{00000000-0005-0000-0000-0000F62E0000}"/>
    <cellStyle name="Migliaia 21 3 3 2 3 2" xfId="6440" xr:uid="{00000000-0005-0000-0000-0000F72E0000}"/>
    <cellStyle name="Migliaia 21 3 3 2 3 3" xfId="6441" xr:uid="{00000000-0005-0000-0000-0000F82E0000}"/>
    <cellStyle name="Migliaia 21 3 3 2 3 4" xfId="27983" xr:uid="{00000000-0005-0000-0000-0000F92E0000}"/>
    <cellStyle name="Migliaia 21 3 3 2 3 5" xfId="36032" xr:uid="{00000000-0005-0000-0000-0000FA2E0000}"/>
    <cellStyle name="Migliaia 21 3 3 2 3 6" xfId="38992" xr:uid="{00000000-0005-0000-0000-0000FB2E0000}"/>
    <cellStyle name="Migliaia 21 3 3 2 4" xfId="6442" xr:uid="{00000000-0005-0000-0000-0000FC2E0000}"/>
    <cellStyle name="Migliaia 21 3 3 2 4 2" xfId="6443" xr:uid="{00000000-0005-0000-0000-0000FD2E0000}"/>
    <cellStyle name="Migliaia 21 3 3 2 4 3" xfId="6444" xr:uid="{00000000-0005-0000-0000-0000FE2E0000}"/>
    <cellStyle name="Migliaia 21 3 3 2 4 4" xfId="28899" xr:uid="{00000000-0005-0000-0000-0000FF2E0000}"/>
    <cellStyle name="Migliaia 21 3 3 2 4 5" xfId="39896" xr:uid="{00000000-0005-0000-0000-0000002F0000}"/>
    <cellStyle name="Migliaia 21 3 3 2 5" xfId="6445" xr:uid="{00000000-0005-0000-0000-0000012F0000}"/>
    <cellStyle name="Migliaia 21 3 3 2 5 2" xfId="6446" xr:uid="{00000000-0005-0000-0000-0000022F0000}"/>
    <cellStyle name="Migliaia 21 3 3 2 5 3" xfId="6447" xr:uid="{00000000-0005-0000-0000-0000032F0000}"/>
    <cellStyle name="Migliaia 21 3 3 2 5 4" xfId="29819" xr:uid="{00000000-0005-0000-0000-0000042F0000}"/>
    <cellStyle name="Migliaia 21 3 3 2 5 5" xfId="40801" xr:uid="{00000000-0005-0000-0000-0000052F0000}"/>
    <cellStyle name="Migliaia 21 3 3 2 6" xfId="6448" xr:uid="{00000000-0005-0000-0000-0000062F0000}"/>
    <cellStyle name="Migliaia 21 3 3 2 7" xfId="6449" xr:uid="{00000000-0005-0000-0000-0000072F0000}"/>
    <cellStyle name="Migliaia 21 3 3 2 8" xfId="6450" xr:uid="{00000000-0005-0000-0000-0000082F0000}"/>
    <cellStyle name="Migliaia 21 3 3 2 9" xfId="24263" xr:uid="{00000000-0005-0000-0000-0000092F0000}"/>
    <cellStyle name="Migliaia 21 3 3 3" xfId="6451" xr:uid="{00000000-0005-0000-0000-00000A2F0000}"/>
    <cellStyle name="Migliaia 21 3 3 3 2" xfId="6452" xr:uid="{00000000-0005-0000-0000-00000B2F0000}"/>
    <cellStyle name="Migliaia 21 3 3 3 3" xfId="6453" xr:uid="{00000000-0005-0000-0000-00000C2F0000}"/>
    <cellStyle name="Migliaia 21 3 3 3 4" xfId="6454" xr:uid="{00000000-0005-0000-0000-00000D2F0000}"/>
    <cellStyle name="Migliaia 21 3 3 3 5" xfId="26561" xr:uid="{00000000-0005-0000-0000-00000E2F0000}"/>
    <cellStyle name="Migliaia 21 3 3 3 6" xfId="31639" xr:uid="{00000000-0005-0000-0000-00000F2F0000}"/>
    <cellStyle name="Migliaia 21 3 3 3 7" xfId="34627" xr:uid="{00000000-0005-0000-0000-0000102F0000}"/>
    <cellStyle name="Migliaia 21 3 3 3 8" xfId="37587" xr:uid="{00000000-0005-0000-0000-0000112F0000}"/>
    <cellStyle name="Migliaia 21 3 3 4" xfId="6455" xr:uid="{00000000-0005-0000-0000-0000122F0000}"/>
    <cellStyle name="Migliaia 21 3 3 4 2" xfId="6456" xr:uid="{00000000-0005-0000-0000-0000132F0000}"/>
    <cellStyle name="Migliaia 21 3 3 4 3" xfId="6457" xr:uid="{00000000-0005-0000-0000-0000142F0000}"/>
    <cellStyle name="Migliaia 21 3 3 4 4" xfId="27571" xr:uid="{00000000-0005-0000-0000-0000152F0000}"/>
    <cellStyle name="Migliaia 21 3 3 4 5" xfId="35625" xr:uid="{00000000-0005-0000-0000-0000162F0000}"/>
    <cellStyle name="Migliaia 21 3 3 4 6" xfId="38585" xr:uid="{00000000-0005-0000-0000-0000172F0000}"/>
    <cellStyle name="Migliaia 21 3 3 5" xfId="6458" xr:uid="{00000000-0005-0000-0000-0000182F0000}"/>
    <cellStyle name="Migliaia 21 3 3 5 2" xfId="6459" xr:uid="{00000000-0005-0000-0000-0000192F0000}"/>
    <cellStyle name="Migliaia 21 3 3 5 3" xfId="6460" xr:uid="{00000000-0005-0000-0000-00001A2F0000}"/>
    <cellStyle name="Migliaia 21 3 3 5 4" xfId="28487" xr:uid="{00000000-0005-0000-0000-00001B2F0000}"/>
    <cellStyle name="Migliaia 21 3 3 5 5" xfId="39489" xr:uid="{00000000-0005-0000-0000-00001C2F0000}"/>
    <cellStyle name="Migliaia 21 3 3 6" xfId="6461" xr:uid="{00000000-0005-0000-0000-00001D2F0000}"/>
    <cellStyle name="Migliaia 21 3 3 6 2" xfId="6462" xr:uid="{00000000-0005-0000-0000-00001E2F0000}"/>
    <cellStyle name="Migliaia 21 3 3 6 3" xfId="6463" xr:uid="{00000000-0005-0000-0000-00001F2F0000}"/>
    <cellStyle name="Migliaia 21 3 3 6 4" xfId="29407" xr:uid="{00000000-0005-0000-0000-0000202F0000}"/>
    <cellStyle name="Migliaia 21 3 3 6 5" xfId="40394" xr:uid="{00000000-0005-0000-0000-0000212F0000}"/>
    <cellStyle name="Migliaia 21 3 3 7" xfId="6464" xr:uid="{00000000-0005-0000-0000-0000222F0000}"/>
    <cellStyle name="Migliaia 21 3 3 8" xfId="6465" xr:uid="{00000000-0005-0000-0000-0000232F0000}"/>
    <cellStyle name="Migliaia 21 3 3 9" xfId="6466" xr:uid="{00000000-0005-0000-0000-0000242F0000}"/>
    <cellStyle name="Migliaia 21 3 4" xfId="6467" xr:uid="{00000000-0005-0000-0000-0000252F0000}"/>
    <cellStyle name="Migliaia 21 3 4 10" xfId="30781" xr:uid="{00000000-0005-0000-0000-0000262F0000}"/>
    <cellStyle name="Migliaia 21 3 4 11" xfId="33545" xr:uid="{00000000-0005-0000-0000-0000272F0000}"/>
    <cellStyle name="Migliaia 21 3 4 12" xfId="36732" xr:uid="{00000000-0005-0000-0000-0000282F0000}"/>
    <cellStyle name="Migliaia 21 3 4 2" xfId="6468" xr:uid="{00000000-0005-0000-0000-0000292F0000}"/>
    <cellStyle name="Migliaia 21 3 4 2 2" xfId="6469" xr:uid="{00000000-0005-0000-0000-00002A2F0000}"/>
    <cellStyle name="Migliaia 21 3 4 2 3" xfId="6470" xr:uid="{00000000-0005-0000-0000-00002B2F0000}"/>
    <cellStyle name="Migliaia 21 3 4 2 4" xfId="6471" xr:uid="{00000000-0005-0000-0000-00002C2F0000}"/>
    <cellStyle name="Migliaia 21 3 4 2 5" xfId="26563" xr:uid="{00000000-0005-0000-0000-00002D2F0000}"/>
    <cellStyle name="Migliaia 21 3 4 2 6" xfId="31641" xr:uid="{00000000-0005-0000-0000-00002E2F0000}"/>
    <cellStyle name="Migliaia 21 3 4 2 7" xfId="34629" xr:uid="{00000000-0005-0000-0000-00002F2F0000}"/>
    <cellStyle name="Migliaia 21 3 4 2 8" xfId="37589" xr:uid="{00000000-0005-0000-0000-0000302F0000}"/>
    <cellStyle name="Migliaia 21 3 4 3" xfId="6472" xr:uid="{00000000-0005-0000-0000-0000312F0000}"/>
    <cellStyle name="Migliaia 21 3 4 3 2" xfId="6473" xr:uid="{00000000-0005-0000-0000-0000322F0000}"/>
    <cellStyle name="Migliaia 21 3 4 3 3" xfId="6474" xr:uid="{00000000-0005-0000-0000-0000332F0000}"/>
    <cellStyle name="Migliaia 21 3 4 3 4" xfId="27982" xr:uid="{00000000-0005-0000-0000-0000342F0000}"/>
    <cellStyle name="Migliaia 21 3 4 3 5" xfId="36031" xr:uid="{00000000-0005-0000-0000-0000352F0000}"/>
    <cellStyle name="Migliaia 21 3 4 3 6" xfId="38991" xr:uid="{00000000-0005-0000-0000-0000362F0000}"/>
    <cellStyle name="Migliaia 21 3 4 4" xfId="6475" xr:uid="{00000000-0005-0000-0000-0000372F0000}"/>
    <cellStyle name="Migliaia 21 3 4 4 2" xfId="6476" xr:uid="{00000000-0005-0000-0000-0000382F0000}"/>
    <cellStyle name="Migliaia 21 3 4 4 3" xfId="6477" xr:uid="{00000000-0005-0000-0000-0000392F0000}"/>
    <cellStyle name="Migliaia 21 3 4 4 4" xfId="28898" xr:uid="{00000000-0005-0000-0000-00003A2F0000}"/>
    <cellStyle name="Migliaia 21 3 4 4 5" xfId="39895" xr:uid="{00000000-0005-0000-0000-00003B2F0000}"/>
    <cellStyle name="Migliaia 21 3 4 5" xfId="6478" xr:uid="{00000000-0005-0000-0000-00003C2F0000}"/>
    <cellStyle name="Migliaia 21 3 4 5 2" xfId="6479" xr:uid="{00000000-0005-0000-0000-00003D2F0000}"/>
    <cellStyle name="Migliaia 21 3 4 5 3" xfId="6480" xr:uid="{00000000-0005-0000-0000-00003E2F0000}"/>
    <cellStyle name="Migliaia 21 3 4 5 4" xfId="29818" xr:uid="{00000000-0005-0000-0000-00003F2F0000}"/>
    <cellStyle name="Migliaia 21 3 4 5 5" xfId="40800" xr:uid="{00000000-0005-0000-0000-0000402F0000}"/>
    <cellStyle name="Migliaia 21 3 4 6" xfId="6481" xr:uid="{00000000-0005-0000-0000-0000412F0000}"/>
    <cellStyle name="Migliaia 21 3 4 7" xfId="6482" xr:uid="{00000000-0005-0000-0000-0000422F0000}"/>
    <cellStyle name="Migliaia 21 3 4 8" xfId="6483" xr:uid="{00000000-0005-0000-0000-0000432F0000}"/>
    <cellStyle name="Migliaia 21 3 4 9" xfId="24264" xr:uid="{00000000-0005-0000-0000-0000442F0000}"/>
    <cellStyle name="Migliaia 21 3 5" xfId="6484" xr:uid="{00000000-0005-0000-0000-0000452F0000}"/>
    <cellStyle name="Migliaia 21 3 5 2" xfId="6485" xr:uid="{00000000-0005-0000-0000-0000462F0000}"/>
    <cellStyle name="Migliaia 21 3 5 3" xfId="6486" xr:uid="{00000000-0005-0000-0000-0000472F0000}"/>
    <cellStyle name="Migliaia 21 3 5 4" xfId="6487" xr:uid="{00000000-0005-0000-0000-0000482F0000}"/>
    <cellStyle name="Migliaia 21 3 5 5" xfId="26559" xr:uid="{00000000-0005-0000-0000-0000492F0000}"/>
    <cellStyle name="Migliaia 21 3 5 6" xfId="31637" xr:uid="{00000000-0005-0000-0000-00004A2F0000}"/>
    <cellStyle name="Migliaia 21 3 5 7" xfId="34625" xr:uid="{00000000-0005-0000-0000-00004B2F0000}"/>
    <cellStyle name="Migliaia 21 3 5 8" xfId="37585" xr:uid="{00000000-0005-0000-0000-00004C2F0000}"/>
    <cellStyle name="Migliaia 21 3 6" xfId="6488" xr:uid="{00000000-0005-0000-0000-00004D2F0000}"/>
    <cellStyle name="Migliaia 21 3 6 2" xfId="6489" xr:uid="{00000000-0005-0000-0000-00004E2F0000}"/>
    <cellStyle name="Migliaia 21 3 6 3" xfId="6490" xr:uid="{00000000-0005-0000-0000-00004F2F0000}"/>
    <cellStyle name="Migliaia 21 3 6 4" xfId="27569" xr:uid="{00000000-0005-0000-0000-0000502F0000}"/>
    <cellStyle name="Migliaia 21 3 6 5" xfId="35623" xr:uid="{00000000-0005-0000-0000-0000512F0000}"/>
    <cellStyle name="Migliaia 21 3 6 6" xfId="38583" xr:uid="{00000000-0005-0000-0000-0000522F0000}"/>
    <cellStyle name="Migliaia 21 3 7" xfId="6491" xr:uid="{00000000-0005-0000-0000-0000532F0000}"/>
    <cellStyle name="Migliaia 21 3 7 2" xfId="6492" xr:uid="{00000000-0005-0000-0000-0000542F0000}"/>
    <cellStyle name="Migliaia 21 3 7 3" xfId="6493" xr:uid="{00000000-0005-0000-0000-0000552F0000}"/>
    <cellStyle name="Migliaia 21 3 7 4" xfId="28485" xr:uid="{00000000-0005-0000-0000-0000562F0000}"/>
    <cellStyle name="Migliaia 21 3 7 5" xfId="33541" xr:uid="{00000000-0005-0000-0000-0000572F0000}"/>
    <cellStyle name="Migliaia 21 3 7 6" xfId="39487" xr:uid="{00000000-0005-0000-0000-0000582F0000}"/>
    <cellStyle name="Migliaia 21 3 8" xfId="6494" xr:uid="{00000000-0005-0000-0000-0000592F0000}"/>
    <cellStyle name="Migliaia 21 3 8 2" xfId="6495" xr:uid="{00000000-0005-0000-0000-00005A2F0000}"/>
    <cellStyle name="Migliaia 21 3 8 3" xfId="6496" xr:uid="{00000000-0005-0000-0000-00005B2F0000}"/>
    <cellStyle name="Migliaia 21 3 8 4" xfId="29405" xr:uid="{00000000-0005-0000-0000-00005C2F0000}"/>
    <cellStyle name="Migliaia 21 3 8 5" xfId="40392" xr:uid="{00000000-0005-0000-0000-00005D2F0000}"/>
    <cellStyle name="Migliaia 21 3 9" xfId="6497" xr:uid="{00000000-0005-0000-0000-00005E2F0000}"/>
    <cellStyle name="Migliaia 21 4" xfId="6498" xr:uid="{00000000-0005-0000-0000-00005F2F0000}"/>
    <cellStyle name="Migliaia 21 4 10" xfId="6499" xr:uid="{00000000-0005-0000-0000-0000602F0000}"/>
    <cellStyle name="Migliaia 21 4 11" xfId="24265" xr:uid="{00000000-0005-0000-0000-0000612F0000}"/>
    <cellStyle name="Migliaia 21 4 12" xfId="30782" xr:uid="{00000000-0005-0000-0000-0000622F0000}"/>
    <cellStyle name="Migliaia 21 4 13" xfId="33546" xr:uid="{00000000-0005-0000-0000-0000632F0000}"/>
    <cellStyle name="Migliaia 21 4 14" xfId="36733" xr:uid="{00000000-0005-0000-0000-0000642F0000}"/>
    <cellStyle name="Migliaia 21 4 2" xfId="6500" xr:uid="{00000000-0005-0000-0000-0000652F0000}"/>
    <cellStyle name="Migliaia 21 4 2 10" xfId="24266" xr:uid="{00000000-0005-0000-0000-0000662F0000}"/>
    <cellStyle name="Migliaia 21 4 2 11" xfId="30783" xr:uid="{00000000-0005-0000-0000-0000672F0000}"/>
    <cellStyle name="Migliaia 21 4 2 12" xfId="33547" xr:uid="{00000000-0005-0000-0000-0000682F0000}"/>
    <cellStyle name="Migliaia 21 4 2 13" xfId="36734" xr:uid="{00000000-0005-0000-0000-0000692F0000}"/>
    <cellStyle name="Migliaia 21 4 2 2" xfId="6501" xr:uid="{00000000-0005-0000-0000-00006A2F0000}"/>
    <cellStyle name="Migliaia 21 4 2 2 10" xfId="30784" xr:uid="{00000000-0005-0000-0000-00006B2F0000}"/>
    <cellStyle name="Migliaia 21 4 2 2 11" xfId="33548" xr:uid="{00000000-0005-0000-0000-00006C2F0000}"/>
    <cellStyle name="Migliaia 21 4 2 2 12" xfId="36735" xr:uid="{00000000-0005-0000-0000-00006D2F0000}"/>
    <cellStyle name="Migliaia 21 4 2 2 2" xfId="6502" xr:uid="{00000000-0005-0000-0000-00006E2F0000}"/>
    <cellStyle name="Migliaia 21 4 2 2 2 2" xfId="6503" xr:uid="{00000000-0005-0000-0000-00006F2F0000}"/>
    <cellStyle name="Migliaia 21 4 2 2 2 3" xfId="6504" xr:uid="{00000000-0005-0000-0000-0000702F0000}"/>
    <cellStyle name="Migliaia 21 4 2 2 2 4" xfId="6505" xr:uid="{00000000-0005-0000-0000-0000712F0000}"/>
    <cellStyle name="Migliaia 21 4 2 2 2 5" xfId="26566" xr:uid="{00000000-0005-0000-0000-0000722F0000}"/>
    <cellStyle name="Migliaia 21 4 2 2 2 6" xfId="31644" xr:uid="{00000000-0005-0000-0000-0000732F0000}"/>
    <cellStyle name="Migliaia 21 4 2 2 2 7" xfId="34632" xr:uid="{00000000-0005-0000-0000-0000742F0000}"/>
    <cellStyle name="Migliaia 21 4 2 2 2 8" xfId="37592" xr:uid="{00000000-0005-0000-0000-0000752F0000}"/>
    <cellStyle name="Migliaia 21 4 2 2 3" xfId="6506" xr:uid="{00000000-0005-0000-0000-0000762F0000}"/>
    <cellStyle name="Migliaia 21 4 2 2 3 2" xfId="6507" xr:uid="{00000000-0005-0000-0000-0000772F0000}"/>
    <cellStyle name="Migliaia 21 4 2 2 3 3" xfId="6508" xr:uid="{00000000-0005-0000-0000-0000782F0000}"/>
    <cellStyle name="Migliaia 21 4 2 2 3 4" xfId="27985" xr:uid="{00000000-0005-0000-0000-0000792F0000}"/>
    <cellStyle name="Migliaia 21 4 2 2 3 5" xfId="36034" xr:uid="{00000000-0005-0000-0000-00007A2F0000}"/>
    <cellStyle name="Migliaia 21 4 2 2 3 6" xfId="38994" xr:uid="{00000000-0005-0000-0000-00007B2F0000}"/>
    <cellStyle name="Migliaia 21 4 2 2 4" xfId="6509" xr:uid="{00000000-0005-0000-0000-00007C2F0000}"/>
    <cellStyle name="Migliaia 21 4 2 2 4 2" xfId="6510" xr:uid="{00000000-0005-0000-0000-00007D2F0000}"/>
    <cellStyle name="Migliaia 21 4 2 2 4 3" xfId="6511" xr:uid="{00000000-0005-0000-0000-00007E2F0000}"/>
    <cellStyle name="Migliaia 21 4 2 2 4 4" xfId="28901" xr:uid="{00000000-0005-0000-0000-00007F2F0000}"/>
    <cellStyle name="Migliaia 21 4 2 2 4 5" xfId="39898" xr:uid="{00000000-0005-0000-0000-0000802F0000}"/>
    <cellStyle name="Migliaia 21 4 2 2 5" xfId="6512" xr:uid="{00000000-0005-0000-0000-0000812F0000}"/>
    <cellStyle name="Migliaia 21 4 2 2 5 2" xfId="6513" xr:uid="{00000000-0005-0000-0000-0000822F0000}"/>
    <cellStyle name="Migliaia 21 4 2 2 5 3" xfId="6514" xr:uid="{00000000-0005-0000-0000-0000832F0000}"/>
    <cellStyle name="Migliaia 21 4 2 2 5 4" xfId="29821" xr:uid="{00000000-0005-0000-0000-0000842F0000}"/>
    <cellStyle name="Migliaia 21 4 2 2 5 5" xfId="40803" xr:uid="{00000000-0005-0000-0000-0000852F0000}"/>
    <cellStyle name="Migliaia 21 4 2 2 6" xfId="6515" xr:uid="{00000000-0005-0000-0000-0000862F0000}"/>
    <cellStyle name="Migliaia 21 4 2 2 7" xfId="6516" xr:uid="{00000000-0005-0000-0000-0000872F0000}"/>
    <cellStyle name="Migliaia 21 4 2 2 8" xfId="6517" xr:uid="{00000000-0005-0000-0000-0000882F0000}"/>
    <cellStyle name="Migliaia 21 4 2 2 9" xfId="24267" xr:uid="{00000000-0005-0000-0000-0000892F0000}"/>
    <cellStyle name="Migliaia 21 4 2 3" xfId="6518" xr:uid="{00000000-0005-0000-0000-00008A2F0000}"/>
    <cellStyle name="Migliaia 21 4 2 3 2" xfId="6519" xr:uid="{00000000-0005-0000-0000-00008B2F0000}"/>
    <cellStyle name="Migliaia 21 4 2 3 3" xfId="6520" xr:uid="{00000000-0005-0000-0000-00008C2F0000}"/>
    <cellStyle name="Migliaia 21 4 2 3 4" xfId="6521" xr:uid="{00000000-0005-0000-0000-00008D2F0000}"/>
    <cellStyle name="Migliaia 21 4 2 3 5" xfId="26565" xr:uid="{00000000-0005-0000-0000-00008E2F0000}"/>
    <cellStyle name="Migliaia 21 4 2 3 6" xfId="31643" xr:uid="{00000000-0005-0000-0000-00008F2F0000}"/>
    <cellStyle name="Migliaia 21 4 2 3 7" xfId="34631" xr:uid="{00000000-0005-0000-0000-0000902F0000}"/>
    <cellStyle name="Migliaia 21 4 2 3 8" xfId="37591" xr:uid="{00000000-0005-0000-0000-0000912F0000}"/>
    <cellStyle name="Migliaia 21 4 2 4" xfId="6522" xr:uid="{00000000-0005-0000-0000-0000922F0000}"/>
    <cellStyle name="Migliaia 21 4 2 4 2" xfId="6523" xr:uid="{00000000-0005-0000-0000-0000932F0000}"/>
    <cellStyle name="Migliaia 21 4 2 4 3" xfId="6524" xr:uid="{00000000-0005-0000-0000-0000942F0000}"/>
    <cellStyle name="Migliaia 21 4 2 4 4" xfId="27573" xr:uid="{00000000-0005-0000-0000-0000952F0000}"/>
    <cellStyle name="Migliaia 21 4 2 4 5" xfId="35627" xr:uid="{00000000-0005-0000-0000-0000962F0000}"/>
    <cellStyle name="Migliaia 21 4 2 4 6" xfId="38587" xr:uid="{00000000-0005-0000-0000-0000972F0000}"/>
    <cellStyle name="Migliaia 21 4 2 5" xfId="6525" xr:uid="{00000000-0005-0000-0000-0000982F0000}"/>
    <cellStyle name="Migliaia 21 4 2 5 2" xfId="6526" xr:uid="{00000000-0005-0000-0000-0000992F0000}"/>
    <cellStyle name="Migliaia 21 4 2 5 3" xfId="6527" xr:uid="{00000000-0005-0000-0000-00009A2F0000}"/>
    <cellStyle name="Migliaia 21 4 2 5 4" xfId="28489" xr:uid="{00000000-0005-0000-0000-00009B2F0000}"/>
    <cellStyle name="Migliaia 21 4 2 5 5" xfId="39491" xr:uid="{00000000-0005-0000-0000-00009C2F0000}"/>
    <cellStyle name="Migliaia 21 4 2 6" xfId="6528" xr:uid="{00000000-0005-0000-0000-00009D2F0000}"/>
    <cellStyle name="Migliaia 21 4 2 6 2" xfId="6529" xr:uid="{00000000-0005-0000-0000-00009E2F0000}"/>
    <cellStyle name="Migliaia 21 4 2 6 3" xfId="6530" xr:uid="{00000000-0005-0000-0000-00009F2F0000}"/>
    <cellStyle name="Migliaia 21 4 2 6 4" xfId="29409" xr:uid="{00000000-0005-0000-0000-0000A02F0000}"/>
    <cellStyle name="Migliaia 21 4 2 6 5" xfId="40396" xr:uid="{00000000-0005-0000-0000-0000A12F0000}"/>
    <cellStyle name="Migliaia 21 4 2 7" xfId="6531" xr:uid="{00000000-0005-0000-0000-0000A22F0000}"/>
    <cellStyle name="Migliaia 21 4 2 8" xfId="6532" xr:uid="{00000000-0005-0000-0000-0000A32F0000}"/>
    <cellStyle name="Migliaia 21 4 2 9" xfId="6533" xr:uid="{00000000-0005-0000-0000-0000A42F0000}"/>
    <cellStyle name="Migliaia 21 4 3" xfId="6534" xr:uid="{00000000-0005-0000-0000-0000A52F0000}"/>
    <cellStyle name="Migliaia 21 4 3 10" xfId="30785" xr:uid="{00000000-0005-0000-0000-0000A62F0000}"/>
    <cellStyle name="Migliaia 21 4 3 11" xfId="33549" xr:uid="{00000000-0005-0000-0000-0000A72F0000}"/>
    <cellStyle name="Migliaia 21 4 3 12" xfId="36736" xr:uid="{00000000-0005-0000-0000-0000A82F0000}"/>
    <cellStyle name="Migliaia 21 4 3 2" xfId="6535" xr:uid="{00000000-0005-0000-0000-0000A92F0000}"/>
    <cellStyle name="Migliaia 21 4 3 2 2" xfId="6536" xr:uid="{00000000-0005-0000-0000-0000AA2F0000}"/>
    <cellStyle name="Migliaia 21 4 3 2 3" xfId="6537" xr:uid="{00000000-0005-0000-0000-0000AB2F0000}"/>
    <cellStyle name="Migliaia 21 4 3 2 4" xfId="6538" xr:uid="{00000000-0005-0000-0000-0000AC2F0000}"/>
    <cellStyle name="Migliaia 21 4 3 2 5" xfId="26567" xr:uid="{00000000-0005-0000-0000-0000AD2F0000}"/>
    <cellStyle name="Migliaia 21 4 3 2 6" xfId="31645" xr:uid="{00000000-0005-0000-0000-0000AE2F0000}"/>
    <cellStyle name="Migliaia 21 4 3 2 7" xfId="34633" xr:uid="{00000000-0005-0000-0000-0000AF2F0000}"/>
    <cellStyle name="Migliaia 21 4 3 2 8" xfId="37593" xr:uid="{00000000-0005-0000-0000-0000B02F0000}"/>
    <cellStyle name="Migliaia 21 4 3 3" xfId="6539" xr:uid="{00000000-0005-0000-0000-0000B12F0000}"/>
    <cellStyle name="Migliaia 21 4 3 3 2" xfId="6540" xr:uid="{00000000-0005-0000-0000-0000B22F0000}"/>
    <cellStyle name="Migliaia 21 4 3 3 3" xfId="6541" xr:uid="{00000000-0005-0000-0000-0000B32F0000}"/>
    <cellStyle name="Migliaia 21 4 3 3 4" xfId="27984" xr:uid="{00000000-0005-0000-0000-0000B42F0000}"/>
    <cellStyle name="Migliaia 21 4 3 3 5" xfId="36033" xr:uid="{00000000-0005-0000-0000-0000B52F0000}"/>
    <cellStyle name="Migliaia 21 4 3 3 6" xfId="38993" xr:uid="{00000000-0005-0000-0000-0000B62F0000}"/>
    <cellStyle name="Migliaia 21 4 3 4" xfId="6542" xr:uid="{00000000-0005-0000-0000-0000B72F0000}"/>
    <cellStyle name="Migliaia 21 4 3 4 2" xfId="6543" xr:uid="{00000000-0005-0000-0000-0000B82F0000}"/>
    <cellStyle name="Migliaia 21 4 3 4 3" xfId="6544" xr:uid="{00000000-0005-0000-0000-0000B92F0000}"/>
    <cellStyle name="Migliaia 21 4 3 4 4" xfId="28900" xr:uid="{00000000-0005-0000-0000-0000BA2F0000}"/>
    <cellStyle name="Migliaia 21 4 3 4 5" xfId="39897" xr:uid="{00000000-0005-0000-0000-0000BB2F0000}"/>
    <cellStyle name="Migliaia 21 4 3 5" xfId="6545" xr:uid="{00000000-0005-0000-0000-0000BC2F0000}"/>
    <cellStyle name="Migliaia 21 4 3 5 2" xfId="6546" xr:uid="{00000000-0005-0000-0000-0000BD2F0000}"/>
    <cellStyle name="Migliaia 21 4 3 5 3" xfId="6547" xr:uid="{00000000-0005-0000-0000-0000BE2F0000}"/>
    <cellStyle name="Migliaia 21 4 3 5 4" xfId="29820" xr:uid="{00000000-0005-0000-0000-0000BF2F0000}"/>
    <cellStyle name="Migliaia 21 4 3 5 5" xfId="40802" xr:uid="{00000000-0005-0000-0000-0000C02F0000}"/>
    <cellStyle name="Migliaia 21 4 3 6" xfId="6548" xr:uid="{00000000-0005-0000-0000-0000C12F0000}"/>
    <cellStyle name="Migliaia 21 4 3 7" xfId="6549" xr:uid="{00000000-0005-0000-0000-0000C22F0000}"/>
    <cellStyle name="Migliaia 21 4 3 8" xfId="6550" xr:uid="{00000000-0005-0000-0000-0000C32F0000}"/>
    <cellStyle name="Migliaia 21 4 3 9" xfId="24268" xr:uid="{00000000-0005-0000-0000-0000C42F0000}"/>
    <cellStyle name="Migliaia 21 4 4" xfId="6551" xr:uid="{00000000-0005-0000-0000-0000C52F0000}"/>
    <cellStyle name="Migliaia 21 4 4 2" xfId="6552" xr:uid="{00000000-0005-0000-0000-0000C62F0000}"/>
    <cellStyle name="Migliaia 21 4 4 3" xfId="6553" xr:uid="{00000000-0005-0000-0000-0000C72F0000}"/>
    <cellStyle name="Migliaia 21 4 4 4" xfId="6554" xr:uid="{00000000-0005-0000-0000-0000C82F0000}"/>
    <cellStyle name="Migliaia 21 4 4 5" xfId="26564" xr:uid="{00000000-0005-0000-0000-0000C92F0000}"/>
    <cellStyle name="Migliaia 21 4 4 6" xfId="31642" xr:uid="{00000000-0005-0000-0000-0000CA2F0000}"/>
    <cellStyle name="Migliaia 21 4 4 7" xfId="34630" xr:uid="{00000000-0005-0000-0000-0000CB2F0000}"/>
    <cellStyle name="Migliaia 21 4 4 8" xfId="37590" xr:uid="{00000000-0005-0000-0000-0000CC2F0000}"/>
    <cellStyle name="Migliaia 21 4 5" xfId="6555" xr:uid="{00000000-0005-0000-0000-0000CD2F0000}"/>
    <cellStyle name="Migliaia 21 4 5 2" xfId="6556" xr:uid="{00000000-0005-0000-0000-0000CE2F0000}"/>
    <cellStyle name="Migliaia 21 4 5 3" xfId="6557" xr:uid="{00000000-0005-0000-0000-0000CF2F0000}"/>
    <cellStyle name="Migliaia 21 4 5 4" xfId="27572" xr:uid="{00000000-0005-0000-0000-0000D02F0000}"/>
    <cellStyle name="Migliaia 21 4 5 5" xfId="35626" xr:uid="{00000000-0005-0000-0000-0000D12F0000}"/>
    <cellStyle name="Migliaia 21 4 5 6" xfId="38586" xr:uid="{00000000-0005-0000-0000-0000D22F0000}"/>
    <cellStyle name="Migliaia 21 4 6" xfId="6558" xr:uid="{00000000-0005-0000-0000-0000D32F0000}"/>
    <cellStyle name="Migliaia 21 4 6 2" xfId="6559" xr:uid="{00000000-0005-0000-0000-0000D42F0000}"/>
    <cellStyle name="Migliaia 21 4 6 3" xfId="6560" xr:uid="{00000000-0005-0000-0000-0000D52F0000}"/>
    <cellStyle name="Migliaia 21 4 6 4" xfId="28488" xr:uid="{00000000-0005-0000-0000-0000D62F0000}"/>
    <cellStyle name="Migliaia 21 4 6 5" xfId="39490" xr:uid="{00000000-0005-0000-0000-0000D72F0000}"/>
    <cellStyle name="Migliaia 21 4 7" xfId="6561" xr:uid="{00000000-0005-0000-0000-0000D82F0000}"/>
    <cellStyle name="Migliaia 21 4 7 2" xfId="6562" xr:uid="{00000000-0005-0000-0000-0000D92F0000}"/>
    <cellStyle name="Migliaia 21 4 7 3" xfId="6563" xr:uid="{00000000-0005-0000-0000-0000DA2F0000}"/>
    <cellStyle name="Migliaia 21 4 7 4" xfId="29408" xr:uid="{00000000-0005-0000-0000-0000DB2F0000}"/>
    <cellStyle name="Migliaia 21 4 7 5" xfId="40395" xr:uid="{00000000-0005-0000-0000-0000DC2F0000}"/>
    <cellStyle name="Migliaia 21 4 8" xfId="6564" xr:uid="{00000000-0005-0000-0000-0000DD2F0000}"/>
    <cellStyle name="Migliaia 21 4 9" xfId="6565" xr:uid="{00000000-0005-0000-0000-0000DE2F0000}"/>
    <cellStyle name="Migliaia 21 5" xfId="6566" xr:uid="{00000000-0005-0000-0000-0000DF2F0000}"/>
    <cellStyle name="Migliaia 21 5 10" xfId="30786" xr:uid="{00000000-0005-0000-0000-0000E02F0000}"/>
    <cellStyle name="Migliaia 21 5 11" xfId="33550" xr:uid="{00000000-0005-0000-0000-0000E12F0000}"/>
    <cellStyle name="Migliaia 21 5 12" xfId="36737" xr:uid="{00000000-0005-0000-0000-0000E22F0000}"/>
    <cellStyle name="Migliaia 21 5 2" xfId="6567" xr:uid="{00000000-0005-0000-0000-0000E32F0000}"/>
    <cellStyle name="Migliaia 21 5 2 2" xfId="6568" xr:uid="{00000000-0005-0000-0000-0000E42F0000}"/>
    <cellStyle name="Migliaia 21 5 2 3" xfId="6569" xr:uid="{00000000-0005-0000-0000-0000E52F0000}"/>
    <cellStyle name="Migliaia 21 5 2 4" xfId="6570" xr:uid="{00000000-0005-0000-0000-0000E62F0000}"/>
    <cellStyle name="Migliaia 21 5 2 5" xfId="26568" xr:uid="{00000000-0005-0000-0000-0000E72F0000}"/>
    <cellStyle name="Migliaia 21 5 2 6" xfId="31646" xr:uid="{00000000-0005-0000-0000-0000E82F0000}"/>
    <cellStyle name="Migliaia 21 5 2 7" xfId="34634" xr:uid="{00000000-0005-0000-0000-0000E92F0000}"/>
    <cellStyle name="Migliaia 21 5 2 8" xfId="37594" xr:uid="{00000000-0005-0000-0000-0000EA2F0000}"/>
    <cellStyle name="Migliaia 21 5 3" xfId="6571" xr:uid="{00000000-0005-0000-0000-0000EB2F0000}"/>
    <cellStyle name="Migliaia 21 5 3 2" xfId="6572" xr:uid="{00000000-0005-0000-0000-0000EC2F0000}"/>
    <cellStyle name="Migliaia 21 5 3 3" xfId="6573" xr:uid="{00000000-0005-0000-0000-0000ED2F0000}"/>
    <cellStyle name="Migliaia 21 5 3 4" xfId="27574" xr:uid="{00000000-0005-0000-0000-0000EE2F0000}"/>
    <cellStyle name="Migliaia 21 5 3 5" xfId="35628" xr:uid="{00000000-0005-0000-0000-0000EF2F0000}"/>
    <cellStyle name="Migliaia 21 5 3 6" xfId="38588" xr:uid="{00000000-0005-0000-0000-0000F02F0000}"/>
    <cellStyle name="Migliaia 21 5 4" xfId="6574" xr:uid="{00000000-0005-0000-0000-0000F12F0000}"/>
    <cellStyle name="Migliaia 21 5 4 2" xfId="6575" xr:uid="{00000000-0005-0000-0000-0000F22F0000}"/>
    <cellStyle name="Migliaia 21 5 4 3" xfId="6576" xr:uid="{00000000-0005-0000-0000-0000F32F0000}"/>
    <cellStyle name="Migliaia 21 5 4 4" xfId="28490" xr:uid="{00000000-0005-0000-0000-0000F42F0000}"/>
    <cellStyle name="Migliaia 21 5 4 5" xfId="39492" xr:uid="{00000000-0005-0000-0000-0000F52F0000}"/>
    <cellStyle name="Migliaia 21 5 5" xfId="6577" xr:uid="{00000000-0005-0000-0000-0000F62F0000}"/>
    <cellStyle name="Migliaia 21 5 5 2" xfId="6578" xr:uid="{00000000-0005-0000-0000-0000F72F0000}"/>
    <cellStyle name="Migliaia 21 5 5 3" xfId="6579" xr:uid="{00000000-0005-0000-0000-0000F82F0000}"/>
    <cellStyle name="Migliaia 21 5 5 4" xfId="29410" xr:uid="{00000000-0005-0000-0000-0000F92F0000}"/>
    <cellStyle name="Migliaia 21 5 5 5" xfId="40397" xr:uid="{00000000-0005-0000-0000-0000FA2F0000}"/>
    <cellStyle name="Migliaia 21 5 6" xfId="6580" xr:uid="{00000000-0005-0000-0000-0000FB2F0000}"/>
    <cellStyle name="Migliaia 21 5 7" xfId="6581" xr:uid="{00000000-0005-0000-0000-0000FC2F0000}"/>
    <cellStyle name="Migliaia 21 5 8" xfId="6582" xr:uid="{00000000-0005-0000-0000-0000FD2F0000}"/>
    <cellStyle name="Migliaia 21 5 9" xfId="24269" xr:uid="{00000000-0005-0000-0000-0000FE2F0000}"/>
    <cellStyle name="Migliaia 21 6" xfId="6583" xr:uid="{00000000-0005-0000-0000-0000FF2F0000}"/>
    <cellStyle name="Migliaia 21 6 2" xfId="6584" xr:uid="{00000000-0005-0000-0000-000000300000}"/>
    <cellStyle name="Migliaia 21 6 3" xfId="6585" xr:uid="{00000000-0005-0000-0000-000001300000}"/>
    <cellStyle name="Migliaia 21 6 4" xfId="6586" xr:uid="{00000000-0005-0000-0000-000002300000}"/>
    <cellStyle name="Migliaia 21 6 5" xfId="26556" xr:uid="{00000000-0005-0000-0000-000003300000}"/>
    <cellStyle name="Migliaia 21 6 6" xfId="31634" xr:uid="{00000000-0005-0000-0000-000004300000}"/>
    <cellStyle name="Migliaia 21 6 7" xfId="34622" xr:uid="{00000000-0005-0000-0000-000005300000}"/>
    <cellStyle name="Migliaia 21 6 8" xfId="37582" xr:uid="{00000000-0005-0000-0000-000006300000}"/>
    <cellStyle name="Migliaia 21 7" xfId="6587" xr:uid="{00000000-0005-0000-0000-000007300000}"/>
    <cellStyle name="Migliaia 21 7 2" xfId="6588" xr:uid="{00000000-0005-0000-0000-000008300000}"/>
    <cellStyle name="Migliaia 21 7 3" xfId="6589" xr:uid="{00000000-0005-0000-0000-000009300000}"/>
    <cellStyle name="Migliaia 21 7 4" xfId="6590" xr:uid="{00000000-0005-0000-0000-00000A300000}"/>
    <cellStyle name="Migliaia 21 7 5" xfId="23962" xr:uid="{00000000-0005-0000-0000-00000B300000}"/>
    <cellStyle name="Migliaia 21 7 6" xfId="30518" xr:uid="{00000000-0005-0000-0000-00000C300000}"/>
    <cellStyle name="Migliaia 21 7 7" xfId="33179" xr:uid="{00000000-0005-0000-0000-00000D300000}"/>
    <cellStyle name="Migliaia 21 7 8" xfId="36470" xr:uid="{00000000-0005-0000-0000-00000E300000}"/>
    <cellStyle name="Migliaia 21 8" xfId="6591" xr:uid="{00000000-0005-0000-0000-00000F300000}"/>
    <cellStyle name="Migliaia 21 8 2" xfId="6592" xr:uid="{00000000-0005-0000-0000-000010300000}"/>
    <cellStyle name="Migliaia 21 8 3" xfId="6593" xr:uid="{00000000-0005-0000-0000-000011300000}"/>
    <cellStyle name="Migliaia 21 8 4" xfId="6594" xr:uid="{00000000-0005-0000-0000-000012300000}"/>
    <cellStyle name="Migliaia 21 8 5" xfId="27259" xr:uid="{00000000-0005-0000-0000-000013300000}"/>
    <cellStyle name="Migliaia 21 8 6" xfId="32330" xr:uid="{00000000-0005-0000-0000-000014300000}"/>
    <cellStyle name="Migliaia 21 8 7" xfId="35318" xr:uid="{00000000-0005-0000-0000-000015300000}"/>
    <cellStyle name="Migliaia 21 8 8" xfId="38278" xr:uid="{00000000-0005-0000-0000-000016300000}"/>
    <cellStyle name="Migliaia 21 9" xfId="6595" xr:uid="{00000000-0005-0000-0000-000017300000}"/>
    <cellStyle name="Migliaia 21 9 2" xfId="6596" xr:uid="{00000000-0005-0000-0000-000018300000}"/>
    <cellStyle name="Migliaia 21 9 3" xfId="6597" xr:uid="{00000000-0005-0000-0000-000019300000}"/>
    <cellStyle name="Migliaia 21 9 4" xfId="6598" xr:uid="{00000000-0005-0000-0000-00001A300000}"/>
    <cellStyle name="Migliaia 21 9 5" xfId="27379" xr:uid="{00000000-0005-0000-0000-00001B300000}"/>
    <cellStyle name="Migliaia 21 9 6" xfId="30394" xr:uid="{00000000-0005-0000-0000-00001C300000}"/>
    <cellStyle name="Migliaia 21 9 7" xfId="35438" xr:uid="{00000000-0005-0000-0000-00001D300000}"/>
    <cellStyle name="Migliaia 21 9 8" xfId="38398" xr:uid="{00000000-0005-0000-0000-00001E300000}"/>
    <cellStyle name="Migliaia 22" xfId="6599" xr:uid="{00000000-0005-0000-0000-00001F300000}"/>
    <cellStyle name="Migliaia 22 10" xfId="6600" xr:uid="{00000000-0005-0000-0000-000020300000}"/>
    <cellStyle name="Migliaia 22 10 2" xfId="6601" xr:uid="{00000000-0005-0000-0000-000021300000}"/>
    <cellStyle name="Migliaia 22 10 3" xfId="6602" xr:uid="{00000000-0005-0000-0000-000022300000}"/>
    <cellStyle name="Migliaia 22 10 4" xfId="28296" xr:uid="{00000000-0005-0000-0000-000023300000}"/>
    <cellStyle name="Migliaia 22 10 5" xfId="33054" xr:uid="{00000000-0005-0000-0000-000024300000}"/>
    <cellStyle name="Migliaia 22 10 6" xfId="39303" xr:uid="{00000000-0005-0000-0000-000025300000}"/>
    <cellStyle name="Migliaia 22 11" xfId="6603" xr:uid="{00000000-0005-0000-0000-000026300000}"/>
    <cellStyle name="Migliaia 22 11 2" xfId="6604" xr:uid="{00000000-0005-0000-0000-000027300000}"/>
    <cellStyle name="Migliaia 22 11 3" xfId="6605" xr:uid="{00000000-0005-0000-0000-000028300000}"/>
    <cellStyle name="Migliaia 22 11 4" xfId="29216" xr:uid="{00000000-0005-0000-0000-000029300000}"/>
    <cellStyle name="Migliaia 22 11 5" xfId="32704" xr:uid="{00000000-0005-0000-0000-00002A300000}"/>
    <cellStyle name="Migliaia 22 11 6" xfId="40208" xr:uid="{00000000-0005-0000-0000-00002B300000}"/>
    <cellStyle name="Migliaia 22 12" xfId="6606" xr:uid="{00000000-0005-0000-0000-00002C300000}"/>
    <cellStyle name="Migliaia 22 13" xfId="6607" xr:uid="{00000000-0005-0000-0000-00002D300000}"/>
    <cellStyle name="Migliaia 22 14" xfId="6608" xr:uid="{00000000-0005-0000-0000-00002E300000}"/>
    <cellStyle name="Migliaia 22 15" xfId="23609" xr:uid="{00000000-0005-0000-0000-00002F300000}"/>
    <cellStyle name="Migliaia 22 16" xfId="30211" xr:uid="{00000000-0005-0000-0000-000030300000}"/>
    <cellStyle name="Migliaia 22 17" xfId="36351" xr:uid="{00000000-0005-0000-0000-000031300000}"/>
    <cellStyle name="Migliaia 22 18" xfId="41113" xr:uid="{00000000-0005-0000-0000-000032300000}"/>
    <cellStyle name="Migliaia 22 19" xfId="41234" xr:uid="{00000000-0005-0000-0000-000033300000}"/>
    <cellStyle name="Migliaia 22 2" xfId="6609" xr:uid="{00000000-0005-0000-0000-000034300000}"/>
    <cellStyle name="Migliaia 22 2 10" xfId="24270" xr:uid="{00000000-0005-0000-0000-000035300000}"/>
    <cellStyle name="Migliaia 22 2 11" xfId="30212" xr:uid="{00000000-0005-0000-0000-000036300000}"/>
    <cellStyle name="Migliaia 22 2 12" xfId="36738" xr:uid="{00000000-0005-0000-0000-000037300000}"/>
    <cellStyle name="Migliaia 22 2 2" xfId="6610" xr:uid="{00000000-0005-0000-0000-000038300000}"/>
    <cellStyle name="Migliaia 22 2 2 10" xfId="30788" xr:uid="{00000000-0005-0000-0000-000039300000}"/>
    <cellStyle name="Migliaia 22 2 2 11" xfId="33552" xr:uid="{00000000-0005-0000-0000-00003A300000}"/>
    <cellStyle name="Migliaia 22 2 2 12" xfId="36739" xr:uid="{00000000-0005-0000-0000-00003B300000}"/>
    <cellStyle name="Migliaia 22 2 2 2" xfId="6611" xr:uid="{00000000-0005-0000-0000-00003C300000}"/>
    <cellStyle name="Migliaia 22 2 2 2 2" xfId="6612" xr:uid="{00000000-0005-0000-0000-00003D300000}"/>
    <cellStyle name="Migliaia 22 2 2 2 3" xfId="6613" xr:uid="{00000000-0005-0000-0000-00003E300000}"/>
    <cellStyle name="Migliaia 22 2 2 2 4" xfId="6614" xr:uid="{00000000-0005-0000-0000-00003F300000}"/>
    <cellStyle name="Migliaia 22 2 2 2 5" xfId="26571" xr:uid="{00000000-0005-0000-0000-000040300000}"/>
    <cellStyle name="Migliaia 22 2 2 2 6" xfId="31649" xr:uid="{00000000-0005-0000-0000-000041300000}"/>
    <cellStyle name="Migliaia 22 2 2 2 7" xfId="34637" xr:uid="{00000000-0005-0000-0000-000042300000}"/>
    <cellStyle name="Migliaia 22 2 2 2 8" xfId="37597" xr:uid="{00000000-0005-0000-0000-000043300000}"/>
    <cellStyle name="Migliaia 22 2 2 3" xfId="6615" xr:uid="{00000000-0005-0000-0000-000044300000}"/>
    <cellStyle name="Migliaia 22 2 2 3 2" xfId="6616" xr:uid="{00000000-0005-0000-0000-000045300000}"/>
    <cellStyle name="Migliaia 22 2 2 3 3" xfId="6617" xr:uid="{00000000-0005-0000-0000-000046300000}"/>
    <cellStyle name="Migliaia 22 2 2 3 4" xfId="27986" xr:uid="{00000000-0005-0000-0000-000047300000}"/>
    <cellStyle name="Migliaia 22 2 2 3 5" xfId="36035" xr:uid="{00000000-0005-0000-0000-000048300000}"/>
    <cellStyle name="Migliaia 22 2 2 3 6" xfId="38995" xr:uid="{00000000-0005-0000-0000-000049300000}"/>
    <cellStyle name="Migliaia 22 2 2 4" xfId="6618" xr:uid="{00000000-0005-0000-0000-00004A300000}"/>
    <cellStyle name="Migliaia 22 2 2 4 2" xfId="6619" xr:uid="{00000000-0005-0000-0000-00004B300000}"/>
    <cellStyle name="Migliaia 22 2 2 4 3" xfId="6620" xr:uid="{00000000-0005-0000-0000-00004C300000}"/>
    <cellStyle name="Migliaia 22 2 2 4 4" xfId="28902" xr:uid="{00000000-0005-0000-0000-00004D300000}"/>
    <cellStyle name="Migliaia 22 2 2 4 5" xfId="39899" xr:uid="{00000000-0005-0000-0000-00004E300000}"/>
    <cellStyle name="Migliaia 22 2 2 5" xfId="6621" xr:uid="{00000000-0005-0000-0000-00004F300000}"/>
    <cellStyle name="Migliaia 22 2 2 5 2" xfId="6622" xr:uid="{00000000-0005-0000-0000-000050300000}"/>
    <cellStyle name="Migliaia 22 2 2 5 3" xfId="6623" xr:uid="{00000000-0005-0000-0000-000051300000}"/>
    <cellStyle name="Migliaia 22 2 2 5 4" xfId="29822" xr:uid="{00000000-0005-0000-0000-000052300000}"/>
    <cellStyle name="Migliaia 22 2 2 5 5" xfId="40804" xr:uid="{00000000-0005-0000-0000-000053300000}"/>
    <cellStyle name="Migliaia 22 2 2 6" xfId="6624" xr:uid="{00000000-0005-0000-0000-000054300000}"/>
    <cellStyle name="Migliaia 22 2 2 7" xfId="6625" xr:uid="{00000000-0005-0000-0000-000055300000}"/>
    <cellStyle name="Migliaia 22 2 2 8" xfId="6626" xr:uid="{00000000-0005-0000-0000-000056300000}"/>
    <cellStyle name="Migliaia 22 2 2 9" xfId="24271" xr:uid="{00000000-0005-0000-0000-000057300000}"/>
    <cellStyle name="Migliaia 22 2 3" xfId="6627" xr:uid="{00000000-0005-0000-0000-000058300000}"/>
    <cellStyle name="Migliaia 22 2 3 2" xfId="6628" xr:uid="{00000000-0005-0000-0000-000059300000}"/>
    <cellStyle name="Migliaia 22 2 3 3" xfId="6629" xr:uid="{00000000-0005-0000-0000-00005A300000}"/>
    <cellStyle name="Migliaia 22 2 3 4" xfId="6630" xr:uid="{00000000-0005-0000-0000-00005B300000}"/>
    <cellStyle name="Migliaia 22 2 3 5" xfId="26570" xr:uid="{00000000-0005-0000-0000-00005C300000}"/>
    <cellStyle name="Migliaia 22 2 3 6" xfId="31648" xr:uid="{00000000-0005-0000-0000-00005D300000}"/>
    <cellStyle name="Migliaia 22 2 3 7" xfId="34636" xr:uid="{00000000-0005-0000-0000-00005E300000}"/>
    <cellStyle name="Migliaia 22 2 3 8" xfId="37596" xr:uid="{00000000-0005-0000-0000-00005F300000}"/>
    <cellStyle name="Migliaia 22 2 4" xfId="6631" xr:uid="{00000000-0005-0000-0000-000060300000}"/>
    <cellStyle name="Migliaia 22 2 4 2" xfId="6632" xr:uid="{00000000-0005-0000-0000-000061300000}"/>
    <cellStyle name="Migliaia 22 2 4 3" xfId="6633" xr:uid="{00000000-0005-0000-0000-000062300000}"/>
    <cellStyle name="Migliaia 22 2 4 4" xfId="6634" xr:uid="{00000000-0005-0000-0000-000063300000}"/>
    <cellStyle name="Migliaia 22 2 4 5" xfId="27443" xr:uid="{00000000-0005-0000-0000-000064300000}"/>
    <cellStyle name="Migliaia 22 2 4 6" xfId="30787" xr:uid="{00000000-0005-0000-0000-000065300000}"/>
    <cellStyle name="Migliaia 22 2 4 7" xfId="35500" xr:uid="{00000000-0005-0000-0000-000066300000}"/>
    <cellStyle name="Migliaia 22 2 4 8" xfId="38460" xr:uid="{00000000-0005-0000-0000-000067300000}"/>
    <cellStyle name="Migliaia 22 2 5" xfId="6635" xr:uid="{00000000-0005-0000-0000-000068300000}"/>
    <cellStyle name="Migliaia 22 2 5 2" xfId="6636" xr:uid="{00000000-0005-0000-0000-000069300000}"/>
    <cellStyle name="Migliaia 22 2 5 3" xfId="6637" xr:uid="{00000000-0005-0000-0000-00006A300000}"/>
    <cellStyle name="Migliaia 22 2 5 4" xfId="28359" xr:uid="{00000000-0005-0000-0000-00006B300000}"/>
    <cellStyle name="Migliaia 22 2 5 5" xfId="33551" xr:uid="{00000000-0005-0000-0000-00006C300000}"/>
    <cellStyle name="Migliaia 22 2 5 6" xfId="39364" xr:uid="{00000000-0005-0000-0000-00006D300000}"/>
    <cellStyle name="Migliaia 22 2 6" xfId="6638" xr:uid="{00000000-0005-0000-0000-00006E300000}"/>
    <cellStyle name="Migliaia 22 2 6 2" xfId="6639" xr:uid="{00000000-0005-0000-0000-00006F300000}"/>
    <cellStyle name="Migliaia 22 2 6 3" xfId="6640" xr:uid="{00000000-0005-0000-0000-000070300000}"/>
    <cellStyle name="Migliaia 22 2 6 4" xfId="29279" xr:uid="{00000000-0005-0000-0000-000071300000}"/>
    <cellStyle name="Migliaia 22 2 6 5" xfId="40269" xr:uid="{00000000-0005-0000-0000-000072300000}"/>
    <cellStyle name="Migliaia 22 2 7" xfId="6641" xr:uid="{00000000-0005-0000-0000-000073300000}"/>
    <cellStyle name="Migliaia 22 2 8" xfId="6642" xr:uid="{00000000-0005-0000-0000-000074300000}"/>
    <cellStyle name="Migliaia 22 2 9" xfId="6643" xr:uid="{00000000-0005-0000-0000-000075300000}"/>
    <cellStyle name="Migliaia 22 3" xfId="6644" xr:uid="{00000000-0005-0000-0000-000076300000}"/>
    <cellStyle name="Migliaia 22 3 10" xfId="6645" xr:uid="{00000000-0005-0000-0000-000077300000}"/>
    <cellStyle name="Migliaia 22 3 11" xfId="6646" xr:uid="{00000000-0005-0000-0000-000078300000}"/>
    <cellStyle name="Migliaia 22 3 12" xfId="24272" xr:uid="{00000000-0005-0000-0000-000079300000}"/>
    <cellStyle name="Migliaia 22 3 13" xfId="30789" xr:uid="{00000000-0005-0000-0000-00007A300000}"/>
    <cellStyle name="Migliaia 22 3 14" xfId="36740" xr:uid="{00000000-0005-0000-0000-00007B300000}"/>
    <cellStyle name="Migliaia 22 3 2" xfId="6647" xr:uid="{00000000-0005-0000-0000-00007C300000}"/>
    <cellStyle name="Migliaia 22 3 2 10" xfId="30790" xr:uid="{00000000-0005-0000-0000-00007D300000}"/>
    <cellStyle name="Migliaia 22 3 2 11" xfId="33554" xr:uid="{00000000-0005-0000-0000-00007E300000}"/>
    <cellStyle name="Migliaia 22 3 2 12" xfId="36741" xr:uid="{00000000-0005-0000-0000-00007F300000}"/>
    <cellStyle name="Migliaia 22 3 2 2" xfId="6648" xr:uid="{00000000-0005-0000-0000-000080300000}"/>
    <cellStyle name="Migliaia 22 3 2 2 2" xfId="6649" xr:uid="{00000000-0005-0000-0000-000081300000}"/>
    <cellStyle name="Migliaia 22 3 2 2 3" xfId="6650" xr:uid="{00000000-0005-0000-0000-000082300000}"/>
    <cellStyle name="Migliaia 22 3 2 2 4" xfId="6651" xr:uid="{00000000-0005-0000-0000-000083300000}"/>
    <cellStyle name="Migliaia 22 3 2 2 5" xfId="26573" xr:uid="{00000000-0005-0000-0000-000084300000}"/>
    <cellStyle name="Migliaia 22 3 2 2 6" xfId="31651" xr:uid="{00000000-0005-0000-0000-000085300000}"/>
    <cellStyle name="Migliaia 22 3 2 2 7" xfId="34639" xr:uid="{00000000-0005-0000-0000-000086300000}"/>
    <cellStyle name="Migliaia 22 3 2 2 8" xfId="37599" xr:uid="{00000000-0005-0000-0000-000087300000}"/>
    <cellStyle name="Migliaia 22 3 2 3" xfId="6652" xr:uid="{00000000-0005-0000-0000-000088300000}"/>
    <cellStyle name="Migliaia 22 3 2 3 2" xfId="6653" xr:uid="{00000000-0005-0000-0000-000089300000}"/>
    <cellStyle name="Migliaia 22 3 2 3 3" xfId="6654" xr:uid="{00000000-0005-0000-0000-00008A300000}"/>
    <cellStyle name="Migliaia 22 3 2 3 4" xfId="27576" xr:uid="{00000000-0005-0000-0000-00008B300000}"/>
    <cellStyle name="Migliaia 22 3 2 3 5" xfId="35630" xr:uid="{00000000-0005-0000-0000-00008C300000}"/>
    <cellStyle name="Migliaia 22 3 2 3 6" xfId="38590" xr:uid="{00000000-0005-0000-0000-00008D300000}"/>
    <cellStyle name="Migliaia 22 3 2 4" xfId="6655" xr:uid="{00000000-0005-0000-0000-00008E300000}"/>
    <cellStyle name="Migliaia 22 3 2 4 2" xfId="6656" xr:uid="{00000000-0005-0000-0000-00008F300000}"/>
    <cellStyle name="Migliaia 22 3 2 4 3" xfId="6657" xr:uid="{00000000-0005-0000-0000-000090300000}"/>
    <cellStyle name="Migliaia 22 3 2 4 4" xfId="28492" xr:uid="{00000000-0005-0000-0000-000091300000}"/>
    <cellStyle name="Migliaia 22 3 2 4 5" xfId="39494" xr:uid="{00000000-0005-0000-0000-000092300000}"/>
    <cellStyle name="Migliaia 22 3 2 5" xfId="6658" xr:uid="{00000000-0005-0000-0000-000093300000}"/>
    <cellStyle name="Migliaia 22 3 2 5 2" xfId="6659" xr:uid="{00000000-0005-0000-0000-000094300000}"/>
    <cellStyle name="Migliaia 22 3 2 5 3" xfId="6660" xr:uid="{00000000-0005-0000-0000-000095300000}"/>
    <cellStyle name="Migliaia 22 3 2 5 4" xfId="29412" xr:uid="{00000000-0005-0000-0000-000096300000}"/>
    <cellStyle name="Migliaia 22 3 2 5 5" xfId="40399" xr:uid="{00000000-0005-0000-0000-000097300000}"/>
    <cellStyle name="Migliaia 22 3 2 6" xfId="6661" xr:uid="{00000000-0005-0000-0000-000098300000}"/>
    <cellStyle name="Migliaia 22 3 2 7" xfId="6662" xr:uid="{00000000-0005-0000-0000-000099300000}"/>
    <cellStyle name="Migliaia 22 3 2 8" xfId="6663" xr:uid="{00000000-0005-0000-0000-00009A300000}"/>
    <cellStyle name="Migliaia 22 3 2 9" xfId="24273" xr:uid="{00000000-0005-0000-0000-00009B300000}"/>
    <cellStyle name="Migliaia 22 3 3" xfId="6664" xr:uid="{00000000-0005-0000-0000-00009C300000}"/>
    <cellStyle name="Migliaia 22 3 3 10" xfId="24274" xr:uid="{00000000-0005-0000-0000-00009D300000}"/>
    <cellStyle name="Migliaia 22 3 3 11" xfId="30791" xr:uid="{00000000-0005-0000-0000-00009E300000}"/>
    <cellStyle name="Migliaia 22 3 3 12" xfId="33555" xr:uid="{00000000-0005-0000-0000-00009F300000}"/>
    <cellStyle name="Migliaia 22 3 3 13" xfId="36742" xr:uid="{00000000-0005-0000-0000-0000A0300000}"/>
    <cellStyle name="Migliaia 22 3 3 2" xfId="6665" xr:uid="{00000000-0005-0000-0000-0000A1300000}"/>
    <cellStyle name="Migliaia 22 3 3 2 10" xfId="30792" xr:uid="{00000000-0005-0000-0000-0000A2300000}"/>
    <cellStyle name="Migliaia 22 3 3 2 11" xfId="33556" xr:uid="{00000000-0005-0000-0000-0000A3300000}"/>
    <cellStyle name="Migliaia 22 3 3 2 12" xfId="36743" xr:uid="{00000000-0005-0000-0000-0000A4300000}"/>
    <cellStyle name="Migliaia 22 3 3 2 2" xfId="6666" xr:uid="{00000000-0005-0000-0000-0000A5300000}"/>
    <cellStyle name="Migliaia 22 3 3 2 2 2" xfId="6667" xr:uid="{00000000-0005-0000-0000-0000A6300000}"/>
    <cellStyle name="Migliaia 22 3 3 2 2 3" xfId="6668" xr:uid="{00000000-0005-0000-0000-0000A7300000}"/>
    <cellStyle name="Migliaia 22 3 3 2 2 4" xfId="6669" xr:uid="{00000000-0005-0000-0000-0000A8300000}"/>
    <cellStyle name="Migliaia 22 3 3 2 2 5" xfId="26575" xr:uid="{00000000-0005-0000-0000-0000A9300000}"/>
    <cellStyle name="Migliaia 22 3 3 2 2 6" xfId="31653" xr:uid="{00000000-0005-0000-0000-0000AA300000}"/>
    <cellStyle name="Migliaia 22 3 3 2 2 7" xfId="34641" xr:uid="{00000000-0005-0000-0000-0000AB300000}"/>
    <cellStyle name="Migliaia 22 3 3 2 2 8" xfId="37601" xr:uid="{00000000-0005-0000-0000-0000AC300000}"/>
    <cellStyle name="Migliaia 22 3 3 2 3" xfId="6670" xr:uid="{00000000-0005-0000-0000-0000AD300000}"/>
    <cellStyle name="Migliaia 22 3 3 2 3 2" xfId="6671" xr:uid="{00000000-0005-0000-0000-0000AE300000}"/>
    <cellStyle name="Migliaia 22 3 3 2 3 3" xfId="6672" xr:uid="{00000000-0005-0000-0000-0000AF300000}"/>
    <cellStyle name="Migliaia 22 3 3 2 3 4" xfId="27988" xr:uid="{00000000-0005-0000-0000-0000B0300000}"/>
    <cellStyle name="Migliaia 22 3 3 2 3 5" xfId="36037" xr:uid="{00000000-0005-0000-0000-0000B1300000}"/>
    <cellStyle name="Migliaia 22 3 3 2 3 6" xfId="38997" xr:uid="{00000000-0005-0000-0000-0000B2300000}"/>
    <cellStyle name="Migliaia 22 3 3 2 4" xfId="6673" xr:uid="{00000000-0005-0000-0000-0000B3300000}"/>
    <cellStyle name="Migliaia 22 3 3 2 4 2" xfId="6674" xr:uid="{00000000-0005-0000-0000-0000B4300000}"/>
    <cellStyle name="Migliaia 22 3 3 2 4 3" xfId="6675" xr:uid="{00000000-0005-0000-0000-0000B5300000}"/>
    <cellStyle name="Migliaia 22 3 3 2 4 4" xfId="28904" xr:uid="{00000000-0005-0000-0000-0000B6300000}"/>
    <cellStyle name="Migliaia 22 3 3 2 4 5" xfId="39901" xr:uid="{00000000-0005-0000-0000-0000B7300000}"/>
    <cellStyle name="Migliaia 22 3 3 2 5" xfId="6676" xr:uid="{00000000-0005-0000-0000-0000B8300000}"/>
    <cellStyle name="Migliaia 22 3 3 2 5 2" xfId="6677" xr:uid="{00000000-0005-0000-0000-0000B9300000}"/>
    <cellStyle name="Migliaia 22 3 3 2 5 3" xfId="6678" xr:uid="{00000000-0005-0000-0000-0000BA300000}"/>
    <cellStyle name="Migliaia 22 3 3 2 5 4" xfId="29824" xr:uid="{00000000-0005-0000-0000-0000BB300000}"/>
    <cellStyle name="Migliaia 22 3 3 2 5 5" xfId="40806" xr:uid="{00000000-0005-0000-0000-0000BC300000}"/>
    <cellStyle name="Migliaia 22 3 3 2 6" xfId="6679" xr:uid="{00000000-0005-0000-0000-0000BD300000}"/>
    <cellStyle name="Migliaia 22 3 3 2 7" xfId="6680" xr:uid="{00000000-0005-0000-0000-0000BE300000}"/>
    <cellStyle name="Migliaia 22 3 3 2 8" xfId="6681" xr:uid="{00000000-0005-0000-0000-0000BF300000}"/>
    <cellStyle name="Migliaia 22 3 3 2 9" xfId="24275" xr:uid="{00000000-0005-0000-0000-0000C0300000}"/>
    <cellStyle name="Migliaia 22 3 3 3" xfId="6682" xr:uid="{00000000-0005-0000-0000-0000C1300000}"/>
    <cellStyle name="Migliaia 22 3 3 3 2" xfId="6683" xr:uid="{00000000-0005-0000-0000-0000C2300000}"/>
    <cellStyle name="Migliaia 22 3 3 3 3" xfId="6684" xr:uid="{00000000-0005-0000-0000-0000C3300000}"/>
    <cellStyle name="Migliaia 22 3 3 3 4" xfId="6685" xr:uid="{00000000-0005-0000-0000-0000C4300000}"/>
    <cellStyle name="Migliaia 22 3 3 3 5" xfId="26574" xr:uid="{00000000-0005-0000-0000-0000C5300000}"/>
    <cellStyle name="Migliaia 22 3 3 3 6" xfId="31652" xr:uid="{00000000-0005-0000-0000-0000C6300000}"/>
    <cellStyle name="Migliaia 22 3 3 3 7" xfId="34640" xr:uid="{00000000-0005-0000-0000-0000C7300000}"/>
    <cellStyle name="Migliaia 22 3 3 3 8" xfId="37600" xr:uid="{00000000-0005-0000-0000-0000C8300000}"/>
    <cellStyle name="Migliaia 22 3 3 4" xfId="6686" xr:uid="{00000000-0005-0000-0000-0000C9300000}"/>
    <cellStyle name="Migliaia 22 3 3 4 2" xfId="6687" xr:uid="{00000000-0005-0000-0000-0000CA300000}"/>
    <cellStyle name="Migliaia 22 3 3 4 3" xfId="6688" xr:uid="{00000000-0005-0000-0000-0000CB300000}"/>
    <cellStyle name="Migliaia 22 3 3 4 4" xfId="27577" xr:uid="{00000000-0005-0000-0000-0000CC300000}"/>
    <cellStyle name="Migliaia 22 3 3 4 5" xfId="35631" xr:uid="{00000000-0005-0000-0000-0000CD300000}"/>
    <cellStyle name="Migliaia 22 3 3 4 6" xfId="38591" xr:uid="{00000000-0005-0000-0000-0000CE300000}"/>
    <cellStyle name="Migliaia 22 3 3 5" xfId="6689" xr:uid="{00000000-0005-0000-0000-0000CF300000}"/>
    <cellStyle name="Migliaia 22 3 3 5 2" xfId="6690" xr:uid="{00000000-0005-0000-0000-0000D0300000}"/>
    <cellStyle name="Migliaia 22 3 3 5 3" xfId="6691" xr:uid="{00000000-0005-0000-0000-0000D1300000}"/>
    <cellStyle name="Migliaia 22 3 3 5 4" xfId="28493" xr:uid="{00000000-0005-0000-0000-0000D2300000}"/>
    <cellStyle name="Migliaia 22 3 3 5 5" xfId="39495" xr:uid="{00000000-0005-0000-0000-0000D3300000}"/>
    <cellStyle name="Migliaia 22 3 3 6" xfId="6692" xr:uid="{00000000-0005-0000-0000-0000D4300000}"/>
    <cellStyle name="Migliaia 22 3 3 6 2" xfId="6693" xr:uid="{00000000-0005-0000-0000-0000D5300000}"/>
    <cellStyle name="Migliaia 22 3 3 6 3" xfId="6694" xr:uid="{00000000-0005-0000-0000-0000D6300000}"/>
    <cellStyle name="Migliaia 22 3 3 6 4" xfId="29413" xr:uid="{00000000-0005-0000-0000-0000D7300000}"/>
    <cellStyle name="Migliaia 22 3 3 6 5" xfId="40400" xr:uid="{00000000-0005-0000-0000-0000D8300000}"/>
    <cellStyle name="Migliaia 22 3 3 7" xfId="6695" xr:uid="{00000000-0005-0000-0000-0000D9300000}"/>
    <cellStyle name="Migliaia 22 3 3 8" xfId="6696" xr:uid="{00000000-0005-0000-0000-0000DA300000}"/>
    <cellStyle name="Migliaia 22 3 3 9" xfId="6697" xr:uid="{00000000-0005-0000-0000-0000DB300000}"/>
    <cellStyle name="Migliaia 22 3 4" xfId="6698" xr:uid="{00000000-0005-0000-0000-0000DC300000}"/>
    <cellStyle name="Migliaia 22 3 4 10" xfId="30793" xr:uid="{00000000-0005-0000-0000-0000DD300000}"/>
    <cellStyle name="Migliaia 22 3 4 11" xfId="33557" xr:uid="{00000000-0005-0000-0000-0000DE300000}"/>
    <cellStyle name="Migliaia 22 3 4 12" xfId="36744" xr:uid="{00000000-0005-0000-0000-0000DF300000}"/>
    <cellStyle name="Migliaia 22 3 4 2" xfId="6699" xr:uid="{00000000-0005-0000-0000-0000E0300000}"/>
    <cellStyle name="Migliaia 22 3 4 2 2" xfId="6700" xr:uid="{00000000-0005-0000-0000-0000E1300000}"/>
    <cellStyle name="Migliaia 22 3 4 2 3" xfId="6701" xr:uid="{00000000-0005-0000-0000-0000E2300000}"/>
    <cellStyle name="Migliaia 22 3 4 2 4" xfId="6702" xr:uid="{00000000-0005-0000-0000-0000E3300000}"/>
    <cellStyle name="Migliaia 22 3 4 2 5" xfId="26576" xr:uid="{00000000-0005-0000-0000-0000E4300000}"/>
    <cellStyle name="Migliaia 22 3 4 2 6" xfId="31654" xr:uid="{00000000-0005-0000-0000-0000E5300000}"/>
    <cellStyle name="Migliaia 22 3 4 2 7" xfId="34642" xr:uid="{00000000-0005-0000-0000-0000E6300000}"/>
    <cellStyle name="Migliaia 22 3 4 2 8" xfId="37602" xr:uid="{00000000-0005-0000-0000-0000E7300000}"/>
    <cellStyle name="Migliaia 22 3 4 3" xfId="6703" xr:uid="{00000000-0005-0000-0000-0000E8300000}"/>
    <cellStyle name="Migliaia 22 3 4 3 2" xfId="6704" xr:uid="{00000000-0005-0000-0000-0000E9300000}"/>
    <cellStyle name="Migliaia 22 3 4 3 3" xfId="6705" xr:uid="{00000000-0005-0000-0000-0000EA300000}"/>
    <cellStyle name="Migliaia 22 3 4 3 4" xfId="27987" xr:uid="{00000000-0005-0000-0000-0000EB300000}"/>
    <cellStyle name="Migliaia 22 3 4 3 5" xfId="36036" xr:uid="{00000000-0005-0000-0000-0000EC300000}"/>
    <cellStyle name="Migliaia 22 3 4 3 6" xfId="38996" xr:uid="{00000000-0005-0000-0000-0000ED300000}"/>
    <cellStyle name="Migliaia 22 3 4 4" xfId="6706" xr:uid="{00000000-0005-0000-0000-0000EE300000}"/>
    <cellStyle name="Migliaia 22 3 4 4 2" xfId="6707" xr:uid="{00000000-0005-0000-0000-0000EF300000}"/>
    <cellStyle name="Migliaia 22 3 4 4 3" xfId="6708" xr:uid="{00000000-0005-0000-0000-0000F0300000}"/>
    <cellStyle name="Migliaia 22 3 4 4 4" xfId="28903" xr:uid="{00000000-0005-0000-0000-0000F1300000}"/>
    <cellStyle name="Migliaia 22 3 4 4 5" xfId="39900" xr:uid="{00000000-0005-0000-0000-0000F2300000}"/>
    <cellStyle name="Migliaia 22 3 4 5" xfId="6709" xr:uid="{00000000-0005-0000-0000-0000F3300000}"/>
    <cellStyle name="Migliaia 22 3 4 5 2" xfId="6710" xr:uid="{00000000-0005-0000-0000-0000F4300000}"/>
    <cellStyle name="Migliaia 22 3 4 5 3" xfId="6711" xr:uid="{00000000-0005-0000-0000-0000F5300000}"/>
    <cellStyle name="Migliaia 22 3 4 5 4" xfId="29823" xr:uid="{00000000-0005-0000-0000-0000F6300000}"/>
    <cellStyle name="Migliaia 22 3 4 5 5" xfId="40805" xr:uid="{00000000-0005-0000-0000-0000F7300000}"/>
    <cellStyle name="Migliaia 22 3 4 6" xfId="6712" xr:uid="{00000000-0005-0000-0000-0000F8300000}"/>
    <cellStyle name="Migliaia 22 3 4 7" xfId="6713" xr:uid="{00000000-0005-0000-0000-0000F9300000}"/>
    <cellStyle name="Migliaia 22 3 4 8" xfId="6714" xr:uid="{00000000-0005-0000-0000-0000FA300000}"/>
    <cellStyle name="Migliaia 22 3 4 9" xfId="24276" xr:uid="{00000000-0005-0000-0000-0000FB300000}"/>
    <cellStyle name="Migliaia 22 3 5" xfId="6715" xr:uid="{00000000-0005-0000-0000-0000FC300000}"/>
    <cellStyle name="Migliaia 22 3 5 2" xfId="6716" xr:uid="{00000000-0005-0000-0000-0000FD300000}"/>
    <cellStyle name="Migliaia 22 3 5 3" xfId="6717" xr:uid="{00000000-0005-0000-0000-0000FE300000}"/>
    <cellStyle name="Migliaia 22 3 5 4" xfId="6718" xr:uid="{00000000-0005-0000-0000-0000FF300000}"/>
    <cellStyle name="Migliaia 22 3 5 5" xfId="26572" xr:uid="{00000000-0005-0000-0000-000000310000}"/>
    <cellStyle name="Migliaia 22 3 5 6" xfId="31650" xr:uid="{00000000-0005-0000-0000-000001310000}"/>
    <cellStyle name="Migliaia 22 3 5 7" xfId="34638" xr:uid="{00000000-0005-0000-0000-000002310000}"/>
    <cellStyle name="Migliaia 22 3 5 8" xfId="37598" xr:uid="{00000000-0005-0000-0000-000003310000}"/>
    <cellStyle name="Migliaia 22 3 6" xfId="6719" xr:uid="{00000000-0005-0000-0000-000004310000}"/>
    <cellStyle name="Migliaia 22 3 6 2" xfId="6720" xr:uid="{00000000-0005-0000-0000-000005310000}"/>
    <cellStyle name="Migliaia 22 3 6 3" xfId="6721" xr:uid="{00000000-0005-0000-0000-000006310000}"/>
    <cellStyle name="Migliaia 22 3 6 4" xfId="27575" xr:uid="{00000000-0005-0000-0000-000007310000}"/>
    <cellStyle name="Migliaia 22 3 6 5" xfId="35629" xr:uid="{00000000-0005-0000-0000-000008310000}"/>
    <cellStyle name="Migliaia 22 3 6 6" xfId="38589" xr:uid="{00000000-0005-0000-0000-000009310000}"/>
    <cellStyle name="Migliaia 22 3 7" xfId="6722" xr:uid="{00000000-0005-0000-0000-00000A310000}"/>
    <cellStyle name="Migliaia 22 3 7 2" xfId="6723" xr:uid="{00000000-0005-0000-0000-00000B310000}"/>
    <cellStyle name="Migliaia 22 3 7 3" xfId="6724" xr:uid="{00000000-0005-0000-0000-00000C310000}"/>
    <cellStyle name="Migliaia 22 3 7 4" xfId="28491" xr:uid="{00000000-0005-0000-0000-00000D310000}"/>
    <cellStyle name="Migliaia 22 3 7 5" xfId="33553" xr:uid="{00000000-0005-0000-0000-00000E310000}"/>
    <cellStyle name="Migliaia 22 3 7 6" xfId="39493" xr:uid="{00000000-0005-0000-0000-00000F310000}"/>
    <cellStyle name="Migliaia 22 3 8" xfId="6725" xr:uid="{00000000-0005-0000-0000-000010310000}"/>
    <cellStyle name="Migliaia 22 3 8 2" xfId="6726" xr:uid="{00000000-0005-0000-0000-000011310000}"/>
    <cellStyle name="Migliaia 22 3 8 3" xfId="6727" xr:uid="{00000000-0005-0000-0000-000012310000}"/>
    <cellStyle name="Migliaia 22 3 8 4" xfId="29411" xr:uid="{00000000-0005-0000-0000-000013310000}"/>
    <cellStyle name="Migliaia 22 3 8 5" xfId="40398" xr:uid="{00000000-0005-0000-0000-000014310000}"/>
    <cellStyle name="Migliaia 22 3 9" xfId="6728" xr:uid="{00000000-0005-0000-0000-000015310000}"/>
    <cellStyle name="Migliaia 22 4" xfId="6729" xr:uid="{00000000-0005-0000-0000-000016310000}"/>
    <cellStyle name="Migliaia 22 4 10" xfId="6730" xr:uid="{00000000-0005-0000-0000-000017310000}"/>
    <cellStyle name="Migliaia 22 4 11" xfId="24277" xr:uid="{00000000-0005-0000-0000-000018310000}"/>
    <cellStyle name="Migliaia 22 4 12" xfId="30794" xr:uid="{00000000-0005-0000-0000-000019310000}"/>
    <cellStyle name="Migliaia 22 4 13" xfId="33558" xr:uid="{00000000-0005-0000-0000-00001A310000}"/>
    <cellStyle name="Migliaia 22 4 14" xfId="36745" xr:uid="{00000000-0005-0000-0000-00001B310000}"/>
    <cellStyle name="Migliaia 22 4 2" xfId="6731" xr:uid="{00000000-0005-0000-0000-00001C310000}"/>
    <cellStyle name="Migliaia 22 4 2 10" xfId="24278" xr:uid="{00000000-0005-0000-0000-00001D310000}"/>
    <cellStyle name="Migliaia 22 4 2 11" xfId="30795" xr:uid="{00000000-0005-0000-0000-00001E310000}"/>
    <cellStyle name="Migliaia 22 4 2 12" xfId="33559" xr:uid="{00000000-0005-0000-0000-00001F310000}"/>
    <cellStyle name="Migliaia 22 4 2 13" xfId="36746" xr:uid="{00000000-0005-0000-0000-000020310000}"/>
    <cellStyle name="Migliaia 22 4 2 2" xfId="6732" xr:uid="{00000000-0005-0000-0000-000021310000}"/>
    <cellStyle name="Migliaia 22 4 2 2 10" xfId="30796" xr:uid="{00000000-0005-0000-0000-000022310000}"/>
    <cellStyle name="Migliaia 22 4 2 2 11" xfId="33560" xr:uid="{00000000-0005-0000-0000-000023310000}"/>
    <cellStyle name="Migliaia 22 4 2 2 12" xfId="36747" xr:uid="{00000000-0005-0000-0000-000024310000}"/>
    <cellStyle name="Migliaia 22 4 2 2 2" xfId="6733" xr:uid="{00000000-0005-0000-0000-000025310000}"/>
    <cellStyle name="Migliaia 22 4 2 2 2 2" xfId="6734" xr:uid="{00000000-0005-0000-0000-000026310000}"/>
    <cellStyle name="Migliaia 22 4 2 2 2 3" xfId="6735" xr:uid="{00000000-0005-0000-0000-000027310000}"/>
    <cellStyle name="Migliaia 22 4 2 2 2 4" xfId="6736" xr:uid="{00000000-0005-0000-0000-000028310000}"/>
    <cellStyle name="Migliaia 22 4 2 2 2 5" xfId="26579" xr:uid="{00000000-0005-0000-0000-000029310000}"/>
    <cellStyle name="Migliaia 22 4 2 2 2 6" xfId="31657" xr:uid="{00000000-0005-0000-0000-00002A310000}"/>
    <cellStyle name="Migliaia 22 4 2 2 2 7" xfId="34645" xr:uid="{00000000-0005-0000-0000-00002B310000}"/>
    <cellStyle name="Migliaia 22 4 2 2 2 8" xfId="37605" xr:uid="{00000000-0005-0000-0000-00002C310000}"/>
    <cellStyle name="Migliaia 22 4 2 2 3" xfId="6737" xr:uid="{00000000-0005-0000-0000-00002D310000}"/>
    <cellStyle name="Migliaia 22 4 2 2 3 2" xfId="6738" xr:uid="{00000000-0005-0000-0000-00002E310000}"/>
    <cellStyle name="Migliaia 22 4 2 2 3 3" xfId="6739" xr:uid="{00000000-0005-0000-0000-00002F310000}"/>
    <cellStyle name="Migliaia 22 4 2 2 3 4" xfId="27990" xr:uid="{00000000-0005-0000-0000-000030310000}"/>
    <cellStyle name="Migliaia 22 4 2 2 3 5" xfId="36039" xr:uid="{00000000-0005-0000-0000-000031310000}"/>
    <cellStyle name="Migliaia 22 4 2 2 3 6" xfId="38999" xr:uid="{00000000-0005-0000-0000-000032310000}"/>
    <cellStyle name="Migliaia 22 4 2 2 4" xfId="6740" xr:uid="{00000000-0005-0000-0000-000033310000}"/>
    <cellStyle name="Migliaia 22 4 2 2 4 2" xfId="6741" xr:uid="{00000000-0005-0000-0000-000034310000}"/>
    <cellStyle name="Migliaia 22 4 2 2 4 3" xfId="6742" xr:uid="{00000000-0005-0000-0000-000035310000}"/>
    <cellStyle name="Migliaia 22 4 2 2 4 4" xfId="28906" xr:uid="{00000000-0005-0000-0000-000036310000}"/>
    <cellStyle name="Migliaia 22 4 2 2 4 5" xfId="39903" xr:uid="{00000000-0005-0000-0000-000037310000}"/>
    <cellStyle name="Migliaia 22 4 2 2 5" xfId="6743" xr:uid="{00000000-0005-0000-0000-000038310000}"/>
    <cellStyle name="Migliaia 22 4 2 2 5 2" xfId="6744" xr:uid="{00000000-0005-0000-0000-000039310000}"/>
    <cellStyle name="Migliaia 22 4 2 2 5 3" xfId="6745" xr:uid="{00000000-0005-0000-0000-00003A310000}"/>
    <cellStyle name="Migliaia 22 4 2 2 5 4" xfId="29826" xr:uid="{00000000-0005-0000-0000-00003B310000}"/>
    <cellStyle name="Migliaia 22 4 2 2 5 5" xfId="40808" xr:uid="{00000000-0005-0000-0000-00003C310000}"/>
    <cellStyle name="Migliaia 22 4 2 2 6" xfId="6746" xr:uid="{00000000-0005-0000-0000-00003D310000}"/>
    <cellStyle name="Migliaia 22 4 2 2 7" xfId="6747" xr:uid="{00000000-0005-0000-0000-00003E310000}"/>
    <cellStyle name="Migliaia 22 4 2 2 8" xfId="6748" xr:uid="{00000000-0005-0000-0000-00003F310000}"/>
    <cellStyle name="Migliaia 22 4 2 2 9" xfId="24279" xr:uid="{00000000-0005-0000-0000-000040310000}"/>
    <cellStyle name="Migliaia 22 4 2 3" xfId="6749" xr:uid="{00000000-0005-0000-0000-000041310000}"/>
    <cellStyle name="Migliaia 22 4 2 3 2" xfId="6750" xr:uid="{00000000-0005-0000-0000-000042310000}"/>
    <cellStyle name="Migliaia 22 4 2 3 3" xfId="6751" xr:uid="{00000000-0005-0000-0000-000043310000}"/>
    <cellStyle name="Migliaia 22 4 2 3 4" xfId="6752" xr:uid="{00000000-0005-0000-0000-000044310000}"/>
    <cellStyle name="Migliaia 22 4 2 3 5" xfId="26578" xr:uid="{00000000-0005-0000-0000-000045310000}"/>
    <cellStyle name="Migliaia 22 4 2 3 6" xfId="31656" xr:uid="{00000000-0005-0000-0000-000046310000}"/>
    <cellStyle name="Migliaia 22 4 2 3 7" xfId="34644" xr:uid="{00000000-0005-0000-0000-000047310000}"/>
    <cellStyle name="Migliaia 22 4 2 3 8" xfId="37604" xr:uid="{00000000-0005-0000-0000-000048310000}"/>
    <cellStyle name="Migliaia 22 4 2 4" xfId="6753" xr:uid="{00000000-0005-0000-0000-000049310000}"/>
    <cellStyle name="Migliaia 22 4 2 4 2" xfId="6754" xr:uid="{00000000-0005-0000-0000-00004A310000}"/>
    <cellStyle name="Migliaia 22 4 2 4 3" xfId="6755" xr:uid="{00000000-0005-0000-0000-00004B310000}"/>
    <cellStyle name="Migliaia 22 4 2 4 4" xfId="27579" xr:uid="{00000000-0005-0000-0000-00004C310000}"/>
    <cellStyle name="Migliaia 22 4 2 4 5" xfId="35633" xr:uid="{00000000-0005-0000-0000-00004D310000}"/>
    <cellStyle name="Migliaia 22 4 2 4 6" xfId="38593" xr:uid="{00000000-0005-0000-0000-00004E310000}"/>
    <cellStyle name="Migliaia 22 4 2 5" xfId="6756" xr:uid="{00000000-0005-0000-0000-00004F310000}"/>
    <cellStyle name="Migliaia 22 4 2 5 2" xfId="6757" xr:uid="{00000000-0005-0000-0000-000050310000}"/>
    <cellStyle name="Migliaia 22 4 2 5 3" xfId="6758" xr:uid="{00000000-0005-0000-0000-000051310000}"/>
    <cellStyle name="Migliaia 22 4 2 5 4" xfId="28495" xr:uid="{00000000-0005-0000-0000-000052310000}"/>
    <cellStyle name="Migliaia 22 4 2 5 5" xfId="39497" xr:uid="{00000000-0005-0000-0000-000053310000}"/>
    <cellStyle name="Migliaia 22 4 2 6" xfId="6759" xr:uid="{00000000-0005-0000-0000-000054310000}"/>
    <cellStyle name="Migliaia 22 4 2 6 2" xfId="6760" xr:uid="{00000000-0005-0000-0000-000055310000}"/>
    <cellStyle name="Migliaia 22 4 2 6 3" xfId="6761" xr:uid="{00000000-0005-0000-0000-000056310000}"/>
    <cellStyle name="Migliaia 22 4 2 6 4" xfId="29415" xr:uid="{00000000-0005-0000-0000-000057310000}"/>
    <cellStyle name="Migliaia 22 4 2 6 5" xfId="40402" xr:uid="{00000000-0005-0000-0000-000058310000}"/>
    <cellStyle name="Migliaia 22 4 2 7" xfId="6762" xr:uid="{00000000-0005-0000-0000-000059310000}"/>
    <cellStyle name="Migliaia 22 4 2 8" xfId="6763" xr:uid="{00000000-0005-0000-0000-00005A310000}"/>
    <cellStyle name="Migliaia 22 4 2 9" xfId="6764" xr:uid="{00000000-0005-0000-0000-00005B310000}"/>
    <cellStyle name="Migliaia 22 4 3" xfId="6765" xr:uid="{00000000-0005-0000-0000-00005C310000}"/>
    <cellStyle name="Migliaia 22 4 3 10" xfId="30797" xr:uid="{00000000-0005-0000-0000-00005D310000}"/>
    <cellStyle name="Migliaia 22 4 3 11" xfId="33561" xr:uid="{00000000-0005-0000-0000-00005E310000}"/>
    <cellStyle name="Migliaia 22 4 3 12" xfId="36748" xr:uid="{00000000-0005-0000-0000-00005F310000}"/>
    <cellStyle name="Migliaia 22 4 3 2" xfId="6766" xr:uid="{00000000-0005-0000-0000-000060310000}"/>
    <cellStyle name="Migliaia 22 4 3 2 2" xfId="6767" xr:uid="{00000000-0005-0000-0000-000061310000}"/>
    <cellStyle name="Migliaia 22 4 3 2 3" xfId="6768" xr:uid="{00000000-0005-0000-0000-000062310000}"/>
    <cellStyle name="Migliaia 22 4 3 2 4" xfId="6769" xr:uid="{00000000-0005-0000-0000-000063310000}"/>
    <cellStyle name="Migliaia 22 4 3 2 5" xfId="26580" xr:uid="{00000000-0005-0000-0000-000064310000}"/>
    <cellStyle name="Migliaia 22 4 3 2 6" xfId="31658" xr:uid="{00000000-0005-0000-0000-000065310000}"/>
    <cellStyle name="Migliaia 22 4 3 2 7" xfId="34646" xr:uid="{00000000-0005-0000-0000-000066310000}"/>
    <cellStyle name="Migliaia 22 4 3 2 8" xfId="37606" xr:uid="{00000000-0005-0000-0000-000067310000}"/>
    <cellStyle name="Migliaia 22 4 3 3" xfId="6770" xr:uid="{00000000-0005-0000-0000-000068310000}"/>
    <cellStyle name="Migliaia 22 4 3 3 2" xfId="6771" xr:uid="{00000000-0005-0000-0000-000069310000}"/>
    <cellStyle name="Migliaia 22 4 3 3 3" xfId="6772" xr:uid="{00000000-0005-0000-0000-00006A310000}"/>
    <cellStyle name="Migliaia 22 4 3 3 4" xfId="27989" xr:uid="{00000000-0005-0000-0000-00006B310000}"/>
    <cellStyle name="Migliaia 22 4 3 3 5" xfId="36038" xr:uid="{00000000-0005-0000-0000-00006C310000}"/>
    <cellStyle name="Migliaia 22 4 3 3 6" xfId="38998" xr:uid="{00000000-0005-0000-0000-00006D310000}"/>
    <cellStyle name="Migliaia 22 4 3 4" xfId="6773" xr:uid="{00000000-0005-0000-0000-00006E310000}"/>
    <cellStyle name="Migliaia 22 4 3 4 2" xfId="6774" xr:uid="{00000000-0005-0000-0000-00006F310000}"/>
    <cellStyle name="Migliaia 22 4 3 4 3" xfId="6775" xr:uid="{00000000-0005-0000-0000-000070310000}"/>
    <cellStyle name="Migliaia 22 4 3 4 4" xfId="28905" xr:uid="{00000000-0005-0000-0000-000071310000}"/>
    <cellStyle name="Migliaia 22 4 3 4 5" xfId="39902" xr:uid="{00000000-0005-0000-0000-000072310000}"/>
    <cellStyle name="Migliaia 22 4 3 5" xfId="6776" xr:uid="{00000000-0005-0000-0000-000073310000}"/>
    <cellStyle name="Migliaia 22 4 3 5 2" xfId="6777" xr:uid="{00000000-0005-0000-0000-000074310000}"/>
    <cellStyle name="Migliaia 22 4 3 5 3" xfId="6778" xr:uid="{00000000-0005-0000-0000-000075310000}"/>
    <cellStyle name="Migliaia 22 4 3 5 4" xfId="29825" xr:uid="{00000000-0005-0000-0000-000076310000}"/>
    <cellStyle name="Migliaia 22 4 3 5 5" xfId="40807" xr:uid="{00000000-0005-0000-0000-000077310000}"/>
    <cellStyle name="Migliaia 22 4 3 6" xfId="6779" xr:uid="{00000000-0005-0000-0000-000078310000}"/>
    <cellStyle name="Migliaia 22 4 3 7" xfId="6780" xr:uid="{00000000-0005-0000-0000-000079310000}"/>
    <cellStyle name="Migliaia 22 4 3 8" xfId="6781" xr:uid="{00000000-0005-0000-0000-00007A310000}"/>
    <cellStyle name="Migliaia 22 4 3 9" xfId="24280" xr:uid="{00000000-0005-0000-0000-00007B310000}"/>
    <cellStyle name="Migliaia 22 4 4" xfId="6782" xr:uid="{00000000-0005-0000-0000-00007C310000}"/>
    <cellStyle name="Migliaia 22 4 4 2" xfId="6783" xr:uid="{00000000-0005-0000-0000-00007D310000}"/>
    <cellStyle name="Migliaia 22 4 4 3" xfId="6784" xr:uid="{00000000-0005-0000-0000-00007E310000}"/>
    <cellStyle name="Migliaia 22 4 4 4" xfId="6785" xr:uid="{00000000-0005-0000-0000-00007F310000}"/>
    <cellStyle name="Migliaia 22 4 4 5" xfId="26577" xr:uid="{00000000-0005-0000-0000-000080310000}"/>
    <cellStyle name="Migliaia 22 4 4 6" xfId="31655" xr:uid="{00000000-0005-0000-0000-000081310000}"/>
    <cellStyle name="Migliaia 22 4 4 7" xfId="34643" xr:uid="{00000000-0005-0000-0000-000082310000}"/>
    <cellStyle name="Migliaia 22 4 4 8" xfId="37603" xr:uid="{00000000-0005-0000-0000-000083310000}"/>
    <cellStyle name="Migliaia 22 4 5" xfId="6786" xr:uid="{00000000-0005-0000-0000-000084310000}"/>
    <cellStyle name="Migliaia 22 4 5 2" xfId="6787" xr:uid="{00000000-0005-0000-0000-000085310000}"/>
    <cellStyle name="Migliaia 22 4 5 3" xfId="6788" xr:uid="{00000000-0005-0000-0000-000086310000}"/>
    <cellStyle name="Migliaia 22 4 5 4" xfId="27578" xr:uid="{00000000-0005-0000-0000-000087310000}"/>
    <cellStyle name="Migliaia 22 4 5 5" xfId="35632" xr:uid="{00000000-0005-0000-0000-000088310000}"/>
    <cellStyle name="Migliaia 22 4 5 6" xfId="38592" xr:uid="{00000000-0005-0000-0000-000089310000}"/>
    <cellStyle name="Migliaia 22 4 6" xfId="6789" xr:uid="{00000000-0005-0000-0000-00008A310000}"/>
    <cellStyle name="Migliaia 22 4 6 2" xfId="6790" xr:uid="{00000000-0005-0000-0000-00008B310000}"/>
    <cellStyle name="Migliaia 22 4 6 3" xfId="6791" xr:uid="{00000000-0005-0000-0000-00008C310000}"/>
    <cellStyle name="Migliaia 22 4 6 4" xfId="28494" xr:uid="{00000000-0005-0000-0000-00008D310000}"/>
    <cellStyle name="Migliaia 22 4 6 5" xfId="39496" xr:uid="{00000000-0005-0000-0000-00008E310000}"/>
    <cellStyle name="Migliaia 22 4 7" xfId="6792" xr:uid="{00000000-0005-0000-0000-00008F310000}"/>
    <cellStyle name="Migliaia 22 4 7 2" xfId="6793" xr:uid="{00000000-0005-0000-0000-000090310000}"/>
    <cellStyle name="Migliaia 22 4 7 3" xfId="6794" xr:uid="{00000000-0005-0000-0000-000091310000}"/>
    <cellStyle name="Migliaia 22 4 7 4" xfId="29414" xr:uid="{00000000-0005-0000-0000-000092310000}"/>
    <cellStyle name="Migliaia 22 4 7 5" xfId="40401" xr:uid="{00000000-0005-0000-0000-000093310000}"/>
    <cellStyle name="Migliaia 22 4 8" xfId="6795" xr:uid="{00000000-0005-0000-0000-000094310000}"/>
    <cellStyle name="Migliaia 22 4 9" xfId="6796" xr:uid="{00000000-0005-0000-0000-000095310000}"/>
    <cellStyle name="Migliaia 22 5" xfId="6797" xr:uid="{00000000-0005-0000-0000-000096310000}"/>
    <cellStyle name="Migliaia 22 5 10" xfId="30798" xr:uid="{00000000-0005-0000-0000-000097310000}"/>
    <cellStyle name="Migliaia 22 5 11" xfId="33562" xr:uid="{00000000-0005-0000-0000-000098310000}"/>
    <cellStyle name="Migliaia 22 5 12" xfId="36749" xr:uid="{00000000-0005-0000-0000-000099310000}"/>
    <cellStyle name="Migliaia 22 5 2" xfId="6798" xr:uid="{00000000-0005-0000-0000-00009A310000}"/>
    <cellStyle name="Migliaia 22 5 2 2" xfId="6799" xr:uid="{00000000-0005-0000-0000-00009B310000}"/>
    <cellStyle name="Migliaia 22 5 2 3" xfId="6800" xr:uid="{00000000-0005-0000-0000-00009C310000}"/>
    <cellStyle name="Migliaia 22 5 2 4" xfId="6801" xr:uid="{00000000-0005-0000-0000-00009D310000}"/>
    <cellStyle name="Migliaia 22 5 2 5" xfId="26581" xr:uid="{00000000-0005-0000-0000-00009E310000}"/>
    <cellStyle name="Migliaia 22 5 2 6" xfId="31659" xr:uid="{00000000-0005-0000-0000-00009F310000}"/>
    <cellStyle name="Migliaia 22 5 2 7" xfId="34647" xr:uid="{00000000-0005-0000-0000-0000A0310000}"/>
    <cellStyle name="Migliaia 22 5 2 8" xfId="37607" xr:uid="{00000000-0005-0000-0000-0000A1310000}"/>
    <cellStyle name="Migliaia 22 5 3" xfId="6802" xr:uid="{00000000-0005-0000-0000-0000A2310000}"/>
    <cellStyle name="Migliaia 22 5 3 2" xfId="6803" xr:uid="{00000000-0005-0000-0000-0000A3310000}"/>
    <cellStyle name="Migliaia 22 5 3 3" xfId="6804" xr:uid="{00000000-0005-0000-0000-0000A4310000}"/>
    <cellStyle name="Migliaia 22 5 3 4" xfId="27580" xr:uid="{00000000-0005-0000-0000-0000A5310000}"/>
    <cellStyle name="Migliaia 22 5 3 5" xfId="35634" xr:uid="{00000000-0005-0000-0000-0000A6310000}"/>
    <cellStyle name="Migliaia 22 5 3 6" xfId="38594" xr:uid="{00000000-0005-0000-0000-0000A7310000}"/>
    <cellStyle name="Migliaia 22 5 4" xfId="6805" xr:uid="{00000000-0005-0000-0000-0000A8310000}"/>
    <cellStyle name="Migliaia 22 5 4 2" xfId="6806" xr:uid="{00000000-0005-0000-0000-0000A9310000}"/>
    <cellStyle name="Migliaia 22 5 4 3" xfId="6807" xr:uid="{00000000-0005-0000-0000-0000AA310000}"/>
    <cellStyle name="Migliaia 22 5 4 4" xfId="28496" xr:uid="{00000000-0005-0000-0000-0000AB310000}"/>
    <cellStyle name="Migliaia 22 5 4 5" xfId="39498" xr:uid="{00000000-0005-0000-0000-0000AC310000}"/>
    <cellStyle name="Migliaia 22 5 5" xfId="6808" xr:uid="{00000000-0005-0000-0000-0000AD310000}"/>
    <cellStyle name="Migliaia 22 5 5 2" xfId="6809" xr:uid="{00000000-0005-0000-0000-0000AE310000}"/>
    <cellStyle name="Migliaia 22 5 5 3" xfId="6810" xr:uid="{00000000-0005-0000-0000-0000AF310000}"/>
    <cellStyle name="Migliaia 22 5 5 4" xfId="29416" xr:uid="{00000000-0005-0000-0000-0000B0310000}"/>
    <cellStyle name="Migliaia 22 5 5 5" xfId="40403" xr:uid="{00000000-0005-0000-0000-0000B1310000}"/>
    <cellStyle name="Migliaia 22 5 6" xfId="6811" xr:uid="{00000000-0005-0000-0000-0000B2310000}"/>
    <cellStyle name="Migliaia 22 5 7" xfId="6812" xr:uid="{00000000-0005-0000-0000-0000B3310000}"/>
    <cellStyle name="Migliaia 22 5 8" xfId="6813" xr:uid="{00000000-0005-0000-0000-0000B4310000}"/>
    <cellStyle name="Migliaia 22 5 9" xfId="24281" xr:uid="{00000000-0005-0000-0000-0000B5310000}"/>
    <cellStyle name="Migliaia 22 6" xfId="6814" xr:uid="{00000000-0005-0000-0000-0000B6310000}"/>
    <cellStyle name="Migliaia 22 6 2" xfId="6815" xr:uid="{00000000-0005-0000-0000-0000B7310000}"/>
    <cellStyle name="Migliaia 22 6 3" xfId="6816" xr:uid="{00000000-0005-0000-0000-0000B8310000}"/>
    <cellStyle name="Migliaia 22 6 4" xfId="6817" xr:uid="{00000000-0005-0000-0000-0000B9310000}"/>
    <cellStyle name="Migliaia 22 6 5" xfId="26569" xr:uid="{00000000-0005-0000-0000-0000BA310000}"/>
    <cellStyle name="Migliaia 22 6 6" xfId="31647" xr:uid="{00000000-0005-0000-0000-0000BB310000}"/>
    <cellStyle name="Migliaia 22 6 7" xfId="34635" xr:uid="{00000000-0005-0000-0000-0000BC310000}"/>
    <cellStyle name="Migliaia 22 6 8" xfId="37595" xr:uid="{00000000-0005-0000-0000-0000BD310000}"/>
    <cellStyle name="Migliaia 22 7" xfId="6818" xr:uid="{00000000-0005-0000-0000-0000BE310000}"/>
    <cellStyle name="Migliaia 22 7 2" xfId="6819" xr:uid="{00000000-0005-0000-0000-0000BF310000}"/>
    <cellStyle name="Migliaia 22 7 3" xfId="6820" xr:uid="{00000000-0005-0000-0000-0000C0310000}"/>
    <cellStyle name="Migliaia 22 7 4" xfId="6821" xr:uid="{00000000-0005-0000-0000-0000C1310000}"/>
    <cellStyle name="Migliaia 22 7 5" xfId="23963" xr:uid="{00000000-0005-0000-0000-0000C2310000}"/>
    <cellStyle name="Migliaia 22 7 6" xfId="30519" xr:uid="{00000000-0005-0000-0000-0000C3310000}"/>
    <cellStyle name="Migliaia 22 7 7" xfId="33180" xr:uid="{00000000-0005-0000-0000-0000C4310000}"/>
    <cellStyle name="Migliaia 22 7 8" xfId="36471" xr:uid="{00000000-0005-0000-0000-0000C5310000}"/>
    <cellStyle name="Migliaia 22 8" xfId="6822" xr:uid="{00000000-0005-0000-0000-0000C6310000}"/>
    <cellStyle name="Migliaia 22 8 2" xfId="6823" xr:uid="{00000000-0005-0000-0000-0000C7310000}"/>
    <cellStyle name="Migliaia 22 8 3" xfId="6824" xr:uid="{00000000-0005-0000-0000-0000C8310000}"/>
    <cellStyle name="Migliaia 22 8 4" xfId="6825" xr:uid="{00000000-0005-0000-0000-0000C9310000}"/>
    <cellStyle name="Migliaia 22 8 5" xfId="27260" xr:uid="{00000000-0005-0000-0000-0000CA310000}"/>
    <cellStyle name="Migliaia 22 8 6" xfId="32331" xr:uid="{00000000-0005-0000-0000-0000CB310000}"/>
    <cellStyle name="Migliaia 22 8 7" xfId="35319" xr:uid="{00000000-0005-0000-0000-0000CC310000}"/>
    <cellStyle name="Migliaia 22 8 8" xfId="38279" xr:uid="{00000000-0005-0000-0000-0000CD310000}"/>
    <cellStyle name="Migliaia 22 9" xfId="6826" xr:uid="{00000000-0005-0000-0000-0000CE310000}"/>
    <cellStyle name="Migliaia 22 9 2" xfId="6827" xr:uid="{00000000-0005-0000-0000-0000CF310000}"/>
    <cellStyle name="Migliaia 22 9 3" xfId="6828" xr:uid="{00000000-0005-0000-0000-0000D0310000}"/>
    <cellStyle name="Migliaia 22 9 4" xfId="6829" xr:uid="{00000000-0005-0000-0000-0000D1310000}"/>
    <cellStyle name="Migliaia 22 9 5" xfId="27380" xr:uid="{00000000-0005-0000-0000-0000D2310000}"/>
    <cellStyle name="Migliaia 22 9 6" xfId="30395" xr:uid="{00000000-0005-0000-0000-0000D3310000}"/>
    <cellStyle name="Migliaia 22 9 7" xfId="35439" xr:uid="{00000000-0005-0000-0000-0000D4310000}"/>
    <cellStyle name="Migliaia 22 9 8" xfId="38399" xr:uid="{00000000-0005-0000-0000-0000D5310000}"/>
    <cellStyle name="Migliaia 23" xfId="6830" xr:uid="{00000000-0005-0000-0000-0000D6310000}"/>
    <cellStyle name="Migliaia 23 10" xfId="6831" xr:uid="{00000000-0005-0000-0000-0000D7310000}"/>
    <cellStyle name="Migliaia 23 10 2" xfId="6832" xr:uid="{00000000-0005-0000-0000-0000D8310000}"/>
    <cellStyle name="Migliaia 23 10 3" xfId="6833" xr:uid="{00000000-0005-0000-0000-0000D9310000}"/>
    <cellStyle name="Migliaia 23 10 4" xfId="28297" xr:uid="{00000000-0005-0000-0000-0000DA310000}"/>
    <cellStyle name="Migliaia 23 10 5" xfId="33055" xr:uid="{00000000-0005-0000-0000-0000DB310000}"/>
    <cellStyle name="Migliaia 23 10 6" xfId="39304" xr:uid="{00000000-0005-0000-0000-0000DC310000}"/>
    <cellStyle name="Migliaia 23 11" xfId="6834" xr:uid="{00000000-0005-0000-0000-0000DD310000}"/>
    <cellStyle name="Migliaia 23 11 2" xfId="6835" xr:uid="{00000000-0005-0000-0000-0000DE310000}"/>
    <cellStyle name="Migliaia 23 11 3" xfId="6836" xr:uid="{00000000-0005-0000-0000-0000DF310000}"/>
    <cellStyle name="Migliaia 23 11 4" xfId="29217" xr:uid="{00000000-0005-0000-0000-0000E0310000}"/>
    <cellStyle name="Migliaia 23 11 5" xfId="32705" xr:uid="{00000000-0005-0000-0000-0000E1310000}"/>
    <cellStyle name="Migliaia 23 11 6" xfId="40209" xr:uid="{00000000-0005-0000-0000-0000E2310000}"/>
    <cellStyle name="Migliaia 23 12" xfId="6837" xr:uid="{00000000-0005-0000-0000-0000E3310000}"/>
    <cellStyle name="Migliaia 23 13" xfId="6838" xr:uid="{00000000-0005-0000-0000-0000E4310000}"/>
    <cellStyle name="Migliaia 23 14" xfId="6839" xr:uid="{00000000-0005-0000-0000-0000E5310000}"/>
    <cellStyle name="Migliaia 23 15" xfId="23610" xr:uid="{00000000-0005-0000-0000-0000E6310000}"/>
    <cellStyle name="Migliaia 23 16" xfId="30213" xr:uid="{00000000-0005-0000-0000-0000E7310000}"/>
    <cellStyle name="Migliaia 23 17" xfId="36352" xr:uid="{00000000-0005-0000-0000-0000E8310000}"/>
    <cellStyle name="Migliaia 23 18" xfId="41114" xr:uid="{00000000-0005-0000-0000-0000E9310000}"/>
    <cellStyle name="Migliaia 23 19" xfId="41235" xr:uid="{00000000-0005-0000-0000-0000EA310000}"/>
    <cellStyle name="Migliaia 23 2" xfId="6840" xr:uid="{00000000-0005-0000-0000-0000EB310000}"/>
    <cellStyle name="Migliaia 23 2 10" xfId="24282" xr:uid="{00000000-0005-0000-0000-0000EC310000}"/>
    <cellStyle name="Migliaia 23 2 11" xfId="30214" xr:uid="{00000000-0005-0000-0000-0000ED310000}"/>
    <cellStyle name="Migliaia 23 2 12" xfId="36750" xr:uid="{00000000-0005-0000-0000-0000EE310000}"/>
    <cellStyle name="Migliaia 23 2 2" xfId="6841" xr:uid="{00000000-0005-0000-0000-0000EF310000}"/>
    <cellStyle name="Migliaia 23 2 2 10" xfId="30800" xr:uid="{00000000-0005-0000-0000-0000F0310000}"/>
    <cellStyle name="Migliaia 23 2 2 11" xfId="33564" xr:uid="{00000000-0005-0000-0000-0000F1310000}"/>
    <cellStyle name="Migliaia 23 2 2 12" xfId="36751" xr:uid="{00000000-0005-0000-0000-0000F2310000}"/>
    <cellStyle name="Migliaia 23 2 2 2" xfId="6842" xr:uid="{00000000-0005-0000-0000-0000F3310000}"/>
    <cellStyle name="Migliaia 23 2 2 2 2" xfId="6843" xr:uid="{00000000-0005-0000-0000-0000F4310000}"/>
    <cellStyle name="Migliaia 23 2 2 2 3" xfId="6844" xr:uid="{00000000-0005-0000-0000-0000F5310000}"/>
    <cellStyle name="Migliaia 23 2 2 2 4" xfId="6845" xr:uid="{00000000-0005-0000-0000-0000F6310000}"/>
    <cellStyle name="Migliaia 23 2 2 2 5" xfId="26584" xr:uid="{00000000-0005-0000-0000-0000F7310000}"/>
    <cellStyle name="Migliaia 23 2 2 2 6" xfId="31662" xr:uid="{00000000-0005-0000-0000-0000F8310000}"/>
    <cellStyle name="Migliaia 23 2 2 2 7" xfId="34650" xr:uid="{00000000-0005-0000-0000-0000F9310000}"/>
    <cellStyle name="Migliaia 23 2 2 2 8" xfId="37610" xr:uid="{00000000-0005-0000-0000-0000FA310000}"/>
    <cellStyle name="Migliaia 23 2 2 3" xfId="6846" xr:uid="{00000000-0005-0000-0000-0000FB310000}"/>
    <cellStyle name="Migliaia 23 2 2 3 2" xfId="6847" xr:uid="{00000000-0005-0000-0000-0000FC310000}"/>
    <cellStyle name="Migliaia 23 2 2 3 3" xfId="6848" xr:uid="{00000000-0005-0000-0000-0000FD310000}"/>
    <cellStyle name="Migliaia 23 2 2 3 4" xfId="27991" xr:uid="{00000000-0005-0000-0000-0000FE310000}"/>
    <cellStyle name="Migliaia 23 2 2 3 5" xfId="36040" xr:uid="{00000000-0005-0000-0000-0000FF310000}"/>
    <cellStyle name="Migliaia 23 2 2 3 6" xfId="39000" xr:uid="{00000000-0005-0000-0000-000000320000}"/>
    <cellStyle name="Migliaia 23 2 2 4" xfId="6849" xr:uid="{00000000-0005-0000-0000-000001320000}"/>
    <cellStyle name="Migliaia 23 2 2 4 2" xfId="6850" xr:uid="{00000000-0005-0000-0000-000002320000}"/>
    <cellStyle name="Migliaia 23 2 2 4 3" xfId="6851" xr:uid="{00000000-0005-0000-0000-000003320000}"/>
    <cellStyle name="Migliaia 23 2 2 4 4" xfId="28907" xr:uid="{00000000-0005-0000-0000-000004320000}"/>
    <cellStyle name="Migliaia 23 2 2 4 5" xfId="39904" xr:uid="{00000000-0005-0000-0000-000005320000}"/>
    <cellStyle name="Migliaia 23 2 2 5" xfId="6852" xr:uid="{00000000-0005-0000-0000-000006320000}"/>
    <cellStyle name="Migliaia 23 2 2 5 2" xfId="6853" xr:uid="{00000000-0005-0000-0000-000007320000}"/>
    <cellStyle name="Migliaia 23 2 2 5 3" xfId="6854" xr:uid="{00000000-0005-0000-0000-000008320000}"/>
    <cellStyle name="Migliaia 23 2 2 5 4" xfId="29827" xr:uid="{00000000-0005-0000-0000-000009320000}"/>
    <cellStyle name="Migliaia 23 2 2 5 5" xfId="40809" xr:uid="{00000000-0005-0000-0000-00000A320000}"/>
    <cellStyle name="Migliaia 23 2 2 6" xfId="6855" xr:uid="{00000000-0005-0000-0000-00000B320000}"/>
    <cellStyle name="Migliaia 23 2 2 7" xfId="6856" xr:uid="{00000000-0005-0000-0000-00000C320000}"/>
    <cellStyle name="Migliaia 23 2 2 8" xfId="6857" xr:uid="{00000000-0005-0000-0000-00000D320000}"/>
    <cellStyle name="Migliaia 23 2 2 9" xfId="24283" xr:uid="{00000000-0005-0000-0000-00000E320000}"/>
    <cellStyle name="Migliaia 23 2 3" xfId="6858" xr:uid="{00000000-0005-0000-0000-00000F320000}"/>
    <cellStyle name="Migliaia 23 2 3 2" xfId="6859" xr:uid="{00000000-0005-0000-0000-000010320000}"/>
    <cellStyle name="Migliaia 23 2 3 3" xfId="6860" xr:uid="{00000000-0005-0000-0000-000011320000}"/>
    <cellStyle name="Migliaia 23 2 3 4" xfId="6861" xr:uid="{00000000-0005-0000-0000-000012320000}"/>
    <cellStyle name="Migliaia 23 2 3 5" xfId="26583" xr:uid="{00000000-0005-0000-0000-000013320000}"/>
    <cellStyle name="Migliaia 23 2 3 6" xfId="31661" xr:uid="{00000000-0005-0000-0000-000014320000}"/>
    <cellStyle name="Migliaia 23 2 3 7" xfId="34649" xr:uid="{00000000-0005-0000-0000-000015320000}"/>
    <cellStyle name="Migliaia 23 2 3 8" xfId="37609" xr:uid="{00000000-0005-0000-0000-000016320000}"/>
    <cellStyle name="Migliaia 23 2 4" xfId="6862" xr:uid="{00000000-0005-0000-0000-000017320000}"/>
    <cellStyle name="Migliaia 23 2 4 2" xfId="6863" xr:uid="{00000000-0005-0000-0000-000018320000}"/>
    <cellStyle name="Migliaia 23 2 4 3" xfId="6864" xr:uid="{00000000-0005-0000-0000-000019320000}"/>
    <cellStyle name="Migliaia 23 2 4 4" xfId="6865" xr:uid="{00000000-0005-0000-0000-00001A320000}"/>
    <cellStyle name="Migliaia 23 2 4 5" xfId="27444" xr:uid="{00000000-0005-0000-0000-00001B320000}"/>
    <cellStyle name="Migliaia 23 2 4 6" xfId="30799" xr:uid="{00000000-0005-0000-0000-00001C320000}"/>
    <cellStyle name="Migliaia 23 2 4 7" xfId="35501" xr:uid="{00000000-0005-0000-0000-00001D320000}"/>
    <cellStyle name="Migliaia 23 2 4 8" xfId="38461" xr:uid="{00000000-0005-0000-0000-00001E320000}"/>
    <cellStyle name="Migliaia 23 2 5" xfId="6866" xr:uid="{00000000-0005-0000-0000-00001F320000}"/>
    <cellStyle name="Migliaia 23 2 5 2" xfId="6867" xr:uid="{00000000-0005-0000-0000-000020320000}"/>
    <cellStyle name="Migliaia 23 2 5 3" xfId="6868" xr:uid="{00000000-0005-0000-0000-000021320000}"/>
    <cellStyle name="Migliaia 23 2 5 4" xfId="28360" xr:uid="{00000000-0005-0000-0000-000022320000}"/>
    <cellStyle name="Migliaia 23 2 5 5" xfId="33563" xr:uid="{00000000-0005-0000-0000-000023320000}"/>
    <cellStyle name="Migliaia 23 2 5 6" xfId="39365" xr:uid="{00000000-0005-0000-0000-000024320000}"/>
    <cellStyle name="Migliaia 23 2 6" xfId="6869" xr:uid="{00000000-0005-0000-0000-000025320000}"/>
    <cellStyle name="Migliaia 23 2 6 2" xfId="6870" xr:uid="{00000000-0005-0000-0000-000026320000}"/>
    <cellStyle name="Migliaia 23 2 6 3" xfId="6871" xr:uid="{00000000-0005-0000-0000-000027320000}"/>
    <cellStyle name="Migliaia 23 2 6 4" xfId="29280" xr:uid="{00000000-0005-0000-0000-000028320000}"/>
    <cellStyle name="Migliaia 23 2 6 5" xfId="40270" xr:uid="{00000000-0005-0000-0000-000029320000}"/>
    <cellStyle name="Migliaia 23 2 7" xfId="6872" xr:uid="{00000000-0005-0000-0000-00002A320000}"/>
    <cellStyle name="Migliaia 23 2 8" xfId="6873" xr:uid="{00000000-0005-0000-0000-00002B320000}"/>
    <cellStyle name="Migliaia 23 2 9" xfId="6874" xr:uid="{00000000-0005-0000-0000-00002C320000}"/>
    <cellStyle name="Migliaia 23 3" xfId="6875" xr:uid="{00000000-0005-0000-0000-00002D320000}"/>
    <cellStyle name="Migliaia 23 3 10" xfId="6876" xr:uid="{00000000-0005-0000-0000-00002E320000}"/>
    <cellStyle name="Migliaia 23 3 11" xfId="6877" xr:uid="{00000000-0005-0000-0000-00002F320000}"/>
    <cellStyle name="Migliaia 23 3 12" xfId="24284" xr:uid="{00000000-0005-0000-0000-000030320000}"/>
    <cellStyle name="Migliaia 23 3 13" xfId="30801" xr:uid="{00000000-0005-0000-0000-000031320000}"/>
    <cellStyle name="Migliaia 23 3 14" xfId="36752" xr:uid="{00000000-0005-0000-0000-000032320000}"/>
    <cellStyle name="Migliaia 23 3 2" xfId="6878" xr:uid="{00000000-0005-0000-0000-000033320000}"/>
    <cellStyle name="Migliaia 23 3 2 10" xfId="30802" xr:uid="{00000000-0005-0000-0000-000034320000}"/>
    <cellStyle name="Migliaia 23 3 2 11" xfId="33566" xr:uid="{00000000-0005-0000-0000-000035320000}"/>
    <cellStyle name="Migliaia 23 3 2 12" xfId="36753" xr:uid="{00000000-0005-0000-0000-000036320000}"/>
    <cellStyle name="Migliaia 23 3 2 2" xfId="6879" xr:uid="{00000000-0005-0000-0000-000037320000}"/>
    <cellStyle name="Migliaia 23 3 2 2 2" xfId="6880" xr:uid="{00000000-0005-0000-0000-000038320000}"/>
    <cellStyle name="Migliaia 23 3 2 2 3" xfId="6881" xr:uid="{00000000-0005-0000-0000-000039320000}"/>
    <cellStyle name="Migliaia 23 3 2 2 4" xfId="6882" xr:uid="{00000000-0005-0000-0000-00003A320000}"/>
    <cellStyle name="Migliaia 23 3 2 2 5" xfId="26586" xr:uid="{00000000-0005-0000-0000-00003B320000}"/>
    <cellStyle name="Migliaia 23 3 2 2 6" xfId="31664" xr:uid="{00000000-0005-0000-0000-00003C320000}"/>
    <cellStyle name="Migliaia 23 3 2 2 7" xfId="34652" xr:uid="{00000000-0005-0000-0000-00003D320000}"/>
    <cellStyle name="Migliaia 23 3 2 2 8" xfId="37612" xr:uid="{00000000-0005-0000-0000-00003E320000}"/>
    <cellStyle name="Migliaia 23 3 2 3" xfId="6883" xr:uid="{00000000-0005-0000-0000-00003F320000}"/>
    <cellStyle name="Migliaia 23 3 2 3 2" xfId="6884" xr:uid="{00000000-0005-0000-0000-000040320000}"/>
    <cellStyle name="Migliaia 23 3 2 3 3" xfId="6885" xr:uid="{00000000-0005-0000-0000-000041320000}"/>
    <cellStyle name="Migliaia 23 3 2 3 4" xfId="27582" xr:uid="{00000000-0005-0000-0000-000042320000}"/>
    <cellStyle name="Migliaia 23 3 2 3 5" xfId="35636" xr:uid="{00000000-0005-0000-0000-000043320000}"/>
    <cellStyle name="Migliaia 23 3 2 3 6" xfId="38596" xr:uid="{00000000-0005-0000-0000-000044320000}"/>
    <cellStyle name="Migliaia 23 3 2 4" xfId="6886" xr:uid="{00000000-0005-0000-0000-000045320000}"/>
    <cellStyle name="Migliaia 23 3 2 4 2" xfId="6887" xr:uid="{00000000-0005-0000-0000-000046320000}"/>
    <cellStyle name="Migliaia 23 3 2 4 3" xfId="6888" xr:uid="{00000000-0005-0000-0000-000047320000}"/>
    <cellStyle name="Migliaia 23 3 2 4 4" xfId="28498" xr:uid="{00000000-0005-0000-0000-000048320000}"/>
    <cellStyle name="Migliaia 23 3 2 4 5" xfId="39500" xr:uid="{00000000-0005-0000-0000-000049320000}"/>
    <cellStyle name="Migliaia 23 3 2 5" xfId="6889" xr:uid="{00000000-0005-0000-0000-00004A320000}"/>
    <cellStyle name="Migliaia 23 3 2 5 2" xfId="6890" xr:uid="{00000000-0005-0000-0000-00004B320000}"/>
    <cellStyle name="Migliaia 23 3 2 5 3" xfId="6891" xr:uid="{00000000-0005-0000-0000-00004C320000}"/>
    <cellStyle name="Migliaia 23 3 2 5 4" xfId="29418" xr:uid="{00000000-0005-0000-0000-00004D320000}"/>
    <cellStyle name="Migliaia 23 3 2 5 5" xfId="40405" xr:uid="{00000000-0005-0000-0000-00004E320000}"/>
    <cellStyle name="Migliaia 23 3 2 6" xfId="6892" xr:uid="{00000000-0005-0000-0000-00004F320000}"/>
    <cellStyle name="Migliaia 23 3 2 7" xfId="6893" xr:uid="{00000000-0005-0000-0000-000050320000}"/>
    <cellStyle name="Migliaia 23 3 2 8" xfId="6894" xr:uid="{00000000-0005-0000-0000-000051320000}"/>
    <cellStyle name="Migliaia 23 3 2 9" xfId="24285" xr:uid="{00000000-0005-0000-0000-000052320000}"/>
    <cellStyle name="Migliaia 23 3 3" xfId="6895" xr:uid="{00000000-0005-0000-0000-000053320000}"/>
    <cellStyle name="Migliaia 23 3 3 10" xfId="24286" xr:uid="{00000000-0005-0000-0000-000054320000}"/>
    <cellStyle name="Migliaia 23 3 3 11" xfId="30803" xr:uid="{00000000-0005-0000-0000-000055320000}"/>
    <cellStyle name="Migliaia 23 3 3 12" xfId="33567" xr:uid="{00000000-0005-0000-0000-000056320000}"/>
    <cellStyle name="Migliaia 23 3 3 13" xfId="36754" xr:uid="{00000000-0005-0000-0000-000057320000}"/>
    <cellStyle name="Migliaia 23 3 3 2" xfId="6896" xr:uid="{00000000-0005-0000-0000-000058320000}"/>
    <cellStyle name="Migliaia 23 3 3 2 10" xfId="30804" xr:uid="{00000000-0005-0000-0000-000059320000}"/>
    <cellStyle name="Migliaia 23 3 3 2 11" xfId="33568" xr:uid="{00000000-0005-0000-0000-00005A320000}"/>
    <cellStyle name="Migliaia 23 3 3 2 12" xfId="36755" xr:uid="{00000000-0005-0000-0000-00005B320000}"/>
    <cellStyle name="Migliaia 23 3 3 2 2" xfId="6897" xr:uid="{00000000-0005-0000-0000-00005C320000}"/>
    <cellStyle name="Migliaia 23 3 3 2 2 2" xfId="6898" xr:uid="{00000000-0005-0000-0000-00005D320000}"/>
    <cellStyle name="Migliaia 23 3 3 2 2 3" xfId="6899" xr:uid="{00000000-0005-0000-0000-00005E320000}"/>
    <cellStyle name="Migliaia 23 3 3 2 2 4" xfId="6900" xr:uid="{00000000-0005-0000-0000-00005F320000}"/>
    <cellStyle name="Migliaia 23 3 3 2 2 5" xfId="26588" xr:uid="{00000000-0005-0000-0000-000060320000}"/>
    <cellStyle name="Migliaia 23 3 3 2 2 6" xfId="31666" xr:uid="{00000000-0005-0000-0000-000061320000}"/>
    <cellStyle name="Migliaia 23 3 3 2 2 7" xfId="34654" xr:uid="{00000000-0005-0000-0000-000062320000}"/>
    <cellStyle name="Migliaia 23 3 3 2 2 8" xfId="37614" xr:uid="{00000000-0005-0000-0000-000063320000}"/>
    <cellStyle name="Migliaia 23 3 3 2 3" xfId="6901" xr:uid="{00000000-0005-0000-0000-000064320000}"/>
    <cellStyle name="Migliaia 23 3 3 2 3 2" xfId="6902" xr:uid="{00000000-0005-0000-0000-000065320000}"/>
    <cellStyle name="Migliaia 23 3 3 2 3 3" xfId="6903" xr:uid="{00000000-0005-0000-0000-000066320000}"/>
    <cellStyle name="Migliaia 23 3 3 2 3 4" xfId="27993" xr:uid="{00000000-0005-0000-0000-000067320000}"/>
    <cellStyle name="Migliaia 23 3 3 2 3 5" xfId="36042" xr:uid="{00000000-0005-0000-0000-000068320000}"/>
    <cellStyle name="Migliaia 23 3 3 2 3 6" xfId="39002" xr:uid="{00000000-0005-0000-0000-000069320000}"/>
    <cellStyle name="Migliaia 23 3 3 2 4" xfId="6904" xr:uid="{00000000-0005-0000-0000-00006A320000}"/>
    <cellStyle name="Migliaia 23 3 3 2 4 2" xfId="6905" xr:uid="{00000000-0005-0000-0000-00006B320000}"/>
    <cellStyle name="Migliaia 23 3 3 2 4 3" xfId="6906" xr:uid="{00000000-0005-0000-0000-00006C320000}"/>
    <cellStyle name="Migliaia 23 3 3 2 4 4" xfId="28909" xr:uid="{00000000-0005-0000-0000-00006D320000}"/>
    <cellStyle name="Migliaia 23 3 3 2 4 5" xfId="39906" xr:uid="{00000000-0005-0000-0000-00006E320000}"/>
    <cellStyle name="Migliaia 23 3 3 2 5" xfId="6907" xr:uid="{00000000-0005-0000-0000-00006F320000}"/>
    <cellStyle name="Migliaia 23 3 3 2 5 2" xfId="6908" xr:uid="{00000000-0005-0000-0000-000070320000}"/>
    <cellStyle name="Migliaia 23 3 3 2 5 3" xfId="6909" xr:uid="{00000000-0005-0000-0000-000071320000}"/>
    <cellStyle name="Migliaia 23 3 3 2 5 4" xfId="29829" xr:uid="{00000000-0005-0000-0000-000072320000}"/>
    <cellStyle name="Migliaia 23 3 3 2 5 5" xfId="40811" xr:uid="{00000000-0005-0000-0000-000073320000}"/>
    <cellStyle name="Migliaia 23 3 3 2 6" xfId="6910" xr:uid="{00000000-0005-0000-0000-000074320000}"/>
    <cellStyle name="Migliaia 23 3 3 2 7" xfId="6911" xr:uid="{00000000-0005-0000-0000-000075320000}"/>
    <cellStyle name="Migliaia 23 3 3 2 8" xfId="6912" xr:uid="{00000000-0005-0000-0000-000076320000}"/>
    <cellStyle name="Migliaia 23 3 3 2 9" xfId="24287" xr:uid="{00000000-0005-0000-0000-000077320000}"/>
    <cellStyle name="Migliaia 23 3 3 3" xfId="6913" xr:uid="{00000000-0005-0000-0000-000078320000}"/>
    <cellStyle name="Migliaia 23 3 3 3 2" xfId="6914" xr:uid="{00000000-0005-0000-0000-000079320000}"/>
    <cellStyle name="Migliaia 23 3 3 3 3" xfId="6915" xr:uid="{00000000-0005-0000-0000-00007A320000}"/>
    <cellStyle name="Migliaia 23 3 3 3 4" xfId="6916" xr:uid="{00000000-0005-0000-0000-00007B320000}"/>
    <cellStyle name="Migliaia 23 3 3 3 5" xfId="26587" xr:uid="{00000000-0005-0000-0000-00007C320000}"/>
    <cellStyle name="Migliaia 23 3 3 3 6" xfId="31665" xr:uid="{00000000-0005-0000-0000-00007D320000}"/>
    <cellStyle name="Migliaia 23 3 3 3 7" xfId="34653" xr:uid="{00000000-0005-0000-0000-00007E320000}"/>
    <cellStyle name="Migliaia 23 3 3 3 8" xfId="37613" xr:uid="{00000000-0005-0000-0000-00007F320000}"/>
    <cellStyle name="Migliaia 23 3 3 4" xfId="6917" xr:uid="{00000000-0005-0000-0000-000080320000}"/>
    <cellStyle name="Migliaia 23 3 3 4 2" xfId="6918" xr:uid="{00000000-0005-0000-0000-000081320000}"/>
    <cellStyle name="Migliaia 23 3 3 4 3" xfId="6919" xr:uid="{00000000-0005-0000-0000-000082320000}"/>
    <cellStyle name="Migliaia 23 3 3 4 4" xfId="27583" xr:uid="{00000000-0005-0000-0000-000083320000}"/>
    <cellStyle name="Migliaia 23 3 3 4 5" xfId="35637" xr:uid="{00000000-0005-0000-0000-000084320000}"/>
    <cellStyle name="Migliaia 23 3 3 4 6" xfId="38597" xr:uid="{00000000-0005-0000-0000-000085320000}"/>
    <cellStyle name="Migliaia 23 3 3 5" xfId="6920" xr:uid="{00000000-0005-0000-0000-000086320000}"/>
    <cellStyle name="Migliaia 23 3 3 5 2" xfId="6921" xr:uid="{00000000-0005-0000-0000-000087320000}"/>
    <cellStyle name="Migliaia 23 3 3 5 3" xfId="6922" xr:uid="{00000000-0005-0000-0000-000088320000}"/>
    <cellStyle name="Migliaia 23 3 3 5 4" xfId="28499" xr:uid="{00000000-0005-0000-0000-000089320000}"/>
    <cellStyle name="Migliaia 23 3 3 5 5" xfId="39501" xr:uid="{00000000-0005-0000-0000-00008A320000}"/>
    <cellStyle name="Migliaia 23 3 3 6" xfId="6923" xr:uid="{00000000-0005-0000-0000-00008B320000}"/>
    <cellStyle name="Migliaia 23 3 3 6 2" xfId="6924" xr:uid="{00000000-0005-0000-0000-00008C320000}"/>
    <cellStyle name="Migliaia 23 3 3 6 3" xfId="6925" xr:uid="{00000000-0005-0000-0000-00008D320000}"/>
    <cellStyle name="Migliaia 23 3 3 6 4" xfId="29419" xr:uid="{00000000-0005-0000-0000-00008E320000}"/>
    <cellStyle name="Migliaia 23 3 3 6 5" xfId="40406" xr:uid="{00000000-0005-0000-0000-00008F320000}"/>
    <cellStyle name="Migliaia 23 3 3 7" xfId="6926" xr:uid="{00000000-0005-0000-0000-000090320000}"/>
    <cellStyle name="Migliaia 23 3 3 8" xfId="6927" xr:uid="{00000000-0005-0000-0000-000091320000}"/>
    <cellStyle name="Migliaia 23 3 3 9" xfId="6928" xr:uid="{00000000-0005-0000-0000-000092320000}"/>
    <cellStyle name="Migliaia 23 3 4" xfId="6929" xr:uid="{00000000-0005-0000-0000-000093320000}"/>
    <cellStyle name="Migliaia 23 3 4 10" xfId="30805" xr:uid="{00000000-0005-0000-0000-000094320000}"/>
    <cellStyle name="Migliaia 23 3 4 11" xfId="33569" xr:uid="{00000000-0005-0000-0000-000095320000}"/>
    <cellStyle name="Migliaia 23 3 4 12" xfId="36756" xr:uid="{00000000-0005-0000-0000-000096320000}"/>
    <cellStyle name="Migliaia 23 3 4 2" xfId="6930" xr:uid="{00000000-0005-0000-0000-000097320000}"/>
    <cellStyle name="Migliaia 23 3 4 2 2" xfId="6931" xr:uid="{00000000-0005-0000-0000-000098320000}"/>
    <cellStyle name="Migliaia 23 3 4 2 3" xfId="6932" xr:uid="{00000000-0005-0000-0000-000099320000}"/>
    <cellStyle name="Migliaia 23 3 4 2 4" xfId="6933" xr:uid="{00000000-0005-0000-0000-00009A320000}"/>
    <cellStyle name="Migliaia 23 3 4 2 5" xfId="26589" xr:uid="{00000000-0005-0000-0000-00009B320000}"/>
    <cellStyle name="Migliaia 23 3 4 2 6" xfId="31667" xr:uid="{00000000-0005-0000-0000-00009C320000}"/>
    <cellStyle name="Migliaia 23 3 4 2 7" xfId="34655" xr:uid="{00000000-0005-0000-0000-00009D320000}"/>
    <cellStyle name="Migliaia 23 3 4 2 8" xfId="37615" xr:uid="{00000000-0005-0000-0000-00009E320000}"/>
    <cellStyle name="Migliaia 23 3 4 3" xfId="6934" xr:uid="{00000000-0005-0000-0000-00009F320000}"/>
    <cellStyle name="Migliaia 23 3 4 3 2" xfId="6935" xr:uid="{00000000-0005-0000-0000-0000A0320000}"/>
    <cellStyle name="Migliaia 23 3 4 3 3" xfId="6936" xr:uid="{00000000-0005-0000-0000-0000A1320000}"/>
    <cellStyle name="Migliaia 23 3 4 3 4" xfId="27992" xr:uid="{00000000-0005-0000-0000-0000A2320000}"/>
    <cellStyle name="Migliaia 23 3 4 3 5" xfId="36041" xr:uid="{00000000-0005-0000-0000-0000A3320000}"/>
    <cellStyle name="Migliaia 23 3 4 3 6" xfId="39001" xr:uid="{00000000-0005-0000-0000-0000A4320000}"/>
    <cellStyle name="Migliaia 23 3 4 4" xfId="6937" xr:uid="{00000000-0005-0000-0000-0000A5320000}"/>
    <cellStyle name="Migliaia 23 3 4 4 2" xfId="6938" xr:uid="{00000000-0005-0000-0000-0000A6320000}"/>
    <cellStyle name="Migliaia 23 3 4 4 3" xfId="6939" xr:uid="{00000000-0005-0000-0000-0000A7320000}"/>
    <cellStyle name="Migliaia 23 3 4 4 4" xfId="28908" xr:uid="{00000000-0005-0000-0000-0000A8320000}"/>
    <cellStyle name="Migliaia 23 3 4 4 5" xfId="39905" xr:uid="{00000000-0005-0000-0000-0000A9320000}"/>
    <cellStyle name="Migliaia 23 3 4 5" xfId="6940" xr:uid="{00000000-0005-0000-0000-0000AA320000}"/>
    <cellStyle name="Migliaia 23 3 4 5 2" xfId="6941" xr:uid="{00000000-0005-0000-0000-0000AB320000}"/>
    <cellStyle name="Migliaia 23 3 4 5 3" xfId="6942" xr:uid="{00000000-0005-0000-0000-0000AC320000}"/>
    <cellStyle name="Migliaia 23 3 4 5 4" xfId="29828" xr:uid="{00000000-0005-0000-0000-0000AD320000}"/>
    <cellStyle name="Migliaia 23 3 4 5 5" xfId="40810" xr:uid="{00000000-0005-0000-0000-0000AE320000}"/>
    <cellStyle name="Migliaia 23 3 4 6" xfId="6943" xr:uid="{00000000-0005-0000-0000-0000AF320000}"/>
    <cellStyle name="Migliaia 23 3 4 7" xfId="6944" xr:uid="{00000000-0005-0000-0000-0000B0320000}"/>
    <cellStyle name="Migliaia 23 3 4 8" xfId="6945" xr:uid="{00000000-0005-0000-0000-0000B1320000}"/>
    <cellStyle name="Migliaia 23 3 4 9" xfId="24288" xr:uid="{00000000-0005-0000-0000-0000B2320000}"/>
    <cellStyle name="Migliaia 23 3 5" xfId="6946" xr:uid="{00000000-0005-0000-0000-0000B3320000}"/>
    <cellStyle name="Migliaia 23 3 5 2" xfId="6947" xr:uid="{00000000-0005-0000-0000-0000B4320000}"/>
    <cellStyle name="Migliaia 23 3 5 3" xfId="6948" xr:uid="{00000000-0005-0000-0000-0000B5320000}"/>
    <cellStyle name="Migliaia 23 3 5 4" xfId="6949" xr:uid="{00000000-0005-0000-0000-0000B6320000}"/>
    <cellStyle name="Migliaia 23 3 5 5" xfId="26585" xr:uid="{00000000-0005-0000-0000-0000B7320000}"/>
    <cellStyle name="Migliaia 23 3 5 6" xfId="31663" xr:uid="{00000000-0005-0000-0000-0000B8320000}"/>
    <cellStyle name="Migliaia 23 3 5 7" xfId="34651" xr:uid="{00000000-0005-0000-0000-0000B9320000}"/>
    <cellStyle name="Migliaia 23 3 5 8" xfId="37611" xr:uid="{00000000-0005-0000-0000-0000BA320000}"/>
    <cellStyle name="Migliaia 23 3 6" xfId="6950" xr:uid="{00000000-0005-0000-0000-0000BB320000}"/>
    <cellStyle name="Migliaia 23 3 6 2" xfId="6951" xr:uid="{00000000-0005-0000-0000-0000BC320000}"/>
    <cellStyle name="Migliaia 23 3 6 3" xfId="6952" xr:uid="{00000000-0005-0000-0000-0000BD320000}"/>
    <cellStyle name="Migliaia 23 3 6 4" xfId="27581" xr:uid="{00000000-0005-0000-0000-0000BE320000}"/>
    <cellStyle name="Migliaia 23 3 6 5" xfId="35635" xr:uid="{00000000-0005-0000-0000-0000BF320000}"/>
    <cellStyle name="Migliaia 23 3 6 6" xfId="38595" xr:uid="{00000000-0005-0000-0000-0000C0320000}"/>
    <cellStyle name="Migliaia 23 3 7" xfId="6953" xr:uid="{00000000-0005-0000-0000-0000C1320000}"/>
    <cellStyle name="Migliaia 23 3 7 2" xfId="6954" xr:uid="{00000000-0005-0000-0000-0000C2320000}"/>
    <cellStyle name="Migliaia 23 3 7 3" xfId="6955" xr:uid="{00000000-0005-0000-0000-0000C3320000}"/>
    <cellStyle name="Migliaia 23 3 7 4" xfId="28497" xr:uid="{00000000-0005-0000-0000-0000C4320000}"/>
    <cellStyle name="Migliaia 23 3 7 5" xfId="33565" xr:uid="{00000000-0005-0000-0000-0000C5320000}"/>
    <cellStyle name="Migliaia 23 3 7 6" xfId="39499" xr:uid="{00000000-0005-0000-0000-0000C6320000}"/>
    <cellStyle name="Migliaia 23 3 8" xfId="6956" xr:uid="{00000000-0005-0000-0000-0000C7320000}"/>
    <cellStyle name="Migliaia 23 3 8 2" xfId="6957" xr:uid="{00000000-0005-0000-0000-0000C8320000}"/>
    <cellStyle name="Migliaia 23 3 8 3" xfId="6958" xr:uid="{00000000-0005-0000-0000-0000C9320000}"/>
    <cellStyle name="Migliaia 23 3 8 4" xfId="29417" xr:uid="{00000000-0005-0000-0000-0000CA320000}"/>
    <cellStyle name="Migliaia 23 3 8 5" xfId="40404" xr:uid="{00000000-0005-0000-0000-0000CB320000}"/>
    <cellStyle name="Migliaia 23 3 9" xfId="6959" xr:uid="{00000000-0005-0000-0000-0000CC320000}"/>
    <cellStyle name="Migliaia 23 4" xfId="6960" xr:uid="{00000000-0005-0000-0000-0000CD320000}"/>
    <cellStyle name="Migliaia 23 4 10" xfId="6961" xr:uid="{00000000-0005-0000-0000-0000CE320000}"/>
    <cellStyle name="Migliaia 23 4 11" xfId="24289" xr:uid="{00000000-0005-0000-0000-0000CF320000}"/>
    <cellStyle name="Migliaia 23 4 12" xfId="30806" xr:uid="{00000000-0005-0000-0000-0000D0320000}"/>
    <cellStyle name="Migliaia 23 4 13" xfId="33570" xr:uid="{00000000-0005-0000-0000-0000D1320000}"/>
    <cellStyle name="Migliaia 23 4 14" xfId="36757" xr:uid="{00000000-0005-0000-0000-0000D2320000}"/>
    <cellStyle name="Migliaia 23 4 2" xfId="6962" xr:uid="{00000000-0005-0000-0000-0000D3320000}"/>
    <cellStyle name="Migliaia 23 4 2 10" xfId="24290" xr:uid="{00000000-0005-0000-0000-0000D4320000}"/>
    <cellStyle name="Migliaia 23 4 2 11" xfId="30807" xr:uid="{00000000-0005-0000-0000-0000D5320000}"/>
    <cellStyle name="Migliaia 23 4 2 12" xfId="33571" xr:uid="{00000000-0005-0000-0000-0000D6320000}"/>
    <cellStyle name="Migliaia 23 4 2 13" xfId="36758" xr:uid="{00000000-0005-0000-0000-0000D7320000}"/>
    <cellStyle name="Migliaia 23 4 2 2" xfId="6963" xr:uid="{00000000-0005-0000-0000-0000D8320000}"/>
    <cellStyle name="Migliaia 23 4 2 2 10" xfId="30808" xr:uid="{00000000-0005-0000-0000-0000D9320000}"/>
    <cellStyle name="Migliaia 23 4 2 2 11" xfId="33572" xr:uid="{00000000-0005-0000-0000-0000DA320000}"/>
    <cellStyle name="Migliaia 23 4 2 2 12" xfId="36759" xr:uid="{00000000-0005-0000-0000-0000DB320000}"/>
    <cellStyle name="Migliaia 23 4 2 2 2" xfId="6964" xr:uid="{00000000-0005-0000-0000-0000DC320000}"/>
    <cellStyle name="Migliaia 23 4 2 2 2 2" xfId="6965" xr:uid="{00000000-0005-0000-0000-0000DD320000}"/>
    <cellStyle name="Migliaia 23 4 2 2 2 3" xfId="6966" xr:uid="{00000000-0005-0000-0000-0000DE320000}"/>
    <cellStyle name="Migliaia 23 4 2 2 2 4" xfId="6967" xr:uid="{00000000-0005-0000-0000-0000DF320000}"/>
    <cellStyle name="Migliaia 23 4 2 2 2 5" xfId="26592" xr:uid="{00000000-0005-0000-0000-0000E0320000}"/>
    <cellStyle name="Migliaia 23 4 2 2 2 6" xfId="31670" xr:uid="{00000000-0005-0000-0000-0000E1320000}"/>
    <cellStyle name="Migliaia 23 4 2 2 2 7" xfId="34658" xr:uid="{00000000-0005-0000-0000-0000E2320000}"/>
    <cellStyle name="Migliaia 23 4 2 2 2 8" xfId="37618" xr:uid="{00000000-0005-0000-0000-0000E3320000}"/>
    <cellStyle name="Migliaia 23 4 2 2 3" xfId="6968" xr:uid="{00000000-0005-0000-0000-0000E4320000}"/>
    <cellStyle name="Migliaia 23 4 2 2 3 2" xfId="6969" xr:uid="{00000000-0005-0000-0000-0000E5320000}"/>
    <cellStyle name="Migliaia 23 4 2 2 3 3" xfId="6970" xr:uid="{00000000-0005-0000-0000-0000E6320000}"/>
    <cellStyle name="Migliaia 23 4 2 2 3 4" xfId="27995" xr:uid="{00000000-0005-0000-0000-0000E7320000}"/>
    <cellStyle name="Migliaia 23 4 2 2 3 5" xfId="36044" xr:uid="{00000000-0005-0000-0000-0000E8320000}"/>
    <cellStyle name="Migliaia 23 4 2 2 3 6" xfId="39004" xr:uid="{00000000-0005-0000-0000-0000E9320000}"/>
    <cellStyle name="Migliaia 23 4 2 2 4" xfId="6971" xr:uid="{00000000-0005-0000-0000-0000EA320000}"/>
    <cellStyle name="Migliaia 23 4 2 2 4 2" xfId="6972" xr:uid="{00000000-0005-0000-0000-0000EB320000}"/>
    <cellStyle name="Migliaia 23 4 2 2 4 3" xfId="6973" xr:uid="{00000000-0005-0000-0000-0000EC320000}"/>
    <cellStyle name="Migliaia 23 4 2 2 4 4" xfId="28911" xr:uid="{00000000-0005-0000-0000-0000ED320000}"/>
    <cellStyle name="Migliaia 23 4 2 2 4 5" xfId="39908" xr:uid="{00000000-0005-0000-0000-0000EE320000}"/>
    <cellStyle name="Migliaia 23 4 2 2 5" xfId="6974" xr:uid="{00000000-0005-0000-0000-0000EF320000}"/>
    <cellStyle name="Migliaia 23 4 2 2 5 2" xfId="6975" xr:uid="{00000000-0005-0000-0000-0000F0320000}"/>
    <cellStyle name="Migliaia 23 4 2 2 5 3" xfId="6976" xr:uid="{00000000-0005-0000-0000-0000F1320000}"/>
    <cellStyle name="Migliaia 23 4 2 2 5 4" xfId="29831" xr:uid="{00000000-0005-0000-0000-0000F2320000}"/>
    <cellStyle name="Migliaia 23 4 2 2 5 5" xfId="40813" xr:uid="{00000000-0005-0000-0000-0000F3320000}"/>
    <cellStyle name="Migliaia 23 4 2 2 6" xfId="6977" xr:uid="{00000000-0005-0000-0000-0000F4320000}"/>
    <cellStyle name="Migliaia 23 4 2 2 7" xfId="6978" xr:uid="{00000000-0005-0000-0000-0000F5320000}"/>
    <cellStyle name="Migliaia 23 4 2 2 8" xfId="6979" xr:uid="{00000000-0005-0000-0000-0000F6320000}"/>
    <cellStyle name="Migliaia 23 4 2 2 9" xfId="24291" xr:uid="{00000000-0005-0000-0000-0000F7320000}"/>
    <cellStyle name="Migliaia 23 4 2 3" xfId="6980" xr:uid="{00000000-0005-0000-0000-0000F8320000}"/>
    <cellStyle name="Migliaia 23 4 2 3 2" xfId="6981" xr:uid="{00000000-0005-0000-0000-0000F9320000}"/>
    <cellStyle name="Migliaia 23 4 2 3 3" xfId="6982" xr:uid="{00000000-0005-0000-0000-0000FA320000}"/>
    <cellStyle name="Migliaia 23 4 2 3 4" xfId="6983" xr:uid="{00000000-0005-0000-0000-0000FB320000}"/>
    <cellStyle name="Migliaia 23 4 2 3 5" xfId="26591" xr:uid="{00000000-0005-0000-0000-0000FC320000}"/>
    <cellStyle name="Migliaia 23 4 2 3 6" xfId="31669" xr:uid="{00000000-0005-0000-0000-0000FD320000}"/>
    <cellStyle name="Migliaia 23 4 2 3 7" xfId="34657" xr:uid="{00000000-0005-0000-0000-0000FE320000}"/>
    <cellStyle name="Migliaia 23 4 2 3 8" xfId="37617" xr:uid="{00000000-0005-0000-0000-0000FF320000}"/>
    <cellStyle name="Migliaia 23 4 2 4" xfId="6984" xr:uid="{00000000-0005-0000-0000-000000330000}"/>
    <cellStyle name="Migliaia 23 4 2 4 2" xfId="6985" xr:uid="{00000000-0005-0000-0000-000001330000}"/>
    <cellStyle name="Migliaia 23 4 2 4 3" xfId="6986" xr:uid="{00000000-0005-0000-0000-000002330000}"/>
    <cellStyle name="Migliaia 23 4 2 4 4" xfId="27585" xr:uid="{00000000-0005-0000-0000-000003330000}"/>
    <cellStyle name="Migliaia 23 4 2 4 5" xfId="35639" xr:uid="{00000000-0005-0000-0000-000004330000}"/>
    <cellStyle name="Migliaia 23 4 2 4 6" xfId="38599" xr:uid="{00000000-0005-0000-0000-000005330000}"/>
    <cellStyle name="Migliaia 23 4 2 5" xfId="6987" xr:uid="{00000000-0005-0000-0000-000006330000}"/>
    <cellStyle name="Migliaia 23 4 2 5 2" xfId="6988" xr:uid="{00000000-0005-0000-0000-000007330000}"/>
    <cellStyle name="Migliaia 23 4 2 5 3" xfId="6989" xr:uid="{00000000-0005-0000-0000-000008330000}"/>
    <cellStyle name="Migliaia 23 4 2 5 4" xfId="28501" xr:uid="{00000000-0005-0000-0000-000009330000}"/>
    <cellStyle name="Migliaia 23 4 2 5 5" xfId="39503" xr:uid="{00000000-0005-0000-0000-00000A330000}"/>
    <cellStyle name="Migliaia 23 4 2 6" xfId="6990" xr:uid="{00000000-0005-0000-0000-00000B330000}"/>
    <cellStyle name="Migliaia 23 4 2 6 2" xfId="6991" xr:uid="{00000000-0005-0000-0000-00000C330000}"/>
    <cellStyle name="Migliaia 23 4 2 6 3" xfId="6992" xr:uid="{00000000-0005-0000-0000-00000D330000}"/>
    <cellStyle name="Migliaia 23 4 2 6 4" xfId="29421" xr:uid="{00000000-0005-0000-0000-00000E330000}"/>
    <cellStyle name="Migliaia 23 4 2 6 5" xfId="40408" xr:uid="{00000000-0005-0000-0000-00000F330000}"/>
    <cellStyle name="Migliaia 23 4 2 7" xfId="6993" xr:uid="{00000000-0005-0000-0000-000010330000}"/>
    <cellStyle name="Migliaia 23 4 2 8" xfId="6994" xr:uid="{00000000-0005-0000-0000-000011330000}"/>
    <cellStyle name="Migliaia 23 4 2 9" xfId="6995" xr:uid="{00000000-0005-0000-0000-000012330000}"/>
    <cellStyle name="Migliaia 23 4 3" xfId="6996" xr:uid="{00000000-0005-0000-0000-000013330000}"/>
    <cellStyle name="Migliaia 23 4 3 10" xfId="30809" xr:uid="{00000000-0005-0000-0000-000014330000}"/>
    <cellStyle name="Migliaia 23 4 3 11" xfId="33573" xr:uid="{00000000-0005-0000-0000-000015330000}"/>
    <cellStyle name="Migliaia 23 4 3 12" xfId="36760" xr:uid="{00000000-0005-0000-0000-000016330000}"/>
    <cellStyle name="Migliaia 23 4 3 2" xfId="6997" xr:uid="{00000000-0005-0000-0000-000017330000}"/>
    <cellStyle name="Migliaia 23 4 3 2 2" xfId="6998" xr:uid="{00000000-0005-0000-0000-000018330000}"/>
    <cellStyle name="Migliaia 23 4 3 2 3" xfId="6999" xr:uid="{00000000-0005-0000-0000-000019330000}"/>
    <cellStyle name="Migliaia 23 4 3 2 4" xfId="7000" xr:uid="{00000000-0005-0000-0000-00001A330000}"/>
    <cellStyle name="Migliaia 23 4 3 2 5" xfId="26593" xr:uid="{00000000-0005-0000-0000-00001B330000}"/>
    <cellStyle name="Migliaia 23 4 3 2 6" xfId="31671" xr:uid="{00000000-0005-0000-0000-00001C330000}"/>
    <cellStyle name="Migliaia 23 4 3 2 7" xfId="34659" xr:uid="{00000000-0005-0000-0000-00001D330000}"/>
    <cellStyle name="Migliaia 23 4 3 2 8" xfId="37619" xr:uid="{00000000-0005-0000-0000-00001E330000}"/>
    <cellStyle name="Migliaia 23 4 3 3" xfId="7001" xr:uid="{00000000-0005-0000-0000-00001F330000}"/>
    <cellStyle name="Migliaia 23 4 3 3 2" xfId="7002" xr:uid="{00000000-0005-0000-0000-000020330000}"/>
    <cellStyle name="Migliaia 23 4 3 3 3" xfId="7003" xr:uid="{00000000-0005-0000-0000-000021330000}"/>
    <cellStyle name="Migliaia 23 4 3 3 4" xfId="27994" xr:uid="{00000000-0005-0000-0000-000022330000}"/>
    <cellStyle name="Migliaia 23 4 3 3 5" xfId="36043" xr:uid="{00000000-0005-0000-0000-000023330000}"/>
    <cellStyle name="Migliaia 23 4 3 3 6" xfId="39003" xr:uid="{00000000-0005-0000-0000-000024330000}"/>
    <cellStyle name="Migliaia 23 4 3 4" xfId="7004" xr:uid="{00000000-0005-0000-0000-000025330000}"/>
    <cellStyle name="Migliaia 23 4 3 4 2" xfId="7005" xr:uid="{00000000-0005-0000-0000-000026330000}"/>
    <cellStyle name="Migliaia 23 4 3 4 3" xfId="7006" xr:uid="{00000000-0005-0000-0000-000027330000}"/>
    <cellStyle name="Migliaia 23 4 3 4 4" xfId="28910" xr:uid="{00000000-0005-0000-0000-000028330000}"/>
    <cellStyle name="Migliaia 23 4 3 4 5" xfId="39907" xr:uid="{00000000-0005-0000-0000-000029330000}"/>
    <cellStyle name="Migliaia 23 4 3 5" xfId="7007" xr:uid="{00000000-0005-0000-0000-00002A330000}"/>
    <cellStyle name="Migliaia 23 4 3 5 2" xfId="7008" xr:uid="{00000000-0005-0000-0000-00002B330000}"/>
    <cellStyle name="Migliaia 23 4 3 5 3" xfId="7009" xr:uid="{00000000-0005-0000-0000-00002C330000}"/>
    <cellStyle name="Migliaia 23 4 3 5 4" xfId="29830" xr:uid="{00000000-0005-0000-0000-00002D330000}"/>
    <cellStyle name="Migliaia 23 4 3 5 5" xfId="40812" xr:uid="{00000000-0005-0000-0000-00002E330000}"/>
    <cellStyle name="Migliaia 23 4 3 6" xfId="7010" xr:uid="{00000000-0005-0000-0000-00002F330000}"/>
    <cellStyle name="Migliaia 23 4 3 7" xfId="7011" xr:uid="{00000000-0005-0000-0000-000030330000}"/>
    <cellStyle name="Migliaia 23 4 3 8" xfId="7012" xr:uid="{00000000-0005-0000-0000-000031330000}"/>
    <cellStyle name="Migliaia 23 4 3 9" xfId="24292" xr:uid="{00000000-0005-0000-0000-000032330000}"/>
    <cellStyle name="Migliaia 23 4 4" xfId="7013" xr:uid="{00000000-0005-0000-0000-000033330000}"/>
    <cellStyle name="Migliaia 23 4 4 2" xfId="7014" xr:uid="{00000000-0005-0000-0000-000034330000}"/>
    <cellStyle name="Migliaia 23 4 4 3" xfId="7015" xr:uid="{00000000-0005-0000-0000-000035330000}"/>
    <cellStyle name="Migliaia 23 4 4 4" xfId="7016" xr:uid="{00000000-0005-0000-0000-000036330000}"/>
    <cellStyle name="Migliaia 23 4 4 5" xfId="26590" xr:uid="{00000000-0005-0000-0000-000037330000}"/>
    <cellStyle name="Migliaia 23 4 4 6" xfId="31668" xr:uid="{00000000-0005-0000-0000-000038330000}"/>
    <cellStyle name="Migliaia 23 4 4 7" xfId="34656" xr:uid="{00000000-0005-0000-0000-000039330000}"/>
    <cellStyle name="Migliaia 23 4 4 8" xfId="37616" xr:uid="{00000000-0005-0000-0000-00003A330000}"/>
    <cellStyle name="Migliaia 23 4 5" xfId="7017" xr:uid="{00000000-0005-0000-0000-00003B330000}"/>
    <cellStyle name="Migliaia 23 4 5 2" xfId="7018" xr:uid="{00000000-0005-0000-0000-00003C330000}"/>
    <cellStyle name="Migliaia 23 4 5 3" xfId="7019" xr:uid="{00000000-0005-0000-0000-00003D330000}"/>
    <cellStyle name="Migliaia 23 4 5 4" xfId="27584" xr:uid="{00000000-0005-0000-0000-00003E330000}"/>
    <cellStyle name="Migliaia 23 4 5 5" xfId="35638" xr:uid="{00000000-0005-0000-0000-00003F330000}"/>
    <cellStyle name="Migliaia 23 4 5 6" xfId="38598" xr:uid="{00000000-0005-0000-0000-000040330000}"/>
    <cellStyle name="Migliaia 23 4 6" xfId="7020" xr:uid="{00000000-0005-0000-0000-000041330000}"/>
    <cellStyle name="Migliaia 23 4 6 2" xfId="7021" xr:uid="{00000000-0005-0000-0000-000042330000}"/>
    <cellStyle name="Migliaia 23 4 6 3" xfId="7022" xr:uid="{00000000-0005-0000-0000-000043330000}"/>
    <cellStyle name="Migliaia 23 4 6 4" xfId="28500" xr:uid="{00000000-0005-0000-0000-000044330000}"/>
    <cellStyle name="Migliaia 23 4 6 5" xfId="39502" xr:uid="{00000000-0005-0000-0000-000045330000}"/>
    <cellStyle name="Migliaia 23 4 7" xfId="7023" xr:uid="{00000000-0005-0000-0000-000046330000}"/>
    <cellStyle name="Migliaia 23 4 7 2" xfId="7024" xr:uid="{00000000-0005-0000-0000-000047330000}"/>
    <cellStyle name="Migliaia 23 4 7 3" xfId="7025" xr:uid="{00000000-0005-0000-0000-000048330000}"/>
    <cellStyle name="Migliaia 23 4 7 4" xfId="29420" xr:uid="{00000000-0005-0000-0000-000049330000}"/>
    <cellStyle name="Migliaia 23 4 7 5" xfId="40407" xr:uid="{00000000-0005-0000-0000-00004A330000}"/>
    <cellStyle name="Migliaia 23 4 8" xfId="7026" xr:uid="{00000000-0005-0000-0000-00004B330000}"/>
    <cellStyle name="Migliaia 23 4 9" xfId="7027" xr:uid="{00000000-0005-0000-0000-00004C330000}"/>
    <cellStyle name="Migliaia 23 5" xfId="7028" xr:uid="{00000000-0005-0000-0000-00004D330000}"/>
    <cellStyle name="Migliaia 23 5 10" xfId="30810" xr:uid="{00000000-0005-0000-0000-00004E330000}"/>
    <cellStyle name="Migliaia 23 5 11" xfId="33574" xr:uid="{00000000-0005-0000-0000-00004F330000}"/>
    <cellStyle name="Migliaia 23 5 12" xfId="36761" xr:uid="{00000000-0005-0000-0000-000050330000}"/>
    <cellStyle name="Migliaia 23 5 2" xfId="7029" xr:uid="{00000000-0005-0000-0000-000051330000}"/>
    <cellStyle name="Migliaia 23 5 2 2" xfId="7030" xr:uid="{00000000-0005-0000-0000-000052330000}"/>
    <cellStyle name="Migliaia 23 5 2 3" xfId="7031" xr:uid="{00000000-0005-0000-0000-000053330000}"/>
    <cellStyle name="Migliaia 23 5 2 4" xfId="7032" xr:uid="{00000000-0005-0000-0000-000054330000}"/>
    <cellStyle name="Migliaia 23 5 2 5" xfId="26594" xr:uid="{00000000-0005-0000-0000-000055330000}"/>
    <cellStyle name="Migliaia 23 5 2 6" xfId="31672" xr:uid="{00000000-0005-0000-0000-000056330000}"/>
    <cellStyle name="Migliaia 23 5 2 7" xfId="34660" xr:uid="{00000000-0005-0000-0000-000057330000}"/>
    <cellStyle name="Migliaia 23 5 2 8" xfId="37620" xr:uid="{00000000-0005-0000-0000-000058330000}"/>
    <cellStyle name="Migliaia 23 5 3" xfId="7033" xr:uid="{00000000-0005-0000-0000-000059330000}"/>
    <cellStyle name="Migliaia 23 5 3 2" xfId="7034" xr:uid="{00000000-0005-0000-0000-00005A330000}"/>
    <cellStyle name="Migliaia 23 5 3 3" xfId="7035" xr:uid="{00000000-0005-0000-0000-00005B330000}"/>
    <cellStyle name="Migliaia 23 5 3 4" xfId="27586" xr:uid="{00000000-0005-0000-0000-00005C330000}"/>
    <cellStyle name="Migliaia 23 5 3 5" xfId="35640" xr:uid="{00000000-0005-0000-0000-00005D330000}"/>
    <cellStyle name="Migliaia 23 5 3 6" xfId="38600" xr:uid="{00000000-0005-0000-0000-00005E330000}"/>
    <cellStyle name="Migliaia 23 5 4" xfId="7036" xr:uid="{00000000-0005-0000-0000-00005F330000}"/>
    <cellStyle name="Migliaia 23 5 4 2" xfId="7037" xr:uid="{00000000-0005-0000-0000-000060330000}"/>
    <cellStyle name="Migliaia 23 5 4 3" xfId="7038" xr:uid="{00000000-0005-0000-0000-000061330000}"/>
    <cellStyle name="Migliaia 23 5 4 4" xfId="28502" xr:uid="{00000000-0005-0000-0000-000062330000}"/>
    <cellStyle name="Migliaia 23 5 4 5" xfId="39504" xr:uid="{00000000-0005-0000-0000-000063330000}"/>
    <cellStyle name="Migliaia 23 5 5" xfId="7039" xr:uid="{00000000-0005-0000-0000-000064330000}"/>
    <cellStyle name="Migliaia 23 5 5 2" xfId="7040" xr:uid="{00000000-0005-0000-0000-000065330000}"/>
    <cellStyle name="Migliaia 23 5 5 3" xfId="7041" xr:uid="{00000000-0005-0000-0000-000066330000}"/>
    <cellStyle name="Migliaia 23 5 5 4" xfId="29422" xr:uid="{00000000-0005-0000-0000-000067330000}"/>
    <cellStyle name="Migliaia 23 5 5 5" xfId="40409" xr:uid="{00000000-0005-0000-0000-000068330000}"/>
    <cellStyle name="Migliaia 23 5 6" xfId="7042" xr:uid="{00000000-0005-0000-0000-000069330000}"/>
    <cellStyle name="Migliaia 23 5 7" xfId="7043" xr:uid="{00000000-0005-0000-0000-00006A330000}"/>
    <cellStyle name="Migliaia 23 5 8" xfId="7044" xr:uid="{00000000-0005-0000-0000-00006B330000}"/>
    <cellStyle name="Migliaia 23 5 9" xfId="24293" xr:uid="{00000000-0005-0000-0000-00006C330000}"/>
    <cellStyle name="Migliaia 23 6" xfId="7045" xr:uid="{00000000-0005-0000-0000-00006D330000}"/>
    <cellStyle name="Migliaia 23 6 2" xfId="7046" xr:uid="{00000000-0005-0000-0000-00006E330000}"/>
    <cellStyle name="Migliaia 23 6 3" xfId="7047" xr:uid="{00000000-0005-0000-0000-00006F330000}"/>
    <cellStyle name="Migliaia 23 6 4" xfId="7048" xr:uid="{00000000-0005-0000-0000-000070330000}"/>
    <cellStyle name="Migliaia 23 6 5" xfId="26582" xr:uid="{00000000-0005-0000-0000-000071330000}"/>
    <cellStyle name="Migliaia 23 6 6" xfId="31660" xr:uid="{00000000-0005-0000-0000-000072330000}"/>
    <cellStyle name="Migliaia 23 6 7" xfId="34648" xr:uid="{00000000-0005-0000-0000-000073330000}"/>
    <cellStyle name="Migliaia 23 6 8" xfId="37608" xr:uid="{00000000-0005-0000-0000-000074330000}"/>
    <cellStyle name="Migliaia 23 7" xfId="7049" xr:uid="{00000000-0005-0000-0000-000075330000}"/>
    <cellStyle name="Migliaia 23 7 2" xfId="7050" xr:uid="{00000000-0005-0000-0000-000076330000}"/>
    <cellStyle name="Migliaia 23 7 3" xfId="7051" xr:uid="{00000000-0005-0000-0000-000077330000}"/>
    <cellStyle name="Migliaia 23 7 4" xfId="7052" xr:uid="{00000000-0005-0000-0000-000078330000}"/>
    <cellStyle name="Migliaia 23 7 5" xfId="23964" xr:uid="{00000000-0005-0000-0000-000079330000}"/>
    <cellStyle name="Migliaia 23 7 6" xfId="30520" xr:uid="{00000000-0005-0000-0000-00007A330000}"/>
    <cellStyle name="Migliaia 23 7 7" xfId="33181" xr:uid="{00000000-0005-0000-0000-00007B330000}"/>
    <cellStyle name="Migliaia 23 7 8" xfId="36472" xr:uid="{00000000-0005-0000-0000-00007C330000}"/>
    <cellStyle name="Migliaia 23 8" xfId="7053" xr:uid="{00000000-0005-0000-0000-00007D330000}"/>
    <cellStyle name="Migliaia 23 8 2" xfId="7054" xr:uid="{00000000-0005-0000-0000-00007E330000}"/>
    <cellStyle name="Migliaia 23 8 3" xfId="7055" xr:uid="{00000000-0005-0000-0000-00007F330000}"/>
    <cellStyle name="Migliaia 23 8 4" xfId="7056" xr:uid="{00000000-0005-0000-0000-000080330000}"/>
    <cellStyle name="Migliaia 23 8 5" xfId="27261" xr:uid="{00000000-0005-0000-0000-000081330000}"/>
    <cellStyle name="Migliaia 23 8 6" xfId="32332" xr:uid="{00000000-0005-0000-0000-000082330000}"/>
    <cellStyle name="Migliaia 23 8 7" xfId="35320" xr:uid="{00000000-0005-0000-0000-000083330000}"/>
    <cellStyle name="Migliaia 23 8 8" xfId="38280" xr:uid="{00000000-0005-0000-0000-000084330000}"/>
    <cellStyle name="Migliaia 23 9" xfId="7057" xr:uid="{00000000-0005-0000-0000-000085330000}"/>
    <cellStyle name="Migliaia 23 9 2" xfId="7058" xr:uid="{00000000-0005-0000-0000-000086330000}"/>
    <cellStyle name="Migliaia 23 9 3" xfId="7059" xr:uid="{00000000-0005-0000-0000-000087330000}"/>
    <cellStyle name="Migliaia 23 9 4" xfId="7060" xr:uid="{00000000-0005-0000-0000-000088330000}"/>
    <cellStyle name="Migliaia 23 9 5" xfId="27381" xr:uid="{00000000-0005-0000-0000-000089330000}"/>
    <cellStyle name="Migliaia 23 9 6" xfId="30396" xr:uid="{00000000-0005-0000-0000-00008A330000}"/>
    <cellStyle name="Migliaia 23 9 7" xfId="35440" xr:uid="{00000000-0005-0000-0000-00008B330000}"/>
    <cellStyle name="Migliaia 23 9 8" xfId="38400" xr:uid="{00000000-0005-0000-0000-00008C330000}"/>
    <cellStyle name="Migliaia 24" xfId="7061" xr:uid="{00000000-0005-0000-0000-00008D330000}"/>
    <cellStyle name="Migliaia 24 10" xfId="7062" xr:uid="{00000000-0005-0000-0000-00008E330000}"/>
    <cellStyle name="Migliaia 24 10 2" xfId="7063" xr:uid="{00000000-0005-0000-0000-00008F330000}"/>
    <cellStyle name="Migliaia 24 10 3" xfId="7064" xr:uid="{00000000-0005-0000-0000-000090330000}"/>
    <cellStyle name="Migliaia 24 10 4" xfId="28298" xr:uid="{00000000-0005-0000-0000-000091330000}"/>
    <cellStyle name="Migliaia 24 10 5" xfId="33056" xr:uid="{00000000-0005-0000-0000-000092330000}"/>
    <cellStyle name="Migliaia 24 10 6" xfId="39305" xr:uid="{00000000-0005-0000-0000-000093330000}"/>
    <cellStyle name="Migliaia 24 11" xfId="7065" xr:uid="{00000000-0005-0000-0000-000094330000}"/>
    <cellStyle name="Migliaia 24 11 2" xfId="7066" xr:uid="{00000000-0005-0000-0000-000095330000}"/>
    <cellStyle name="Migliaia 24 11 3" xfId="7067" xr:uid="{00000000-0005-0000-0000-000096330000}"/>
    <cellStyle name="Migliaia 24 11 4" xfId="29218" xr:uid="{00000000-0005-0000-0000-000097330000}"/>
    <cellStyle name="Migliaia 24 11 5" xfId="32706" xr:uid="{00000000-0005-0000-0000-000098330000}"/>
    <cellStyle name="Migliaia 24 11 6" xfId="40210" xr:uid="{00000000-0005-0000-0000-000099330000}"/>
    <cellStyle name="Migliaia 24 12" xfId="7068" xr:uid="{00000000-0005-0000-0000-00009A330000}"/>
    <cellStyle name="Migliaia 24 13" xfId="7069" xr:uid="{00000000-0005-0000-0000-00009B330000}"/>
    <cellStyle name="Migliaia 24 14" xfId="7070" xr:uid="{00000000-0005-0000-0000-00009C330000}"/>
    <cellStyle name="Migliaia 24 15" xfId="23611" xr:uid="{00000000-0005-0000-0000-00009D330000}"/>
    <cellStyle name="Migliaia 24 16" xfId="30215" xr:uid="{00000000-0005-0000-0000-00009E330000}"/>
    <cellStyle name="Migliaia 24 17" xfId="36353" xr:uid="{00000000-0005-0000-0000-00009F330000}"/>
    <cellStyle name="Migliaia 24 18" xfId="41115" xr:uid="{00000000-0005-0000-0000-0000A0330000}"/>
    <cellStyle name="Migliaia 24 19" xfId="41236" xr:uid="{00000000-0005-0000-0000-0000A1330000}"/>
    <cellStyle name="Migliaia 24 2" xfId="7071" xr:uid="{00000000-0005-0000-0000-0000A2330000}"/>
    <cellStyle name="Migliaia 24 2 10" xfId="24294" xr:uid="{00000000-0005-0000-0000-0000A3330000}"/>
    <cellStyle name="Migliaia 24 2 11" xfId="30216" xr:uid="{00000000-0005-0000-0000-0000A4330000}"/>
    <cellStyle name="Migliaia 24 2 12" xfId="36762" xr:uid="{00000000-0005-0000-0000-0000A5330000}"/>
    <cellStyle name="Migliaia 24 2 2" xfId="7072" xr:uid="{00000000-0005-0000-0000-0000A6330000}"/>
    <cellStyle name="Migliaia 24 2 2 10" xfId="30812" xr:uid="{00000000-0005-0000-0000-0000A7330000}"/>
    <cellStyle name="Migliaia 24 2 2 11" xfId="33576" xr:uid="{00000000-0005-0000-0000-0000A8330000}"/>
    <cellStyle name="Migliaia 24 2 2 12" xfId="36763" xr:uid="{00000000-0005-0000-0000-0000A9330000}"/>
    <cellStyle name="Migliaia 24 2 2 2" xfId="7073" xr:uid="{00000000-0005-0000-0000-0000AA330000}"/>
    <cellStyle name="Migliaia 24 2 2 2 2" xfId="7074" xr:uid="{00000000-0005-0000-0000-0000AB330000}"/>
    <cellStyle name="Migliaia 24 2 2 2 3" xfId="7075" xr:uid="{00000000-0005-0000-0000-0000AC330000}"/>
    <cellStyle name="Migliaia 24 2 2 2 4" xfId="7076" xr:uid="{00000000-0005-0000-0000-0000AD330000}"/>
    <cellStyle name="Migliaia 24 2 2 2 5" xfId="26597" xr:uid="{00000000-0005-0000-0000-0000AE330000}"/>
    <cellStyle name="Migliaia 24 2 2 2 6" xfId="31675" xr:uid="{00000000-0005-0000-0000-0000AF330000}"/>
    <cellStyle name="Migliaia 24 2 2 2 7" xfId="34663" xr:uid="{00000000-0005-0000-0000-0000B0330000}"/>
    <cellStyle name="Migliaia 24 2 2 2 8" xfId="37623" xr:uid="{00000000-0005-0000-0000-0000B1330000}"/>
    <cellStyle name="Migliaia 24 2 2 3" xfId="7077" xr:uid="{00000000-0005-0000-0000-0000B2330000}"/>
    <cellStyle name="Migliaia 24 2 2 3 2" xfId="7078" xr:uid="{00000000-0005-0000-0000-0000B3330000}"/>
    <cellStyle name="Migliaia 24 2 2 3 3" xfId="7079" xr:uid="{00000000-0005-0000-0000-0000B4330000}"/>
    <cellStyle name="Migliaia 24 2 2 3 4" xfId="27996" xr:uid="{00000000-0005-0000-0000-0000B5330000}"/>
    <cellStyle name="Migliaia 24 2 2 3 5" xfId="36045" xr:uid="{00000000-0005-0000-0000-0000B6330000}"/>
    <cellStyle name="Migliaia 24 2 2 3 6" xfId="39005" xr:uid="{00000000-0005-0000-0000-0000B7330000}"/>
    <cellStyle name="Migliaia 24 2 2 4" xfId="7080" xr:uid="{00000000-0005-0000-0000-0000B8330000}"/>
    <cellStyle name="Migliaia 24 2 2 4 2" xfId="7081" xr:uid="{00000000-0005-0000-0000-0000B9330000}"/>
    <cellStyle name="Migliaia 24 2 2 4 3" xfId="7082" xr:uid="{00000000-0005-0000-0000-0000BA330000}"/>
    <cellStyle name="Migliaia 24 2 2 4 4" xfId="28912" xr:uid="{00000000-0005-0000-0000-0000BB330000}"/>
    <cellStyle name="Migliaia 24 2 2 4 5" xfId="39909" xr:uid="{00000000-0005-0000-0000-0000BC330000}"/>
    <cellStyle name="Migliaia 24 2 2 5" xfId="7083" xr:uid="{00000000-0005-0000-0000-0000BD330000}"/>
    <cellStyle name="Migliaia 24 2 2 5 2" xfId="7084" xr:uid="{00000000-0005-0000-0000-0000BE330000}"/>
    <cellStyle name="Migliaia 24 2 2 5 3" xfId="7085" xr:uid="{00000000-0005-0000-0000-0000BF330000}"/>
    <cellStyle name="Migliaia 24 2 2 5 4" xfId="29832" xr:uid="{00000000-0005-0000-0000-0000C0330000}"/>
    <cellStyle name="Migliaia 24 2 2 5 5" xfId="40814" xr:uid="{00000000-0005-0000-0000-0000C1330000}"/>
    <cellStyle name="Migliaia 24 2 2 6" xfId="7086" xr:uid="{00000000-0005-0000-0000-0000C2330000}"/>
    <cellStyle name="Migliaia 24 2 2 7" xfId="7087" xr:uid="{00000000-0005-0000-0000-0000C3330000}"/>
    <cellStyle name="Migliaia 24 2 2 8" xfId="7088" xr:uid="{00000000-0005-0000-0000-0000C4330000}"/>
    <cellStyle name="Migliaia 24 2 2 9" xfId="24295" xr:uid="{00000000-0005-0000-0000-0000C5330000}"/>
    <cellStyle name="Migliaia 24 2 3" xfId="7089" xr:uid="{00000000-0005-0000-0000-0000C6330000}"/>
    <cellStyle name="Migliaia 24 2 3 2" xfId="7090" xr:uid="{00000000-0005-0000-0000-0000C7330000}"/>
    <cellStyle name="Migliaia 24 2 3 3" xfId="7091" xr:uid="{00000000-0005-0000-0000-0000C8330000}"/>
    <cellStyle name="Migliaia 24 2 3 4" xfId="7092" xr:uid="{00000000-0005-0000-0000-0000C9330000}"/>
    <cellStyle name="Migliaia 24 2 3 5" xfId="26596" xr:uid="{00000000-0005-0000-0000-0000CA330000}"/>
    <cellStyle name="Migliaia 24 2 3 6" xfId="31674" xr:uid="{00000000-0005-0000-0000-0000CB330000}"/>
    <cellStyle name="Migliaia 24 2 3 7" xfId="34662" xr:uid="{00000000-0005-0000-0000-0000CC330000}"/>
    <cellStyle name="Migliaia 24 2 3 8" xfId="37622" xr:uid="{00000000-0005-0000-0000-0000CD330000}"/>
    <cellStyle name="Migliaia 24 2 4" xfId="7093" xr:uid="{00000000-0005-0000-0000-0000CE330000}"/>
    <cellStyle name="Migliaia 24 2 4 2" xfId="7094" xr:uid="{00000000-0005-0000-0000-0000CF330000}"/>
    <cellStyle name="Migliaia 24 2 4 3" xfId="7095" xr:uid="{00000000-0005-0000-0000-0000D0330000}"/>
    <cellStyle name="Migliaia 24 2 4 4" xfId="7096" xr:uid="{00000000-0005-0000-0000-0000D1330000}"/>
    <cellStyle name="Migliaia 24 2 4 5" xfId="27445" xr:uid="{00000000-0005-0000-0000-0000D2330000}"/>
    <cellStyle name="Migliaia 24 2 4 6" xfId="30811" xr:uid="{00000000-0005-0000-0000-0000D3330000}"/>
    <cellStyle name="Migliaia 24 2 4 7" xfId="35502" xr:uid="{00000000-0005-0000-0000-0000D4330000}"/>
    <cellStyle name="Migliaia 24 2 4 8" xfId="38462" xr:uid="{00000000-0005-0000-0000-0000D5330000}"/>
    <cellStyle name="Migliaia 24 2 5" xfId="7097" xr:uid="{00000000-0005-0000-0000-0000D6330000}"/>
    <cellStyle name="Migliaia 24 2 5 2" xfId="7098" xr:uid="{00000000-0005-0000-0000-0000D7330000}"/>
    <cellStyle name="Migliaia 24 2 5 3" xfId="7099" xr:uid="{00000000-0005-0000-0000-0000D8330000}"/>
    <cellStyle name="Migliaia 24 2 5 4" xfId="28361" xr:uid="{00000000-0005-0000-0000-0000D9330000}"/>
    <cellStyle name="Migliaia 24 2 5 5" xfId="33575" xr:uid="{00000000-0005-0000-0000-0000DA330000}"/>
    <cellStyle name="Migliaia 24 2 5 6" xfId="39366" xr:uid="{00000000-0005-0000-0000-0000DB330000}"/>
    <cellStyle name="Migliaia 24 2 6" xfId="7100" xr:uid="{00000000-0005-0000-0000-0000DC330000}"/>
    <cellStyle name="Migliaia 24 2 6 2" xfId="7101" xr:uid="{00000000-0005-0000-0000-0000DD330000}"/>
    <cellStyle name="Migliaia 24 2 6 3" xfId="7102" xr:uid="{00000000-0005-0000-0000-0000DE330000}"/>
    <cellStyle name="Migliaia 24 2 6 4" xfId="29281" xr:uid="{00000000-0005-0000-0000-0000DF330000}"/>
    <cellStyle name="Migliaia 24 2 6 5" xfId="40271" xr:uid="{00000000-0005-0000-0000-0000E0330000}"/>
    <cellStyle name="Migliaia 24 2 7" xfId="7103" xr:uid="{00000000-0005-0000-0000-0000E1330000}"/>
    <cellStyle name="Migliaia 24 2 8" xfId="7104" xr:uid="{00000000-0005-0000-0000-0000E2330000}"/>
    <cellStyle name="Migliaia 24 2 9" xfId="7105" xr:uid="{00000000-0005-0000-0000-0000E3330000}"/>
    <cellStyle name="Migliaia 24 3" xfId="7106" xr:uid="{00000000-0005-0000-0000-0000E4330000}"/>
    <cellStyle name="Migliaia 24 3 10" xfId="7107" xr:uid="{00000000-0005-0000-0000-0000E5330000}"/>
    <cellStyle name="Migliaia 24 3 11" xfId="7108" xr:uid="{00000000-0005-0000-0000-0000E6330000}"/>
    <cellStyle name="Migliaia 24 3 12" xfId="24296" xr:uid="{00000000-0005-0000-0000-0000E7330000}"/>
    <cellStyle name="Migliaia 24 3 13" xfId="30813" xr:uid="{00000000-0005-0000-0000-0000E8330000}"/>
    <cellStyle name="Migliaia 24 3 14" xfId="36764" xr:uid="{00000000-0005-0000-0000-0000E9330000}"/>
    <cellStyle name="Migliaia 24 3 2" xfId="7109" xr:uid="{00000000-0005-0000-0000-0000EA330000}"/>
    <cellStyle name="Migliaia 24 3 2 10" xfId="30814" xr:uid="{00000000-0005-0000-0000-0000EB330000}"/>
    <cellStyle name="Migliaia 24 3 2 11" xfId="33578" xr:uid="{00000000-0005-0000-0000-0000EC330000}"/>
    <cellStyle name="Migliaia 24 3 2 12" xfId="36765" xr:uid="{00000000-0005-0000-0000-0000ED330000}"/>
    <cellStyle name="Migliaia 24 3 2 2" xfId="7110" xr:uid="{00000000-0005-0000-0000-0000EE330000}"/>
    <cellStyle name="Migliaia 24 3 2 2 2" xfId="7111" xr:uid="{00000000-0005-0000-0000-0000EF330000}"/>
    <cellStyle name="Migliaia 24 3 2 2 3" xfId="7112" xr:uid="{00000000-0005-0000-0000-0000F0330000}"/>
    <cellStyle name="Migliaia 24 3 2 2 4" xfId="7113" xr:uid="{00000000-0005-0000-0000-0000F1330000}"/>
    <cellStyle name="Migliaia 24 3 2 2 5" xfId="26599" xr:uid="{00000000-0005-0000-0000-0000F2330000}"/>
    <cellStyle name="Migliaia 24 3 2 2 6" xfId="31677" xr:uid="{00000000-0005-0000-0000-0000F3330000}"/>
    <cellStyle name="Migliaia 24 3 2 2 7" xfId="34665" xr:uid="{00000000-0005-0000-0000-0000F4330000}"/>
    <cellStyle name="Migliaia 24 3 2 2 8" xfId="37625" xr:uid="{00000000-0005-0000-0000-0000F5330000}"/>
    <cellStyle name="Migliaia 24 3 2 3" xfId="7114" xr:uid="{00000000-0005-0000-0000-0000F6330000}"/>
    <cellStyle name="Migliaia 24 3 2 3 2" xfId="7115" xr:uid="{00000000-0005-0000-0000-0000F7330000}"/>
    <cellStyle name="Migliaia 24 3 2 3 3" xfId="7116" xr:uid="{00000000-0005-0000-0000-0000F8330000}"/>
    <cellStyle name="Migliaia 24 3 2 3 4" xfId="27588" xr:uid="{00000000-0005-0000-0000-0000F9330000}"/>
    <cellStyle name="Migliaia 24 3 2 3 5" xfId="35642" xr:uid="{00000000-0005-0000-0000-0000FA330000}"/>
    <cellStyle name="Migliaia 24 3 2 3 6" xfId="38602" xr:uid="{00000000-0005-0000-0000-0000FB330000}"/>
    <cellStyle name="Migliaia 24 3 2 4" xfId="7117" xr:uid="{00000000-0005-0000-0000-0000FC330000}"/>
    <cellStyle name="Migliaia 24 3 2 4 2" xfId="7118" xr:uid="{00000000-0005-0000-0000-0000FD330000}"/>
    <cellStyle name="Migliaia 24 3 2 4 3" xfId="7119" xr:uid="{00000000-0005-0000-0000-0000FE330000}"/>
    <cellStyle name="Migliaia 24 3 2 4 4" xfId="28504" xr:uid="{00000000-0005-0000-0000-0000FF330000}"/>
    <cellStyle name="Migliaia 24 3 2 4 5" xfId="39506" xr:uid="{00000000-0005-0000-0000-000000340000}"/>
    <cellStyle name="Migliaia 24 3 2 5" xfId="7120" xr:uid="{00000000-0005-0000-0000-000001340000}"/>
    <cellStyle name="Migliaia 24 3 2 5 2" xfId="7121" xr:uid="{00000000-0005-0000-0000-000002340000}"/>
    <cellStyle name="Migliaia 24 3 2 5 3" xfId="7122" xr:uid="{00000000-0005-0000-0000-000003340000}"/>
    <cellStyle name="Migliaia 24 3 2 5 4" xfId="29424" xr:uid="{00000000-0005-0000-0000-000004340000}"/>
    <cellStyle name="Migliaia 24 3 2 5 5" xfId="40411" xr:uid="{00000000-0005-0000-0000-000005340000}"/>
    <cellStyle name="Migliaia 24 3 2 6" xfId="7123" xr:uid="{00000000-0005-0000-0000-000006340000}"/>
    <cellStyle name="Migliaia 24 3 2 7" xfId="7124" xr:uid="{00000000-0005-0000-0000-000007340000}"/>
    <cellStyle name="Migliaia 24 3 2 8" xfId="7125" xr:uid="{00000000-0005-0000-0000-000008340000}"/>
    <cellStyle name="Migliaia 24 3 2 9" xfId="24297" xr:uid="{00000000-0005-0000-0000-000009340000}"/>
    <cellStyle name="Migliaia 24 3 3" xfId="7126" xr:uid="{00000000-0005-0000-0000-00000A340000}"/>
    <cellStyle name="Migliaia 24 3 3 10" xfId="24298" xr:uid="{00000000-0005-0000-0000-00000B340000}"/>
    <cellStyle name="Migliaia 24 3 3 11" xfId="30815" xr:uid="{00000000-0005-0000-0000-00000C340000}"/>
    <cellStyle name="Migliaia 24 3 3 12" xfId="33579" xr:uid="{00000000-0005-0000-0000-00000D340000}"/>
    <cellStyle name="Migliaia 24 3 3 13" xfId="36766" xr:uid="{00000000-0005-0000-0000-00000E340000}"/>
    <cellStyle name="Migliaia 24 3 3 2" xfId="7127" xr:uid="{00000000-0005-0000-0000-00000F340000}"/>
    <cellStyle name="Migliaia 24 3 3 2 10" xfId="30816" xr:uid="{00000000-0005-0000-0000-000010340000}"/>
    <cellStyle name="Migliaia 24 3 3 2 11" xfId="33580" xr:uid="{00000000-0005-0000-0000-000011340000}"/>
    <cellStyle name="Migliaia 24 3 3 2 12" xfId="36767" xr:uid="{00000000-0005-0000-0000-000012340000}"/>
    <cellStyle name="Migliaia 24 3 3 2 2" xfId="7128" xr:uid="{00000000-0005-0000-0000-000013340000}"/>
    <cellStyle name="Migliaia 24 3 3 2 2 2" xfId="7129" xr:uid="{00000000-0005-0000-0000-000014340000}"/>
    <cellStyle name="Migliaia 24 3 3 2 2 3" xfId="7130" xr:uid="{00000000-0005-0000-0000-000015340000}"/>
    <cellStyle name="Migliaia 24 3 3 2 2 4" xfId="7131" xr:uid="{00000000-0005-0000-0000-000016340000}"/>
    <cellStyle name="Migliaia 24 3 3 2 2 5" xfId="26601" xr:uid="{00000000-0005-0000-0000-000017340000}"/>
    <cellStyle name="Migliaia 24 3 3 2 2 6" xfId="31679" xr:uid="{00000000-0005-0000-0000-000018340000}"/>
    <cellStyle name="Migliaia 24 3 3 2 2 7" xfId="34667" xr:uid="{00000000-0005-0000-0000-000019340000}"/>
    <cellStyle name="Migliaia 24 3 3 2 2 8" xfId="37627" xr:uid="{00000000-0005-0000-0000-00001A340000}"/>
    <cellStyle name="Migliaia 24 3 3 2 3" xfId="7132" xr:uid="{00000000-0005-0000-0000-00001B340000}"/>
    <cellStyle name="Migliaia 24 3 3 2 3 2" xfId="7133" xr:uid="{00000000-0005-0000-0000-00001C340000}"/>
    <cellStyle name="Migliaia 24 3 3 2 3 3" xfId="7134" xr:uid="{00000000-0005-0000-0000-00001D340000}"/>
    <cellStyle name="Migliaia 24 3 3 2 3 4" xfId="27998" xr:uid="{00000000-0005-0000-0000-00001E340000}"/>
    <cellStyle name="Migliaia 24 3 3 2 3 5" xfId="36047" xr:uid="{00000000-0005-0000-0000-00001F340000}"/>
    <cellStyle name="Migliaia 24 3 3 2 3 6" xfId="39007" xr:uid="{00000000-0005-0000-0000-000020340000}"/>
    <cellStyle name="Migliaia 24 3 3 2 4" xfId="7135" xr:uid="{00000000-0005-0000-0000-000021340000}"/>
    <cellStyle name="Migliaia 24 3 3 2 4 2" xfId="7136" xr:uid="{00000000-0005-0000-0000-000022340000}"/>
    <cellStyle name="Migliaia 24 3 3 2 4 3" xfId="7137" xr:uid="{00000000-0005-0000-0000-000023340000}"/>
    <cellStyle name="Migliaia 24 3 3 2 4 4" xfId="28914" xr:uid="{00000000-0005-0000-0000-000024340000}"/>
    <cellStyle name="Migliaia 24 3 3 2 4 5" xfId="39911" xr:uid="{00000000-0005-0000-0000-000025340000}"/>
    <cellStyle name="Migliaia 24 3 3 2 5" xfId="7138" xr:uid="{00000000-0005-0000-0000-000026340000}"/>
    <cellStyle name="Migliaia 24 3 3 2 5 2" xfId="7139" xr:uid="{00000000-0005-0000-0000-000027340000}"/>
    <cellStyle name="Migliaia 24 3 3 2 5 3" xfId="7140" xr:uid="{00000000-0005-0000-0000-000028340000}"/>
    <cellStyle name="Migliaia 24 3 3 2 5 4" xfId="29834" xr:uid="{00000000-0005-0000-0000-000029340000}"/>
    <cellStyle name="Migliaia 24 3 3 2 5 5" xfId="40816" xr:uid="{00000000-0005-0000-0000-00002A340000}"/>
    <cellStyle name="Migliaia 24 3 3 2 6" xfId="7141" xr:uid="{00000000-0005-0000-0000-00002B340000}"/>
    <cellStyle name="Migliaia 24 3 3 2 7" xfId="7142" xr:uid="{00000000-0005-0000-0000-00002C340000}"/>
    <cellStyle name="Migliaia 24 3 3 2 8" xfId="7143" xr:uid="{00000000-0005-0000-0000-00002D340000}"/>
    <cellStyle name="Migliaia 24 3 3 2 9" xfId="24299" xr:uid="{00000000-0005-0000-0000-00002E340000}"/>
    <cellStyle name="Migliaia 24 3 3 3" xfId="7144" xr:uid="{00000000-0005-0000-0000-00002F340000}"/>
    <cellStyle name="Migliaia 24 3 3 3 2" xfId="7145" xr:uid="{00000000-0005-0000-0000-000030340000}"/>
    <cellStyle name="Migliaia 24 3 3 3 3" xfId="7146" xr:uid="{00000000-0005-0000-0000-000031340000}"/>
    <cellStyle name="Migliaia 24 3 3 3 4" xfId="7147" xr:uid="{00000000-0005-0000-0000-000032340000}"/>
    <cellStyle name="Migliaia 24 3 3 3 5" xfId="26600" xr:uid="{00000000-0005-0000-0000-000033340000}"/>
    <cellStyle name="Migliaia 24 3 3 3 6" xfId="31678" xr:uid="{00000000-0005-0000-0000-000034340000}"/>
    <cellStyle name="Migliaia 24 3 3 3 7" xfId="34666" xr:uid="{00000000-0005-0000-0000-000035340000}"/>
    <cellStyle name="Migliaia 24 3 3 3 8" xfId="37626" xr:uid="{00000000-0005-0000-0000-000036340000}"/>
    <cellStyle name="Migliaia 24 3 3 4" xfId="7148" xr:uid="{00000000-0005-0000-0000-000037340000}"/>
    <cellStyle name="Migliaia 24 3 3 4 2" xfId="7149" xr:uid="{00000000-0005-0000-0000-000038340000}"/>
    <cellStyle name="Migliaia 24 3 3 4 3" xfId="7150" xr:uid="{00000000-0005-0000-0000-000039340000}"/>
    <cellStyle name="Migliaia 24 3 3 4 4" xfId="27589" xr:uid="{00000000-0005-0000-0000-00003A340000}"/>
    <cellStyle name="Migliaia 24 3 3 4 5" xfId="35643" xr:uid="{00000000-0005-0000-0000-00003B340000}"/>
    <cellStyle name="Migliaia 24 3 3 4 6" xfId="38603" xr:uid="{00000000-0005-0000-0000-00003C340000}"/>
    <cellStyle name="Migliaia 24 3 3 5" xfId="7151" xr:uid="{00000000-0005-0000-0000-00003D340000}"/>
    <cellStyle name="Migliaia 24 3 3 5 2" xfId="7152" xr:uid="{00000000-0005-0000-0000-00003E340000}"/>
    <cellStyle name="Migliaia 24 3 3 5 3" xfId="7153" xr:uid="{00000000-0005-0000-0000-00003F340000}"/>
    <cellStyle name="Migliaia 24 3 3 5 4" xfId="28505" xr:uid="{00000000-0005-0000-0000-000040340000}"/>
    <cellStyle name="Migliaia 24 3 3 5 5" xfId="39507" xr:uid="{00000000-0005-0000-0000-000041340000}"/>
    <cellStyle name="Migliaia 24 3 3 6" xfId="7154" xr:uid="{00000000-0005-0000-0000-000042340000}"/>
    <cellStyle name="Migliaia 24 3 3 6 2" xfId="7155" xr:uid="{00000000-0005-0000-0000-000043340000}"/>
    <cellStyle name="Migliaia 24 3 3 6 3" xfId="7156" xr:uid="{00000000-0005-0000-0000-000044340000}"/>
    <cellStyle name="Migliaia 24 3 3 6 4" xfId="29425" xr:uid="{00000000-0005-0000-0000-000045340000}"/>
    <cellStyle name="Migliaia 24 3 3 6 5" xfId="40412" xr:uid="{00000000-0005-0000-0000-000046340000}"/>
    <cellStyle name="Migliaia 24 3 3 7" xfId="7157" xr:uid="{00000000-0005-0000-0000-000047340000}"/>
    <cellStyle name="Migliaia 24 3 3 8" xfId="7158" xr:uid="{00000000-0005-0000-0000-000048340000}"/>
    <cellStyle name="Migliaia 24 3 3 9" xfId="7159" xr:uid="{00000000-0005-0000-0000-000049340000}"/>
    <cellStyle name="Migliaia 24 3 4" xfId="7160" xr:uid="{00000000-0005-0000-0000-00004A340000}"/>
    <cellStyle name="Migliaia 24 3 4 10" xfId="30817" xr:uid="{00000000-0005-0000-0000-00004B340000}"/>
    <cellStyle name="Migliaia 24 3 4 11" xfId="33581" xr:uid="{00000000-0005-0000-0000-00004C340000}"/>
    <cellStyle name="Migliaia 24 3 4 12" xfId="36768" xr:uid="{00000000-0005-0000-0000-00004D340000}"/>
    <cellStyle name="Migliaia 24 3 4 2" xfId="7161" xr:uid="{00000000-0005-0000-0000-00004E340000}"/>
    <cellStyle name="Migliaia 24 3 4 2 2" xfId="7162" xr:uid="{00000000-0005-0000-0000-00004F340000}"/>
    <cellStyle name="Migliaia 24 3 4 2 3" xfId="7163" xr:uid="{00000000-0005-0000-0000-000050340000}"/>
    <cellStyle name="Migliaia 24 3 4 2 4" xfId="7164" xr:uid="{00000000-0005-0000-0000-000051340000}"/>
    <cellStyle name="Migliaia 24 3 4 2 5" xfId="26602" xr:uid="{00000000-0005-0000-0000-000052340000}"/>
    <cellStyle name="Migliaia 24 3 4 2 6" xfId="31680" xr:uid="{00000000-0005-0000-0000-000053340000}"/>
    <cellStyle name="Migliaia 24 3 4 2 7" xfId="34668" xr:uid="{00000000-0005-0000-0000-000054340000}"/>
    <cellStyle name="Migliaia 24 3 4 2 8" xfId="37628" xr:uid="{00000000-0005-0000-0000-000055340000}"/>
    <cellStyle name="Migliaia 24 3 4 3" xfId="7165" xr:uid="{00000000-0005-0000-0000-000056340000}"/>
    <cellStyle name="Migliaia 24 3 4 3 2" xfId="7166" xr:uid="{00000000-0005-0000-0000-000057340000}"/>
    <cellStyle name="Migliaia 24 3 4 3 3" xfId="7167" xr:uid="{00000000-0005-0000-0000-000058340000}"/>
    <cellStyle name="Migliaia 24 3 4 3 4" xfId="27997" xr:uid="{00000000-0005-0000-0000-000059340000}"/>
    <cellStyle name="Migliaia 24 3 4 3 5" xfId="36046" xr:uid="{00000000-0005-0000-0000-00005A340000}"/>
    <cellStyle name="Migliaia 24 3 4 3 6" xfId="39006" xr:uid="{00000000-0005-0000-0000-00005B340000}"/>
    <cellStyle name="Migliaia 24 3 4 4" xfId="7168" xr:uid="{00000000-0005-0000-0000-00005C340000}"/>
    <cellStyle name="Migliaia 24 3 4 4 2" xfId="7169" xr:uid="{00000000-0005-0000-0000-00005D340000}"/>
    <cellStyle name="Migliaia 24 3 4 4 3" xfId="7170" xr:uid="{00000000-0005-0000-0000-00005E340000}"/>
    <cellStyle name="Migliaia 24 3 4 4 4" xfId="28913" xr:uid="{00000000-0005-0000-0000-00005F340000}"/>
    <cellStyle name="Migliaia 24 3 4 4 5" xfId="39910" xr:uid="{00000000-0005-0000-0000-000060340000}"/>
    <cellStyle name="Migliaia 24 3 4 5" xfId="7171" xr:uid="{00000000-0005-0000-0000-000061340000}"/>
    <cellStyle name="Migliaia 24 3 4 5 2" xfId="7172" xr:uid="{00000000-0005-0000-0000-000062340000}"/>
    <cellStyle name="Migliaia 24 3 4 5 3" xfId="7173" xr:uid="{00000000-0005-0000-0000-000063340000}"/>
    <cellStyle name="Migliaia 24 3 4 5 4" xfId="29833" xr:uid="{00000000-0005-0000-0000-000064340000}"/>
    <cellStyle name="Migliaia 24 3 4 5 5" xfId="40815" xr:uid="{00000000-0005-0000-0000-000065340000}"/>
    <cellStyle name="Migliaia 24 3 4 6" xfId="7174" xr:uid="{00000000-0005-0000-0000-000066340000}"/>
    <cellStyle name="Migliaia 24 3 4 7" xfId="7175" xr:uid="{00000000-0005-0000-0000-000067340000}"/>
    <cellStyle name="Migliaia 24 3 4 8" xfId="7176" xr:uid="{00000000-0005-0000-0000-000068340000}"/>
    <cellStyle name="Migliaia 24 3 4 9" xfId="24300" xr:uid="{00000000-0005-0000-0000-000069340000}"/>
    <cellStyle name="Migliaia 24 3 5" xfId="7177" xr:uid="{00000000-0005-0000-0000-00006A340000}"/>
    <cellStyle name="Migliaia 24 3 5 2" xfId="7178" xr:uid="{00000000-0005-0000-0000-00006B340000}"/>
    <cellStyle name="Migliaia 24 3 5 3" xfId="7179" xr:uid="{00000000-0005-0000-0000-00006C340000}"/>
    <cellStyle name="Migliaia 24 3 5 4" xfId="7180" xr:uid="{00000000-0005-0000-0000-00006D340000}"/>
    <cellStyle name="Migliaia 24 3 5 5" xfId="26598" xr:uid="{00000000-0005-0000-0000-00006E340000}"/>
    <cellStyle name="Migliaia 24 3 5 6" xfId="31676" xr:uid="{00000000-0005-0000-0000-00006F340000}"/>
    <cellStyle name="Migliaia 24 3 5 7" xfId="34664" xr:uid="{00000000-0005-0000-0000-000070340000}"/>
    <cellStyle name="Migliaia 24 3 5 8" xfId="37624" xr:uid="{00000000-0005-0000-0000-000071340000}"/>
    <cellStyle name="Migliaia 24 3 6" xfId="7181" xr:uid="{00000000-0005-0000-0000-000072340000}"/>
    <cellStyle name="Migliaia 24 3 6 2" xfId="7182" xr:uid="{00000000-0005-0000-0000-000073340000}"/>
    <cellStyle name="Migliaia 24 3 6 3" xfId="7183" xr:uid="{00000000-0005-0000-0000-000074340000}"/>
    <cellStyle name="Migliaia 24 3 6 4" xfId="27587" xr:uid="{00000000-0005-0000-0000-000075340000}"/>
    <cellStyle name="Migliaia 24 3 6 5" xfId="35641" xr:uid="{00000000-0005-0000-0000-000076340000}"/>
    <cellStyle name="Migliaia 24 3 6 6" xfId="38601" xr:uid="{00000000-0005-0000-0000-000077340000}"/>
    <cellStyle name="Migliaia 24 3 7" xfId="7184" xr:uid="{00000000-0005-0000-0000-000078340000}"/>
    <cellStyle name="Migliaia 24 3 7 2" xfId="7185" xr:uid="{00000000-0005-0000-0000-000079340000}"/>
    <cellStyle name="Migliaia 24 3 7 3" xfId="7186" xr:uid="{00000000-0005-0000-0000-00007A340000}"/>
    <cellStyle name="Migliaia 24 3 7 4" xfId="28503" xr:uid="{00000000-0005-0000-0000-00007B340000}"/>
    <cellStyle name="Migliaia 24 3 7 5" xfId="33577" xr:uid="{00000000-0005-0000-0000-00007C340000}"/>
    <cellStyle name="Migliaia 24 3 7 6" xfId="39505" xr:uid="{00000000-0005-0000-0000-00007D340000}"/>
    <cellStyle name="Migliaia 24 3 8" xfId="7187" xr:uid="{00000000-0005-0000-0000-00007E340000}"/>
    <cellStyle name="Migliaia 24 3 8 2" xfId="7188" xr:uid="{00000000-0005-0000-0000-00007F340000}"/>
    <cellStyle name="Migliaia 24 3 8 3" xfId="7189" xr:uid="{00000000-0005-0000-0000-000080340000}"/>
    <cellStyle name="Migliaia 24 3 8 4" xfId="29423" xr:uid="{00000000-0005-0000-0000-000081340000}"/>
    <cellStyle name="Migliaia 24 3 8 5" xfId="40410" xr:uid="{00000000-0005-0000-0000-000082340000}"/>
    <cellStyle name="Migliaia 24 3 9" xfId="7190" xr:uid="{00000000-0005-0000-0000-000083340000}"/>
    <cellStyle name="Migliaia 24 4" xfId="7191" xr:uid="{00000000-0005-0000-0000-000084340000}"/>
    <cellStyle name="Migliaia 24 4 10" xfId="7192" xr:uid="{00000000-0005-0000-0000-000085340000}"/>
    <cellStyle name="Migliaia 24 4 11" xfId="24301" xr:uid="{00000000-0005-0000-0000-000086340000}"/>
    <cellStyle name="Migliaia 24 4 12" xfId="30818" xr:uid="{00000000-0005-0000-0000-000087340000}"/>
    <cellStyle name="Migliaia 24 4 13" xfId="33582" xr:uid="{00000000-0005-0000-0000-000088340000}"/>
    <cellStyle name="Migliaia 24 4 14" xfId="36769" xr:uid="{00000000-0005-0000-0000-000089340000}"/>
    <cellStyle name="Migliaia 24 4 2" xfId="7193" xr:uid="{00000000-0005-0000-0000-00008A340000}"/>
    <cellStyle name="Migliaia 24 4 2 10" xfId="24302" xr:uid="{00000000-0005-0000-0000-00008B340000}"/>
    <cellStyle name="Migliaia 24 4 2 11" xfId="30819" xr:uid="{00000000-0005-0000-0000-00008C340000}"/>
    <cellStyle name="Migliaia 24 4 2 12" xfId="33583" xr:uid="{00000000-0005-0000-0000-00008D340000}"/>
    <cellStyle name="Migliaia 24 4 2 13" xfId="36770" xr:uid="{00000000-0005-0000-0000-00008E340000}"/>
    <cellStyle name="Migliaia 24 4 2 2" xfId="7194" xr:uid="{00000000-0005-0000-0000-00008F340000}"/>
    <cellStyle name="Migliaia 24 4 2 2 10" xfId="30820" xr:uid="{00000000-0005-0000-0000-000090340000}"/>
    <cellStyle name="Migliaia 24 4 2 2 11" xfId="33584" xr:uid="{00000000-0005-0000-0000-000091340000}"/>
    <cellStyle name="Migliaia 24 4 2 2 12" xfId="36771" xr:uid="{00000000-0005-0000-0000-000092340000}"/>
    <cellStyle name="Migliaia 24 4 2 2 2" xfId="7195" xr:uid="{00000000-0005-0000-0000-000093340000}"/>
    <cellStyle name="Migliaia 24 4 2 2 2 2" xfId="7196" xr:uid="{00000000-0005-0000-0000-000094340000}"/>
    <cellStyle name="Migliaia 24 4 2 2 2 3" xfId="7197" xr:uid="{00000000-0005-0000-0000-000095340000}"/>
    <cellStyle name="Migliaia 24 4 2 2 2 4" xfId="7198" xr:uid="{00000000-0005-0000-0000-000096340000}"/>
    <cellStyle name="Migliaia 24 4 2 2 2 5" xfId="26605" xr:uid="{00000000-0005-0000-0000-000097340000}"/>
    <cellStyle name="Migliaia 24 4 2 2 2 6" xfId="31683" xr:uid="{00000000-0005-0000-0000-000098340000}"/>
    <cellStyle name="Migliaia 24 4 2 2 2 7" xfId="34671" xr:uid="{00000000-0005-0000-0000-000099340000}"/>
    <cellStyle name="Migliaia 24 4 2 2 2 8" xfId="37631" xr:uid="{00000000-0005-0000-0000-00009A340000}"/>
    <cellStyle name="Migliaia 24 4 2 2 3" xfId="7199" xr:uid="{00000000-0005-0000-0000-00009B340000}"/>
    <cellStyle name="Migliaia 24 4 2 2 3 2" xfId="7200" xr:uid="{00000000-0005-0000-0000-00009C340000}"/>
    <cellStyle name="Migliaia 24 4 2 2 3 3" xfId="7201" xr:uid="{00000000-0005-0000-0000-00009D340000}"/>
    <cellStyle name="Migliaia 24 4 2 2 3 4" xfId="28000" xr:uid="{00000000-0005-0000-0000-00009E340000}"/>
    <cellStyle name="Migliaia 24 4 2 2 3 5" xfId="36049" xr:uid="{00000000-0005-0000-0000-00009F340000}"/>
    <cellStyle name="Migliaia 24 4 2 2 3 6" xfId="39009" xr:uid="{00000000-0005-0000-0000-0000A0340000}"/>
    <cellStyle name="Migliaia 24 4 2 2 4" xfId="7202" xr:uid="{00000000-0005-0000-0000-0000A1340000}"/>
    <cellStyle name="Migliaia 24 4 2 2 4 2" xfId="7203" xr:uid="{00000000-0005-0000-0000-0000A2340000}"/>
    <cellStyle name="Migliaia 24 4 2 2 4 3" xfId="7204" xr:uid="{00000000-0005-0000-0000-0000A3340000}"/>
    <cellStyle name="Migliaia 24 4 2 2 4 4" xfId="28916" xr:uid="{00000000-0005-0000-0000-0000A4340000}"/>
    <cellStyle name="Migliaia 24 4 2 2 4 5" xfId="39913" xr:uid="{00000000-0005-0000-0000-0000A5340000}"/>
    <cellStyle name="Migliaia 24 4 2 2 5" xfId="7205" xr:uid="{00000000-0005-0000-0000-0000A6340000}"/>
    <cellStyle name="Migliaia 24 4 2 2 5 2" xfId="7206" xr:uid="{00000000-0005-0000-0000-0000A7340000}"/>
    <cellStyle name="Migliaia 24 4 2 2 5 3" xfId="7207" xr:uid="{00000000-0005-0000-0000-0000A8340000}"/>
    <cellStyle name="Migliaia 24 4 2 2 5 4" xfId="29836" xr:uid="{00000000-0005-0000-0000-0000A9340000}"/>
    <cellStyle name="Migliaia 24 4 2 2 5 5" xfId="40818" xr:uid="{00000000-0005-0000-0000-0000AA340000}"/>
    <cellStyle name="Migliaia 24 4 2 2 6" xfId="7208" xr:uid="{00000000-0005-0000-0000-0000AB340000}"/>
    <cellStyle name="Migliaia 24 4 2 2 7" xfId="7209" xr:uid="{00000000-0005-0000-0000-0000AC340000}"/>
    <cellStyle name="Migliaia 24 4 2 2 8" xfId="7210" xr:uid="{00000000-0005-0000-0000-0000AD340000}"/>
    <cellStyle name="Migliaia 24 4 2 2 9" xfId="24303" xr:uid="{00000000-0005-0000-0000-0000AE340000}"/>
    <cellStyle name="Migliaia 24 4 2 3" xfId="7211" xr:uid="{00000000-0005-0000-0000-0000AF340000}"/>
    <cellStyle name="Migliaia 24 4 2 3 2" xfId="7212" xr:uid="{00000000-0005-0000-0000-0000B0340000}"/>
    <cellStyle name="Migliaia 24 4 2 3 3" xfId="7213" xr:uid="{00000000-0005-0000-0000-0000B1340000}"/>
    <cellStyle name="Migliaia 24 4 2 3 4" xfId="7214" xr:uid="{00000000-0005-0000-0000-0000B2340000}"/>
    <cellStyle name="Migliaia 24 4 2 3 5" xfId="26604" xr:uid="{00000000-0005-0000-0000-0000B3340000}"/>
    <cellStyle name="Migliaia 24 4 2 3 6" xfId="31682" xr:uid="{00000000-0005-0000-0000-0000B4340000}"/>
    <cellStyle name="Migliaia 24 4 2 3 7" xfId="34670" xr:uid="{00000000-0005-0000-0000-0000B5340000}"/>
    <cellStyle name="Migliaia 24 4 2 3 8" xfId="37630" xr:uid="{00000000-0005-0000-0000-0000B6340000}"/>
    <cellStyle name="Migliaia 24 4 2 4" xfId="7215" xr:uid="{00000000-0005-0000-0000-0000B7340000}"/>
    <cellStyle name="Migliaia 24 4 2 4 2" xfId="7216" xr:uid="{00000000-0005-0000-0000-0000B8340000}"/>
    <cellStyle name="Migliaia 24 4 2 4 3" xfId="7217" xr:uid="{00000000-0005-0000-0000-0000B9340000}"/>
    <cellStyle name="Migliaia 24 4 2 4 4" xfId="27591" xr:uid="{00000000-0005-0000-0000-0000BA340000}"/>
    <cellStyle name="Migliaia 24 4 2 4 5" xfId="35645" xr:uid="{00000000-0005-0000-0000-0000BB340000}"/>
    <cellStyle name="Migliaia 24 4 2 4 6" xfId="38605" xr:uid="{00000000-0005-0000-0000-0000BC340000}"/>
    <cellStyle name="Migliaia 24 4 2 5" xfId="7218" xr:uid="{00000000-0005-0000-0000-0000BD340000}"/>
    <cellStyle name="Migliaia 24 4 2 5 2" xfId="7219" xr:uid="{00000000-0005-0000-0000-0000BE340000}"/>
    <cellStyle name="Migliaia 24 4 2 5 3" xfId="7220" xr:uid="{00000000-0005-0000-0000-0000BF340000}"/>
    <cellStyle name="Migliaia 24 4 2 5 4" xfId="28507" xr:uid="{00000000-0005-0000-0000-0000C0340000}"/>
    <cellStyle name="Migliaia 24 4 2 5 5" xfId="39509" xr:uid="{00000000-0005-0000-0000-0000C1340000}"/>
    <cellStyle name="Migliaia 24 4 2 6" xfId="7221" xr:uid="{00000000-0005-0000-0000-0000C2340000}"/>
    <cellStyle name="Migliaia 24 4 2 6 2" xfId="7222" xr:uid="{00000000-0005-0000-0000-0000C3340000}"/>
    <cellStyle name="Migliaia 24 4 2 6 3" xfId="7223" xr:uid="{00000000-0005-0000-0000-0000C4340000}"/>
    <cellStyle name="Migliaia 24 4 2 6 4" xfId="29427" xr:uid="{00000000-0005-0000-0000-0000C5340000}"/>
    <cellStyle name="Migliaia 24 4 2 6 5" xfId="40414" xr:uid="{00000000-0005-0000-0000-0000C6340000}"/>
    <cellStyle name="Migliaia 24 4 2 7" xfId="7224" xr:uid="{00000000-0005-0000-0000-0000C7340000}"/>
    <cellStyle name="Migliaia 24 4 2 8" xfId="7225" xr:uid="{00000000-0005-0000-0000-0000C8340000}"/>
    <cellStyle name="Migliaia 24 4 2 9" xfId="7226" xr:uid="{00000000-0005-0000-0000-0000C9340000}"/>
    <cellStyle name="Migliaia 24 4 3" xfId="7227" xr:uid="{00000000-0005-0000-0000-0000CA340000}"/>
    <cellStyle name="Migliaia 24 4 3 10" xfId="30821" xr:uid="{00000000-0005-0000-0000-0000CB340000}"/>
    <cellStyle name="Migliaia 24 4 3 11" xfId="33585" xr:uid="{00000000-0005-0000-0000-0000CC340000}"/>
    <cellStyle name="Migliaia 24 4 3 12" xfId="36772" xr:uid="{00000000-0005-0000-0000-0000CD340000}"/>
    <cellStyle name="Migliaia 24 4 3 2" xfId="7228" xr:uid="{00000000-0005-0000-0000-0000CE340000}"/>
    <cellStyle name="Migliaia 24 4 3 2 2" xfId="7229" xr:uid="{00000000-0005-0000-0000-0000CF340000}"/>
    <cellStyle name="Migliaia 24 4 3 2 3" xfId="7230" xr:uid="{00000000-0005-0000-0000-0000D0340000}"/>
    <cellStyle name="Migliaia 24 4 3 2 4" xfId="7231" xr:uid="{00000000-0005-0000-0000-0000D1340000}"/>
    <cellStyle name="Migliaia 24 4 3 2 5" xfId="26606" xr:uid="{00000000-0005-0000-0000-0000D2340000}"/>
    <cellStyle name="Migliaia 24 4 3 2 6" xfId="31684" xr:uid="{00000000-0005-0000-0000-0000D3340000}"/>
    <cellStyle name="Migliaia 24 4 3 2 7" xfId="34672" xr:uid="{00000000-0005-0000-0000-0000D4340000}"/>
    <cellStyle name="Migliaia 24 4 3 2 8" xfId="37632" xr:uid="{00000000-0005-0000-0000-0000D5340000}"/>
    <cellStyle name="Migliaia 24 4 3 3" xfId="7232" xr:uid="{00000000-0005-0000-0000-0000D6340000}"/>
    <cellStyle name="Migliaia 24 4 3 3 2" xfId="7233" xr:uid="{00000000-0005-0000-0000-0000D7340000}"/>
    <cellStyle name="Migliaia 24 4 3 3 3" xfId="7234" xr:uid="{00000000-0005-0000-0000-0000D8340000}"/>
    <cellStyle name="Migliaia 24 4 3 3 4" xfId="27999" xr:uid="{00000000-0005-0000-0000-0000D9340000}"/>
    <cellStyle name="Migliaia 24 4 3 3 5" xfId="36048" xr:uid="{00000000-0005-0000-0000-0000DA340000}"/>
    <cellStyle name="Migliaia 24 4 3 3 6" xfId="39008" xr:uid="{00000000-0005-0000-0000-0000DB340000}"/>
    <cellStyle name="Migliaia 24 4 3 4" xfId="7235" xr:uid="{00000000-0005-0000-0000-0000DC340000}"/>
    <cellStyle name="Migliaia 24 4 3 4 2" xfId="7236" xr:uid="{00000000-0005-0000-0000-0000DD340000}"/>
    <cellStyle name="Migliaia 24 4 3 4 3" xfId="7237" xr:uid="{00000000-0005-0000-0000-0000DE340000}"/>
    <cellStyle name="Migliaia 24 4 3 4 4" xfId="28915" xr:uid="{00000000-0005-0000-0000-0000DF340000}"/>
    <cellStyle name="Migliaia 24 4 3 4 5" xfId="39912" xr:uid="{00000000-0005-0000-0000-0000E0340000}"/>
    <cellStyle name="Migliaia 24 4 3 5" xfId="7238" xr:uid="{00000000-0005-0000-0000-0000E1340000}"/>
    <cellStyle name="Migliaia 24 4 3 5 2" xfId="7239" xr:uid="{00000000-0005-0000-0000-0000E2340000}"/>
    <cellStyle name="Migliaia 24 4 3 5 3" xfId="7240" xr:uid="{00000000-0005-0000-0000-0000E3340000}"/>
    <cellStyle name="Migliaia 24 4 3 5 4" xfId="29835" xr:uid="{00000000-0005-0000-0000-0000E4340000}"/>
    <cellStyle name="Migliaia 24 4 3 5 5" xfId="40817" xr:uid="{00000000-0005-0000-0000-0000E5340000}"/>
    <cellStyle name="Migliaia 24 4 3 6" xfId="7241" xr:uid="{00000000-0005-0000-0000-0000E6340000}"/>
    <cellStyle name="Migliaia 24 4 3 7" xfId="7242" xr:uid="{00000000-0005-0000-0000-0000E7340000}"/>
    <cellStyle name="Migliaia 24 4 3 8" xfId="7243" xr:uid="{00000000-0005-0000-0000-0000E8340000}"/>
    <cellStyle name="Migliaia 24 4 3 9" xfId="24304" xr:uid="{00000000-0005-0000-0000-0000E9340000}"/>
    <cellStyle name="Migliaia 24 4 4" xfId="7244" xr:uid="{00000000-0005-0000-0000-0000EA340000}"/>
    <cellStyle name="Migliaia 24 4 4 2" xfId="7245" xr:uid="{00000000-0005-0000-0000-0000EB340000}"/>
    <cellStyle name="Migliaia 24 4 4 3" xfId="7246" xr:uid="{00000000-0005-0000-0000-0000EC340000}"/>
    <cellStyle name="Migliaia 24 4 4 4" xfId="7247" xr:uid="{00000000-0005-0000-0000-0000ED340000}"/>
    <cellStyle name="Migliaia 24 4 4 5" xfId="26603" xr:uid="{00000000-0005-0000-0000-0000EE340000}"/>
    <cellStyle name="Migliaia 24 4 4 6" xfId="31681" xr:uid="{00000000-0005-0000-0000-0000EF340000}"/>
    <cellStyle name="Migliaia 24 4 4 7" xfId="34669" xr:uid="{00000000-0005-0000-0000-0000F0340000}"/>
    <cellStyle name="Migliaia 24 4 4 8" xfId="37629" xr:uid="{00000000-0005-0000-0000-0000F1340000}"/>
    <cellStyle name="Migliaia 24 4 5" xfId="7248" xr:uid="{00000000-0005-0000-0000-0000F2340000}"/>
    <cellStyle name="Migliaia 24 4 5 2" xfId="7249" xr:uid="{00000000-0005-0000-0000-0000F3340000}"/>
    <cellStyle name="Migliaia 24 4 5 3" xfId="7250" xr:uid="{00000000-0005-0000-0000-0000F4340000}"/>
    <cellStyle name="Migliaia 24 4 5 4" xfId="27590" xr:uid="{00000000-0005-0000-0000-0000F5340000}"/>
    <cellStyle name="Migliaia 24 4 5 5" xfId="35644" xr:uid="{00000000-0005-0000-0000-0000F6340000}"/>
    <cellStyle name="Migliaia 24 4 5 6" xfId="38604" xr:uid="{00000000-0005-0000-0000-0000F7340000}"/>
    <cellStyle name="Migliaia 24 4 6" xfId="7251" xr:uid="{00000000-0005-0000-0000-0000F8340000}"/>
    <cellStyle name="Migliaia 24 4 6 2" xfId="7252" xr:uid="{00000000-0005-0000-0000-0000F9340000}"/>
    <cellStyle name="Migliaia 24 4 6 3" xfId="7253" xr:uid="{00000000-0005-0000-0000-0000FA340000}"/>
    <cellStyle name="Migliaia 24 4 6 4" xfId="28506" xr:uid="{00000000-0005-0000-0000-0000FB340000}"/>
    <cellStyle name="Migliaia 24 4 6 5" xfId="39508" xr:uid="{00000000-0005-0000-0000-0000FC340000}"/>
    <cellStyle name="Migliaia 24 4 7" xfId="7254" xr:uid="{00000000-0005-0000-0000-0000FD340000}"/>
    <cellStyle name="Migliaia 24 4 7 2" xfId="7255" xr:uid="{00000000-0005-0000-0000-0000FE340000}"/>
    <cellStyle name="Migliaia 24 4 7 3" xfId="7256" xr:uid="{00000000-0005-0000-0000-0000FF340000}"/>
    <cellStyle name="Migliaia 24 4 7 4" xfId="29426" xr:uid="{00000000-0005-0000-0000-000000350000}"/>
    <cellStyle name="Migliaia 24 4 7 5" xfId="40413" xr:uid="{00000000-0005-0000-0000-000001350000}"/>
    <cellStyle name="Migliaia 24 4 8" xfId="7257" xr:uid="{00000000-0005-0000-0000-000002350000}"/>
    <cellStyle name="Migliaia 24 4 9" xfId="7258" xr:uid="{00000000-0005-0000-0000-000003350000}"/>
    <cellStyle name="Migliaia 24 5" xfId="7259" xr:uid="{00000000-0005-0000-0000-000004350000}"/>
    <cellStyle name="Migliaia 24 5 10" xfId="30822" xr:uid="{00000000-0005-0000-0000-000005350000}"/>
    <cellStyle name="Migliaia 24 5 11" xfId="33586" xr:uid="{00000000-0005-0000-0000-000006350000}"/>
    <cellStyle name="Migliaia 24 5 12" xfId="36773" xr:uid="{00000000-0005-0000-0000-000007350000}"/>
    <cellStyle name="Migliaia 24 5 2" xfId="7260" xr:uid="{00000000-0005-0000-0000-000008350000}"/>
    <cellStyle name="Migliaia 24 5 2 2" xfId="7261" xr:uid="{00000000-0005-0000-0000-000009350000}"/>
    <cellStyle name="Migliaia 24 5 2 3" xfId="7262" xr:uid="{00000000-0005-0000-0000-00000A350000}"/>
    <cellStyle name="Migliaia 24 5 2 4" xfId="7263" xr:uid="{00000000-0005-0000-0000-00000B350000}"/>
    <cellStyle name="Migliaia 24 5 2 5" xfId="26607" xr:uid="{00000000-0005-0000-0000-00000C350000}"/>
    <cellStyle name="Migliaia 24 5 2 6" xfId="31685" xr:uid="{00000000-0005-0000-0000-00000D350000}"/>
    <cellStyle name="Migliaia 24 5 2 7" xfId="34673" xr:uid="{00000000-0005-0000-0000-00000E350000}"/>
    <cellStyle name="Migliaia 24 5 2 8" xfId="37633" xr:uid="{00000000-0005-0000-0000-00000F350000}"/>
    <cellStyle name="Migliaia 24 5 3" xfId="7264" xr:uid="{00000000-0005-0000-0000-000010350000}"/>
    <cellStyle name="Migliaia 24 5 3 2" xfId="7265" xr:uid="{00000000-0005-0000-0000-000011350000}"/>
    <cellStyle name="Migliaia 24 5 3 3" xfId="7266" xr:uid="{00000000-0005-0000-0000-000012350000}"/>
    <cellStyle name="Migliaia 24 5 3 4" xfId="27592" xr:uid="{00000000-0005-0000-0000-000013350000}"/>
    <cellStyle name="Migliaia 24 5 3 5" xfId="35646" xr:uid="{00000000-0005-0000-0000-000014350000}"/>
    <cellStyle name="Migliaia 24 5 3 6" xfId="38606" xr:uid="{00000000-0005-0000-0000-000015350000}"/>
    <cellStyle name="Migliaia 24 5 4" xfId="7267" xr:uid="{00000000-0005-0000-0000-000016350000}"/>
    <cellStyle name="Migliaia 24 5 4 2" xfId="7268" xr:uid="{00000000-0005-0000-0000-000017350000}"/>
    <cellStyle name="Migliaia 24 5 4 3" xfId="7269" xr:uid="{00000000-0005-0000-0000-000018350000}"/>
    <cellStyle name="Migliaia 24 5 4 4" xfId="28508" xr:uid="{00000000-0005-0000-0000-000019350000}"/>
    <cellStyle name="Migliaia 24 5 4 5" xfId="39510" xr:uid="{00000000-0005-0000-0000-00001A350000}"/>
    <cellStyle name="Migliaia 24 5 5" xfId="7270" xr:uid="{00000000-0005-0000-0000-00001B350000}"/>
    <cellStyle name="Migliaia 24 5 5 2" xfId="7271" xr:uid="{00000000-0005-0000-0000-00001C350000}"/>
    <cellStyle name="Migliaia 24 5 5 3" xfId="7272" xr:uid="{00000000-0005-0000-0000-00001D350000}"/>
    <cellStyle name="Migliaia 24 5 5 4" xfId="29428" xr:uid="{00000000-0005-0000-0000-00001E350000}"/>
    <cellStyle name="Migliaia 24 5 5 5" xfId="40415" xr:uid="{00000000-0005-0000-0000-00001F350000}"/>
    <cellStyle name="Migliaia 24 5 6" xfId="7273" xr:uid="{00000000-0005-0000-0000-000020350000}"/>
    <cellStyle name="Migliaia 24 5 7" xfId="7274" xr:uid="{00000000-0005-0000-0000-000021350000}"/>
    <cellStyle name="Migliaia 24 5 8" xfId="7275" xr:uid="{00000000-0005-0000-0000-000022350000}"/>
    <cellStyle name="Migliaia 24 5 9" xfId="24305" xr:uid="{00000000-0005-0000-0000-000023350000}"/>
    <cellStyle name="Migliaia 24 6" xfId="7276" xr:uid="{00000000-0005-0000-0000-000024350000}"/>
    <cellStyle name="Migliaia 24 6 2" xfId="7277" xr:uid="{00000000-0005-0000-0000-000025350000}"/>
    <cellStyle name="Migliaia 24 6 3" xfId="7278" xr:uid="{00000000-0005-0000-0000-000026350000}"/>
    <cellStyle name="Migliaia 24 6 4" xfId="7279" xr:uid="{00000000-0005-0000-0000-000027350000}"/>
    <cellStyle name="Migliaia 24 6 5" xfId="26595" xr:uid="{00000000-0005-0000-0000-000028350000}"/>
    <cellStyle name="Migliaia 24 6 6" xfId="31673" xr:uid="{00000000-0005-0000-0000-000029350000}"/>
    <cellStyle name="Migliaia 24 6 7" xfId="34661" xr:uid="{00000000-0005-0000-0000-00002A350000}"/>
    <cellStyle name="Migliaia 24 6 8" xfId="37621" xr:uid="{00000000-0005-0000-0000-00002B350000}"/>
    <cellStyle name="Migliaia 24 7" xfId="7280" xr:uid="{00000000-0005-0000-0000-00002C350000}"/>
    <cellStyle name="Migliaia 24 7 2" xfId="7281" xr:uid="{00000000-0005-0000-0000-00002D350000}"/>
    <cellStyle name="Migliaia 24 7 3" xfId="7282" xr:uid="{00000000-0005-0000-0000-00002E350000}"/>
    <cellStyle name="Migliaia 24 7 4" xfId="7283" xr:uid="{00000000-0005-0000-0000-00002F350000}"/>
    <cellStyle name="Migliaia 24 7 5" xfId="23965" xr:uid="{00000000-0005-0000-0000-000030350000}"/>
    <cellStyle name="Migliaia 24 7 6" xfId="30521" xr:uid="{00000000-0005-0000-0000-000031350000}"/>
    <cellStyle name="Migliaia 24 7 7" xfId="33182" xr:uid="{00000000-0005-0000-0000-000032350000}"/>
    <cellStyle name="Migliaia 24 7 8" xfId="36473" xr:uid="{00000000-0005-0000-0000-000033350000}"/>
    <cellStyle name="Migliaia 24 8" xfId="7284" xr:uid="{00000000-0005-0000-0000-000034350000}"/>
    <cellStyle name="Migliaia 24 8 2" xfId="7285" xr:uid="{00000000-0005-0000-0000-000035350000}"/>
    <cellStyle name="Migliaia 24 8 3" xfId="7286" xr:uid="{00000000-0005-0000-0000-000036350000}"/>
    <cellStyle name="Migliaia 24 8 4" xfId="7287" xr:uid="{00000000-0005-0000-0000-000037350000}"/>
    <cellStyle name="Migliaia 24 8 5" xfId="27262" xr:uid="{00000000-0005-0000-0000-000038350000}"/>
    <cellStyle name="Migliaia 24 8 6" xfId="32333" xr:uid="{00000000-0005-0000-0000-000039350000}"/>
    <cellStyle name="Migliaia 24 8 7" xfId="35321" xr:uid="{00000000-0005-0000-0000-00003A350000}"/>
    <cellStyle name="Migliaia 24 8 8" xfId="38281" xr:uid="{00000000-0005-0000-0000-00003B350000}"/>
    <cellStyle name="Migliaia 24 9" xfId="7288" xr:uid="{00000000-0005-0000-0000-00003C350000}"/>
    <cellStyle name="Migliaia 24 9 2" xfId="7289" xr:uid="{00000000-0005-0000-0000-00003D350000}"/>
    <cellStyle name="Migliaia 24 9 3" xfId="7290" xr:uid="{00000000-0005-0000-0000-00003E350000}"/>
    <cellStyle name="Migliaia 24 9 4" xfId="7291" xr:uid="{00000000-0005-0000-0000-00003F350000}"/>
    <cellStyle name="Migliaia 24 9 5" xfId="27382" xr:uid="{00000000-0005-0000-0000-000040350000}"/>
    <cellStyle name="Migliaia 24 9 6" xfId="30397" xr:uid="{00000000-0005-0000-0000-000041350000}"/>
    <cellStyle name="Migliaia 24 9 7" xfId="35441" xr:uid="{00000000-0005-0000-0000-000042350000}"/>
    <cellStyle name="Migliaia 24 9 8" xfId="38401" xr:uid="{00000000-0005-0000-0000-000043350000}"/>
    <cellStyle name="Migliaia 25" xfId="7292" xr:uid="{00000000-0005-0000-0000-000044350000}"/>
    <cellStyle name="Migliaia 25 10" xfId="7293" xr:uid="{00000000-0005-0000-0000-000045350000}"/>
    <cellStyle name="Migliaia 25 10 2" xfId="7294" xr:uid="{00000000-0005-0000-0000-000046350000}"/>
    <cellStyle name="Migliaia 25 10 3" xfId="7295" xr:uid="{00000000-0005-0000-0000-000047350000}"/>
    <cellStyle name="Migliaia 25 10 4" xfId="28299" xr:uid="{00000000-0005-0000-0000-000048350000}"/>
    <cellStyle name="Migliaia 25 10 5" xfId="33057" xr:uid="{00000000-0005-0000-0000-000049350000}"/>
    <cellStyle name="Migliaia 25 10 6" xfId="39306" xr:uid="{00000000-0005-0000-0000-00004A350000}"/>
    <cellStyle name="Migliaia 25 11" xfId="7296" xr:uid="{00000000-0005-0000-0000-00004B350000}"/>
    <cellStyle name="Migliaia 25 11 2" xfId="7297" xr:uid="{00000000-0005-0000-0000-00004C350000}"/>
    <cellStyle name="Migliaia 25 11 3" xfId="7298" xr:uid="{00000000-0005-0000-0000-00004D350000}"/>
    <cellStyle name="Migliaia 25 11 4" xfId="29219" xr:uid="{00000000-0005-0000-0000-00004E350000}"/>
    <cellStyle name="Migliaia 25 11 5" xfId="32707" xr:uid="{00000000-0005-0000-0000-00004F350000}"/>
    <cellStyle name="Migliaia 25 11 6" xfId="40211" xr:uid="{00000000-0005-0000-0000-000050350000}"/>
    <cellStyle name="Migliaia 25 12" xfId="7299" xr:uid="{00000000-0005-0000-0000-000051350000}"/>
    <cellStyle name="Migliaia 25 13" xfId="7300" xr:uid="{00000000-0005-0000-0000-000052350000}"/>
    <cellStyle name="Migliaia 25 14" xfId="7301" xr:uid="{00000000-0005-0000-0000-000053350000}"/>
    <cellStyle name="Migliaia 25 15" xfId="23612" xr:uid="{00000000-0005-0000-0000-000054350000}"/>
    <cellStyle name="Migliaia 25 16" xfId="30217" xr:uid="{00000000-0005-0000-0000-000055350000}"/>
    <cellStyle name="Migliaia 25 17" xfId="36354" xr:uid="{00000000-0005-0000-0000-000056350000}"/>
    <cellStyle name="Migliaia 25 18" xfId="41116" xr:uid="{00000000-0005-0000-0000-000057350000}"/>
    <cellStyle name="Migliaia 25 19" xfId="41237" xr:uid="{00000000-0005-0000-0000-000058350000}"/>
    <cellStyle name="Migliaia 25 2" xfId="7302" xr:uid="{00000000-0005-0000-0000-000059350000}"/>
    <cellStyle name="Migliaia 25 2 10" xfId="24306" xr:uid="{00000000-0005-0000-0000-00005A350000}"/>
    <cellStyle name="Migliaia 25 2 11" xfId="30218" xr:uid="{00000000-0005-0000-0000-00005B350000}"/>
    <cellStyle name="Migliaia 25 2 12" xfId="36774" xr:uid="{00000000-0005-0000-0000-00005C350000}"/>
    <cellStyle name="Migliaia 25 2 2" xfId="7303" xr:uid="{00000000-0005-0000-0000-00005D350000}"/>
    <cellStyle name="Migliaia 25 2 2 10" xfId="30824" xr:uid="{00000000-0005-0000-0000-00005E350000}"/>
    <cellStyle name="Migliaia 25 2 2 11" xfId="33588" xr:uid="{00000000-0005-0000-0000-00005F350000}"/>
    <cellStyle name="Migliaia 25 2 2 12" xfId="36775" xr:uid="{00000000-0005-0000-0000-000060350000}"/>
    <cellStyle name="Migliaia 25 2 2 2" xfId="7304" xr:uid="{00000000-0005-0000-0000-000061350000}"/>
    <cellStyle name="Migliaia 25 2 2 2 2" xfId="7305" xr:uid="{00000000-0005-0000-0000-000062350000}"/>
    <cellStyle name="Migliaia 25 2 2 2 3" xfId="7306" xr:uid="{00000000-0005-0000-0000-000063350000}"/>
    <cellStyle name="Migliaia 25 2 2 2 4" xfId="7307" xr:uid="{00000000-0005-0000-0000-000064350000}"/>
    <cellStyle name="Migliaia 25 2 2 2 5" xfId="26610" xr:uid="{00000000-0005-0000-0000-000065350000}"/>
    <cellStyle name="Migliaia 25 2 2 2 6" xfId="31688" xr:uid="{00000000-0005-0000-0000-000066350000}"/>
    <cellStyle name="Migliaia 25 2 2 2 7" xfId="34676" xr:uid="{00000000-0005-0000-0000-000067350000}"/>
    <cellStyle name="Migliaia 25 2 2 2 8" xfId="37636" xr:uid="{00000000-0005-0000-0000-000068350000}"/>
    <cellStyle name="Migliaia 25 2 2 3" xfId="7308" xr:uid="{00000000-0005-0000-0000-000069350000}"/>
    <cellStyle name="Migliaia 25 2 2 3 2" xfId="7309" xr:uid="{00000000-0005-0000-0000-00006A350000}"/>
    <cellStyle name="Migliaia 25 2 2 3 3" xfId="7310" xr:uid="{00000000-0005-0000-0000-00006B350000}"/>
    <cellStyle name="Migliaia 25 2 2 3 4" xfId="28001" xr:uid="{00000000-0005-0000-0000-00006C350000}"/>
    <cellStyle name="Migliaia 25 2 2 3 5" xfId="36050" xr:uid="{00000000-0005-0000-0000-00006D350000}"/>
    <cellStyle name="Migliaia 25 2 2 3 6" xfId="39010" xr:uid="{00000000-0005-0000-0000-00006E350000}"/>
    <cellStyle name="Migliaia 25 2 2 4" xfId="7311" xr:uid="{00000000-0005-0000-0000-00006F350000}"/>
    <cellStyle name="Migliaia 25 2 2 4 2" xfId="7312" xr:uid="{00000000-0005-0000-0000-000070350000}"/>
    <cellStyle name="Migliaia 25 2 2 4 3" xfId="7313" xr:uid="{00000000-0005-0000-0000-000071350000}"/>
    <cellStyle name="Migliaia 25 2 2 4 4" xfId="28917" xr:uid="{00000000-0005-0000-0000-000072350000}"/>
    <cellStyle name="Migliaia 25 2 2 4 5" xfId="39914" xr:uid="{00000000-0005-0000-0000-000073350000}"/>
    <cellStyle name="Migliaia 25 2 2 5" xfId="7314" xr:uid="{00000000-0005-0000-0000-000074350000}"/>
    <cellStyle name="Migliaia 25 2 2 5 2" xfId="7315" xr:uid="{00000000-0005-0000-0000-000075350000}"/>
    <cellStyle name="Migliaia 25 2 2 5 3" xfId="7316" xr:uid="{00000000-0005-0000-0000-000076350000}"/>
    <cellStyle name="Migliaia 25 2 2 5 4" xfId="29837" xr:uid="{00000000-0005-0000-0000-000077350000}"/>
    <cellStyle name="Migliaia 25 2 2 5 5" xfId="40819" xr:uid="{00000000-0005-0000-0000-000078350000}"/>
    <cellStyle name="Migliaia 25 2 2 6" xfId="7317" xr:uid="{00000000-0005-0000-0000-000079350000}"/>
    <cellStyle name="Migliaia 25 2 2 7" xfId="7318" xr:uid="{00000000-0005-0000-0000-00007A350000}"/>
    <cellStyle name="Migliaia 25 2 2 8" xfId="7319" xr:uid="{00000000-0005-0000-0000-00007B350000}"/>
    <cellStyle name="Migliaia 25 2 2 9" xfId="24307" xr:uid="{00000000-0005-0000-0000-00007C350000}"/>
    <cellStyle name="Migliaia 25 2 3" xfId="7320" xr:uid="{00000000-0005-0000-0000-00007D350000}"/>
    <cellStyle name="Migliaia 25 2 3 2" xfId="7321" xr:uid="{00000000-0005-0000-0000-00007E350000}"/>
    <cellStyle name="Migliaia 25 2 3 3" xfId="7322" xr:uid="{00000000-0005-0000-0000-00007F350000}"/>
    <cellStyle name="Migliaia 25 2 3 4" xfId="7323" xr:uid="{00000000-0005-0000-0000-000080350000}"/>
    <cellStyle name="Migliaia 25 2 3 5" xfId="26609" xr:uid="{00000000-0005-0000-0000-000081350000}"/>
    <cellStyle name="Migliaia 25 2 3 6" xfId="31687" xr:uid="{00000000-0005-0000-0000-000082350000}"/>
    <cellStyle name="Migliaia 25 2 3 7" xfId="34675" xr:uid="{00000000-0005-0000-0000-000083350000}"/>
    <cellStyle name="Migliaia 25 2 3 8" xfId="37635" xr:uid="{00000000-0005-0000-0000-000084350000}"/>
    <cellStyle name="Migliaia 25 2 4" xfId="7324" xr:uid="{00000000-0005-0000-0000-000085350000}"/>
    <cellStyle name="Migliaia 25 2 4 2" xfId="7325" xr:uid="{00000000-0005-0000-0000-000086350000}"/>
    <cellStyle name="Migliaia 25 2 4 3" xfId="7326" xr:uid="{00000000-0005-0000-0000-000087350000}"/>
    <cellStyle name="Migliaia 25 2 4 4" xfId="7327" xr:uid="{00000000-0005-0000-0000-000088350000}"/>
    <cellStyle name="Migliaia 25 2 4 5" xfId="27446" xr:uid="{00000000-0005-0000-0000-000089350000}"/>
    <cellStyle name="Migliaia 25 2 4 6" xfId="30823" xr:uid="{00000000-0005-0000-0000-00008A350000}"/>
    <cellStyle name="Migliaia 25 2 4 7" xfId="35503" xr:uid="{00000000-0005-0000-0000-00008B350000}"/>
    <cellStyle name="Migliaia 25 2 4 8" xfId="38463" xr:uid="{00000000-0005-0000-0000-00008C350000}"/>
    <cellStyle name="Migliaia 25 2 5" xfId="7328" xr:uid="{00000000-0005-0000-0000-00008D350000}"/>
    <cellStyle name="Migliaia 25 2 5 2" xfId="7329" xr:uid="{00000000-0005-0000-0000-00008E350000}"/>
    <cellStyle name="Migliaia 25 2 5 3" xfId="7330" xr:uid="{00000000-0005-0000-0000-00008F350000}"/>
    <cellStyle name="Migliaia 25 2 5 4" xfId="28362" xr:uid="{00000000-0005-0000-0000-000090350000}"/>
    <cellStyle name="Migliaia 25 2 5 5" xfId="33587" xr:uid="{00000000-0005-0000-0000-000091350000}"/>
    <cellStyle name="Migliaia 25 2 5 6" xfId="39367" xr:uid="{00000000-0005-0000-0000-000092350000}"/>
    <cellStyle name="Migliaia 25 2 6" xfId="7331" xr:uid="{00000000-0005-0000-0000-000093350000}"/>
    <cellStyle name="Migliaia 25 2 6 2" xfId="7332" xr:uid="{00000000-0005-0000-0000-000094350000}"/>
    <cellStyle name="Migliaia 25 2 6 3" xfId="7333" xr:uid="{00000000-0005-0000-0000-000095350000}"/>
    <cellStyle name="Migliaia 25 2 6 4" xfId="29282" xr:uid="{00000000-0005-0000-0000-000096350000}"/>
    <cellStyle name="Migliaia 25 2 6 5" xfId="40272" xr:uid="{00000000-0005-0000-0000-000097350000}"/>
    <cellStyle name="Migliaia 25 2 7" xfId="7334" xr:uid="{00000000-0005-0000-0000-000098350000}"/>
    <cellStyle name="Migliaia 25 2 8" xfId="7335" xr:uid="{00000000-0005-0000-0000-000099350000}"/>
    <cellStyle name="Migliaia 25 2 9" xfId="7336" xr:uid="{00000000-0005-0000-0000-00009A350000}"/>
    <cellStyle name="Migliaia 25 3" xfId="7337" xr:uid="{00000000-0005-0000-0000-00009B350000}"/>
    <cellStyle name="Migliaia 25 3 10" xfId="7338" xr:uid="{00000000-0005-0000-0000-00009C350000}"/>
    <cellStyle name="Migliaia 25 3 11" xfId="7339" xr:uid="{00000000-0005-0000-0000-00009D350000}"/>
    <cellStyle name="Migliaia 25 3 12" xfId="24308" xr:uid="{00000000-0005-0000-0000-00009E350000}"/>
    <cellStyle name="Migliaia 25 3 13" xfId="30825" xr:uid="{00000000-0005-0000-0000-00009F350000}"/>
    <cellStyle name="Migliaia 25 3 14" xfId="36776" xr:uid="{00000000-0005-0000-0000-0000A0350000}"/>
    <cellStyle name="Migliaia 25 3 2" xfId="7340" xr:uid="{00000000-0005-0000-0000-0000A1350000}"/>
    <cellStyle name="Migliaia 25 3 2 10" xfId="30826" xr:uid="{00000000-0005-0000-0000-0000A2350000}"/>
    <cellStyle name="Migliaia 25 3 2 11" xfId="33590" xr:uid="{00000000-0005-0000-0000-0000A3350000}"/>
    <cellStyle name="Migliaia 25 3 2 12" xfId="36777" xr:uid="{00000000-0005-0000-0000-0000A4350000}"/>
    <cellStyle name="Migliaia 25 3 2 2" xfId="7341" xr:uid="{00000000-0005-0000-0000-0000A5350000}"/>
    <cellStyle name="Migliaia 25 3 2 2 2" xfId="7342" xr:uid="{00000000-0005-0000-0000-0000A6350000}"/>
    <cellStyle name="Migliaia 25 3 2 2 3" xfId="7343" xr:uid="{00000000-0005-0000-0000-0000A7350000}"/>
    <cellStyle name="Migliaia 25 3 2 2 4" xfId="7344" xr:uid="{00000000-0005-0000-0000-0000A8350000}"/>
    <cellStyle name="Migliaia 25 3 2 2 5" xfId="26612" xr:uid="{00000000-0005-0000-0000-0000A9350000}"/>
    <cellStyle name="Migliaia 25 3 2 2 6" xfId="31690" xr:uid="{00000000-0005-0000-0000-0000AA350000}"/>
    <cellStyle name="Migliaia 25 3 2 2 7" xfId="34678" xr:uid="{00000000-0005-0000-0000-0000AB350000}"/>
    <cellStyle name="Migliaia 25 3 2 2 8" xfId="37638" xr:uid="{00000000-0005-0000-0000-0000AC350000}"/>
    <cellStyle name="Migliaia 25 3 2 3" xfId="7345" xr:uid="{00000000-0005-0000-0000-0000AD350000}"/>
    <cellStyle name="Migliaia 25 3 2 3 2" xfId="7346" xr:uid="{00000000-0005-0000-0000-0000AE350000}"/>
    <cellStyle name="Migliaia 25 3 2 3 3" xfId="7347" xr:uid="{00000000-0005-0000-0000-0000AF350000}"/>
    <cellStyle name="Migliaia 25 3 2 3 4" xfId="27594" xr:uid="{00000000-0005-0000-0000-0000B0350000}"/>
    <cellStyle name="Migliaia 25 3 2 3 5" xfId="35648" xr:uid="{00000000-0005-0000-0000-0000B1350000}"/>
    <cellStyle name="Migliaia 25 3 2 3 6" xfId="38608" xr:uid="{00000000-0005-0000-0000-0000B2350000}"/>
    <cellStyle name="Migliaia 25 3 2 4" xfId="7348" xr:uid="{00000000-0005-0000-0000-0000B3350000}"/>
    <cellStyle name="Migliaia 25 3 2 4 2" xfId="7349" xr:uid="{00000000-0005-0000-0000-0000B4350000}"/>
    <cellStyle name="Migliaia 25 3 2 4 3" xfId="7350" xr:uid="{00000000-0005-0000-0000-0000B5350000}"/>
    <cellStyle name="Migliaia 25 3 2 4 4" xfId="28510" xr:uid="{00000000-0005-0000-0000-0000B6350000}"/>
    <cellStyle name="Migliaia 25 3 2 4 5" xfId="39512" xr:uid="{00000000-0005-0000-0000-0000B7350000}"/>
    <cellStyle name="Migliaia 25 3 2 5" xfId="7351" xr:uid="{00000000-0005-0000-0000-0000B8350000}"/>
    <cellStyle name="Migliaia 25 3 2 5 2" xfId="7352" xr:uid="{00000000-0005-0000-0000-0000B9350000}"/>
    <cellStyle name="Migliaia 25 3 2 5 3" xfId="7353" xr:uid="{00000000-0005-0000-0000-0000BA350000}"/>
    <cellStyle name="Migliaia 25 3 2 5 4" xfId="29430" xr:uid="{00000000-0005-0000-0000-0000BB350000}"/>
    <cellStyle name="Migliaia 25 3 2 5 5" xfId="40417" xr:uid="{00000000-0005-0000-0000-0000BC350000}"/>
    <cellStyle name="Migliaia 25 3 2 6" xfId="7354" xr:uid="{00000000-0005-0000-0000-0000BD350000}"/>
    <cellStyle name="Migliaia 25 3 2 7" xfId="7355" xr:uid="{00000000-0005-0000-0000-0000BE350000}"/>
    <cellStyle name="Migliaia 25 3 2 8" xfId="7356" xr:uid="{00000000-0005-0000-0000-0000BF350000}"/>
    <cellStyle name="Migliaia 25 3 2 9" xfId="24309" xr:uid="{00000000-0005-0000-0000-0000C0350000}"/>
    <cellStyle name="Migliaia 25 3 3" xfId="7357" xr:uid="{00000000-0005-0000-0000-0000C1350000}"/>
    <cellStyle name="Migliaia 25 3 3 10" xfId="24310" xr:uid="{00000000-0005-0000-0000-0000C2350000}"/>
    <cellStyle name="Migliaia 25 3 3 11" xfId="30827" xr:uid="{00000000-0005-0000-0000-0000C3350000}"/>
    <cellStyle name="Migliaia 25 3 3 12" xfId="33591" xr:uid="{00000000-0005-0000-0000-0000C4350000}"/>
    <cellStyle name="Migliaia 25 3 3 13" xfId="36778" xr:uid="{00000000-0005-0000-0000-0000C5350000}"/>
    <cellStyle name="Migliaia 25 3 3 2" xfId="7358" xr:uid="{00000000-0005-0000-0000-0000C6350000}"/>
    <cellStyle name="Migliaia 25 3 3 2 10" xfId="30828" xr:uid="{00000000-0005-0000-0000-0000C7350000}"/>
    <cellStyle name="Migliaia 25 3 3 2 11" xfId="33592" xr:uid="{00000000-0005-0000-0000-0000C8350000}"/>
    <cellStyle name="Migliaia 25 3 3 2 12" xfId="36779" xr:uid="{00000000-0005-0000-0000-0000C9350000}"/>
    <cellStyle name="Migliaia 25 3 3 2 2" xfId="7359" xr:uid="{00000000-0005-0000-0000-0000CA350000}"/>
    <cellStyle name="Migliaia 25 3 3 2 2 2" xfId="7360" xr:uid="{00000000-0005-0000-0000-0000CB350000}"/>
    <cellStyle name="Migliaia 25 3 3 2 2 3" xfId="7361" xr:uid="{00000000-0005-0000-0000-0000CC350000}"/>
    <cellStyle name="Migliaia 25 3 3 2 2 4" xfId="7362" xr:uid="{00000000-0005-0000-0000-0000CD350000}"/>
    <cellStyle name="Migliaia 25 3 3 2 2 5" xfId="26614" xr:uid="{00000000-0005-0000-0000-0000CE350000}"/>
    <cellStyle name="Migliaia 25 3 3 2 2 6" xfId="31692" xr:uid="{00000000-0005-0000-0000-0000CF350000}"/>
    <cellStyle name="Migliaia 25 3 3 2 2 7" xfId="34680" xr:uid="{00000000-0005-0000-0000-0000D0350000}"/>
    <cellStyle name="Migliaia 25 3 3 2 2 8" xfId="37640" xr:uid="{00000000-0005-0000-0000-0000D1350000}"/>
    <cellStyle name="Migliaia 25 3 3 2 3" xfId="7363" xr:uid="{00000000-0005-0000-0000-0000D2350000}"/>
    <cellStyle name="Migliaia 25 3 3 2 3 2" xfId="7364" xr:uid="{00000000-0005-0000-0000-0000D3350000}"/>
    <cellStyle name="Migliaia 25 3 3 2 3 3" xfId="7365" xr:uid="{00000000-0005-0000-0000-0000D4350000}"/>
    <cellStyle name="Migliaia 25 3 3 2 3 4" xfId="28003" xr:uid="{00000000-0005-0000-0000-0000D5350000}"/>
    <cellStyle name="Migliaia 25 3 3 2 3 5" xfId="36052" xr:uid="{00000000-0005-0000-0000-0000D6350000}"/>
    <cellStyle name="Migliaia 25 3 3 2 3 6" xfId="39012" xr:uid="{00000000-0005-0000-0000-0000D7350000}"/>
    <cellStyle name="Migliaia 25 3 3 2 4" xfId="7366" xr:uid="{00000000-0005-0000-0000-0000D8350000}"/>
    <cellStyle name="Migliaia 25 3 3 2 4 2" xfId="7367" xr:uid="{00000000-0005-0000-0000-0000D9350000}"/>
    <cellStyle name="Migliaia 25 3 3 2 4 3" xfId="7368" xr:uid="{00000000-0005-0000-0000-0000DA350000}"/>
    <cellStyle name="Migliaia 25 3 3 2 4 4" xfId="28919" xr:uid="{00000000-0005-0000-0000-0000DB350000}"/>
    <cellStyle name="Migliaia 25 3 3 2 4 5" xfId="39916" xr:uid="{00000000-0005-0000-0000-0000DC350000}"/>
    <cellStyle name="Migliaia 25 3 3 2 5" xfId="7369" xr:uid="{00000000-0005-0000-0000-0000DD350000}"/>
    <cellStyle name="Migliaia 25 3 3 2 5 2" xfId="7370" xr:uid="{00000000-0005-0000-0000-0000DE350000}"/>
    <cellStyle name="Migliaia 25 3 3 2 5 3" xfId="7371" xr:uid="{00000000-0005-0000-0000-0000DF350000}"/>
    <cellStyle name="Migliaia 25 3 3 2 5 4" xfId="29839" xr:uid="{00000000-0005-0000-0000-0000E0350000}"/>
    <cellStyle name="Migliaia 25 3 3 2 5 5" xfId="40821" xr:uid="{00000000-0005-0000-0000-0000E1350000}"/>
    <cellStyle name="Migliaia 25 3 3 2 6" xfId="7372" xr:uid="{00000000-0005-0000-0000-0000E2350000}"/>
    <cellStyle name="Migliaia 25 3 3 2 7" xfId="7373" xr:uid="{00000000-0005-0000-0000-0000E3350000}"/>
    <cellStyle name="Migliaia 25 3 3 2 8" xfId="7374" xr:uid="{00000000-0005-0000-0000-0000E4350000}"/>
    <cellStyle name="Migliaia 25 3 3 2 9" xfId="24311" xr:uid="{00000000-0005-0000-0000-0000E5350000}"/>
    <cellStyle name="Migliaia 25 3 3 3" xfId="7375" xr:uid="{00000000-0005-0000-0000-0000E6350000}"/>
    <cellStyle name="Migliaia 25 3 3 3 2" xfId="7376" xr:uid="{00000000-0005-0000-0000-0000E7350000}"/>
    <cellStyle name="Migliaia 25 3 3 3 3" xfId="7377" xr:uid="{00000000-0005-0000-0000-0000E8350000}"/>
    <cellStyle name="Migliaia 25 3 3 3 4" xfId="7378" xr:uid="{00000000-0005-0000-0000-0000E9350000}"/>
    <cellStyle name="Migliaia 25 3 3 3 5" xfId="26613" xr:uid="{00000000-0005-0000-0000-0000EA350000}"/>
    <cellStyle name="Migliaia 25 3 3 3 6" xfId="31691" xr:uid="{00000000-0005-0000-0000-0000EB350000}"/>
    <cellStyle name="Migliaia 25 3 3 3 7" xfId="34679" xr:uid="{00000000-0005-0000-0000-0000EC350000}"/>
    <cellStyle name="Migliaia 25 3 3 3 8" xfId="37639" xr:uid="{00000000-0005-0000-0000-0000ED350000}"/>
    <cellStyle name="Migliaia 25 3 3 4" xfId="7379" xr:uid="{00000000-0005-0000-0000-0000EE350000}"/>
    <cellStyle name="Migliaia 25 3 3 4 2" xfId="7380" xr:uid="{00000000-0005-0000-0000-0000EF350000}"/>
    <cellStyle name="Migliaia 25 3 3 4 3" xfId="7381" xr:uid="{00000000-0005-0000-0000-0000F0350000}"/>
    <cellStyle name="Migliaia 25 3 3 4 4" xfId="27595" xr:uid="{00000000-0005-0000-0000-0000F1350000}"/>
    <cellStyle name="Migliaia 25 3 3 4 5" xfId="35649" xr:uid="{00000000-0005-0000-0000-0000F2350000}"/>
    <cellStyle name="Migliaia 25 3 3 4 6" xfId="38609" xr:uid="{00000000-0005-0000-0000-0000F3350000}"/>
    <cellStyle name="Migliaia 25 3 3 5" xfId="7382" xr:uid="{00000000-0005-0000-0000-0000F4350000}"/>
    <cellStyle name="Migliaia 25 3 3 5 2" xfId="7383" xr:uid="{00000000-0005-0000-0000-0000F5350000}"/>
    <cellStyle name="Migliaia 25 3 3 5 3" xfId="7384" xr:uid="{00000000-0005-0000-0000-0000F6350000}"/>
    <cellStyle name="Migliaia 25 3 3 5 4" xfId="28511" xr:uid="{00000000-0005-0000-0000-0000F7350000}"/>
    <cellStyle name="Migliaia 25 3 3 5 5" xfId="39513" xr:uid="{00000000-0005-0000-0000-0000F8350000}"/>
    <cellStyle name="Migliaia 25 3 3 6" xfId="7385" xr:uid="{00000000-0005-0000-0000-0000F9350000}"/>
    <cellStyle name="Migliaia 25 3 3 6 2" xfId="7386" xr:uid="{00000000-0005-0000-0000-0000FA350000}"/>
    <cellStyle name="Migliaia 25 3 3 6 3" xfId="7387" xr:uid="{00000000-0005-0000-0000-0000FB350000}"/>
    <cellStyle name="Migliaia 25 3 3 6 4" xfId="29431" xr:uid="{00000000-0005-0000-0000-0000FC350000}"/>
    <cellStyle name="Migliaia 25 3 3 6 5" xfId="40418" xr:uid="{00000000-0005-0000-0000-0000FD350000}"/>
    <cellStyle name="Migliaia 25 3 3 7" xfId="7388" xr:uid="{00000000-0005-0000-0000-0000FE350000}"/>
    <cellStyle name="Migliaia 25 3 3 8" xfId="7389" xr:uid="{00000000-0005-0000-0000-0000FF350000}"/>
    <cellStyle name="Migliaia 25 3 3 9" xfId="7390" xr:uid="{00000000-0005-0000-0000-000000360000}"/>
    <cellStyle name="Migliaia 25 3 4" xfId="7391" xr:uid="{00000000-0005-0000-0000-000001360000}"/>
    <cellStyle name="Migliaia 25 3 4 10" xfId="30829" xr:uid="{00000000-0005-0000-0000-000002360000}"/>
    <cellStyle name="Migliaia 25 3 4 11" xfId="33593" xr:uid="{00000000-0005-0000-0000-000003360000}"/>
    <cellStyle name="Migliaia 25 3 4 12" xfId="36780" xr:uid="{00000000-0005-0000-0000-000004360000}"/>
    <cellStyle name="Migliaia 25 3 4 2" xfId="7392" xr:uid="{00000000-0005-0000-0000-000005360000}"/>
    <cellStyle name="Migliaia 25 3 4 2 2" xfId="7393" xr:uid="{00000000-0005-0000-0000-000006360000}"/>
    <cellStyle name="Migliaia 25 3 4 2 3" xfId="7394" xr:uid="{00000000-0005-0000-0000-000007360000}"/>
    <cellStyle name="Migliaia 25 3 4 2 4" xfId="7395" xr:uid="{00000000-0005-0000-0000-000008360000}"/>
    <cellStyle name="Migliaia 25 3 4 2 5" xfId="26615" xr:uid="{00000000-0005-0000-0000-000009360000}"/>
    <cellStyle name="Migliaia 25 3 4 2 6" xfId="31693" xr:uid="{00000000-0005-0000-0000-00000A360000}"/>
    <cellStyle name="Migliaia 25 3 4 2 7" xfId="34681" xr:uid="{00000000-0005-0000-0000-00000B360000}"/>
    <cellStyle name="Migliaia 25 3 4 2 8" xfId="37641" xr:uid="{00000000-0005-0000-0000-00000C360000}"/>
    <cellStyle name="Migliaia 25 3 4 3" xfId="7396" xr:uid="{00000000-0005-0000-0000-00000D360000}"/>
    <cellStyle name="Migliaia 25 3 4 3 2" xfId="7397" xr:uid="{00000000-0005-0000-0000-00000E360000}"/>
    <cellStyle name="Migliaia 25 3 4 3 3" xfId="7398" xr:uid="{00000000-0005-0000-0000-00000F360000}"/>
    <cellStyle name="Migliaia 25 3 4 3 4" xfId="28002" xr:uid="{00000000-0005-0000-0000-000010360000}"/>
    <cellStyle name="Migliaia 25 3 4 3 5" xfId="36051" xr:uid="{00000000-0005-0000-0000-000011360000}"/>
    <cellStyle name="Migliaia 25 3 4 3 6" xfId="39011" xr:uid="{00000000-0005-0000-0000-000012360000}"/>
    <cellStyle name="Migliaia 25 3 4 4" xfId="7399" xr:uid="{00000000-0005-0000-0000-000013360000}"/>
    <cellStyle name="Migliaia 25 3 4 4 2" xfId="7400" xr:uid="{00000000-0005-0000-0000-000014360000}"/>
    <cellStyle name="Migliaia 25 3 4 4 3" xfId="7401" xr:uid="{00000000-0005-0000-0000-000015360000}"/>
    <cellStyle name="Migliaia 25 3 4 4 4" xfId="28918" xr:uid="{00000000-0005-0000-0000-000016360000}"/>
    <cellStyle name="Migliaia 25 3 4 4 5" xfId="39915" xr:uid="{00000000-0005-0000-0000-000017360000}"/>
    <cellStyle name="Migliaia 25 3 4 5" xfId="7402" xr:uid="{00000000-0005-0000-0000-000018360000}"/>
    <cellStyle name="Migliaia 25 3 4 5 2" xfId="7403" xr:uid="{00000000-0005-0000-0000-000019360000}"/>
    <cellStyle name="Migliaia 25 3 4 5 3" xfId="7404" xr:uid="{00000000-0005-0000-0000-00001A360000}"/>
    <cellStyle name="Migliaia 25 3 4 5 4" xfId="29838" xr:uid="{00000000-0005-0000-0000-00001B360000}"/>
    <cellStyle name="Migliaia 25 3 4 5 5" xfId="40820" xr:uid="{00000000-0005-0000-0000-00001C360000}"/>
    <cellStyle name="Migliaia 25 3 4 6" xfId="7405" xr:uid="{00000000-0005-0000-0000-00001D360000}"/>
    <cellStyle name="Migliaia 25 3 4 7" xfId="7406" xr:uid="{00000000-0005-0000-0000-00001E360000}"/>
    <cellStyle name="Migliaia 25 3 4 8" xfId="7407" xr:uid="{00000000-0005-0000-0000-00001F360000}"/>
    <cellStyle name="Migliaia 25 3 4 9" xfId="24312" xr:uid="{00000000-0005-0000-0000-000020360000}"/>
    <cellStyle name="Migliaia 25 3 5" xfId="7408" xr:uid="{00000000-0005-0000-0000-000021360000}"/>
    <cellStyle name="Migliaia 25 3 5 2" xfId="7409" xr:uid="{00000000-0005-0000-0000-000022360000}"/>
    <cellStyle name="Migliaia 25 3 5 3" xfId="7410" xr:uid="{00000000-0005-0000-0000-000023360000}"/>
    <cellStyle name="Migliaia 25 3 5 4" xfId="7411" xr:uid="{00000000-0005-0000-0000-000024360000}"/>
    <cellStyle name="Migliaia 25 3 5 5" xfId="26611" xr:uid="{00000000-0005-0000-0000-000025360000}"/>
    <cellStyle name="Migliaia 25 3 5 6" xfId="31689" xr:uid="{00000000-0005-0000-0000-000026360000}"/>
    <cellStyle name="Migliaia 25 3 5 7" xfId="34677" xr:uid="{00000000-0005-0000-0000-000027360000}"/>
    <cellStyle name="Migliaia 25 3 5 8" xfId="37637" xr:uid="{00000000-0005-0000-0000-000028360000}"/>
    <cellStyle name="Migliaia 25 3 6" xfId="7412" xr:uid="{00000000-0005-0000-0000-000029360000}"/>
    <cellStyle name="Migliaia 25 3 6 2" xfId="7413" xr:uid="{00000000-0005-0000-0000-00002A360000}"/>
    <cellStyle name="Migliaia 25 3 6 3" xfId="7414" xr:uid="{00000000-0005-0000-0000-00002B360000}"/>
    <cellStyle name="Migliaia 25 3 6 4" xfId="27593" xr:uid="{00000000-0005-0000-0000-00002C360000}"/>
    <cellStyle name="Migliaia 25 3 6 5" xfId="35647" xr:uid="{00000000-0005-0000-0000-00002D360000}"/>
    <cellStyle name="Migliaia 25 3 6 6" xfId="38607" xr:uid="{00000000-0005-0000-0000-00002E360000}"/>
    <cellStyle name="Migliaia 25 3 7" xfId="7415" xr:uid="{00000000-0005-0000-0000-00002F360000}"/>
    <cellStyle name="Migliaia 25 3 7 2" xfId="7416" xr:uid="{00000000-0005-0000-0000-000030360000}"/>
    <cellStyle name="Migliaia 25 3 7 3" xfId="7417" xr:uid="{00000000-0005-0000-0000-000031360000}"/>
    <cellStyle name="Migliaia 25 3 7 4" xfId="28509" xr:uid="{00000000-0005-0000-0000-000032360000}"/>
    <cellStyle name="Migliaia 25 3 7 5" xfId="33589" xr:uid="{00000000-0005-0000-0000-000033360000}"/>
    <cellStyle name="Migliaia 25 3 7 6" xfId="39511" xr:uid="{00000000-0005-0000-0000-000034360000}"/>
    <cellStyle name="Migliaia 25 3 8" xfId="7418" xr:uid="{00000000-0005-0000-0000-000035360000}"/>
    <cellStyle name="Migliaia 25 3 8 2" xfId="7419" xr:uid="{00000000-0005-0000-0000-000036360000}"/>
    <cellStyle name="Migliaia 25 3 8 3" xfId="7420" xr:uid="{00000000-0005-0000-0000-000037360000}"/>
    <cellStyle name="Migliaia 25 3 8 4" xfId="29429" xr:uid="{00000000-0005-0000-0000-000038360000}"/>
    <cellStyle name="Migliaia 25 3 8 5" xfId="40416" xr:uid="{00000000-0005-0000-0000-000039360000}"/>
    <cellStyle name="Migliaia 25 3 9" xfId="7421" xr:uid="{00000000-0005-0000-0000-00003A360000}"/>
    <cellStyle name="Migliaia 25 4" xfId="7422" xr:uid="{00000000-0005-0000-0000-00003B360000}"/>
    <cellStyle name="Migliaia 25 4 10" xfId="7423" xr:uid="{00000000-0005-0000-0000-00003C360000}"/>
    <cellStyle name="Migliaia 25 4 11" xfId="24313" xr:uid="{00000000-0005-0000-0000-00003D360000}"/>
    <cellStyle name="Migliaia 25 4 12" xfId="30830" xr:uid="{00000000-0005-0000-0000-00003E360000}"/>
    <cellStyle name="Migliaia 25 4 13" xfId="33594" xr:uid="{00000000-0005-0000-0000-00003F360000}"/>
    <cellStyle name="Migliaia 25 4 14" xfId="36781" xr:uid="{00000000-0005-0000-0000-000040360000}"/>
    <cellStyle name="Migliaia 25 4 2" xfId="7424" xr:uid="{00000000-0005-0000-0000-000041360000}"/>
    <cellStyle name="Migliaia 25 4 2 10" xfId="24314" xr:uid="{00000000-0005-0000-0000-000042360000}"/>
    <cellStyle name="Migliaia 25 4 2 11" xfId="30831" xr:uid="{00000000-0005-0000-0000-000043360000}"/>
    <cellStyle name="Migliaia 25 4 2 12" xfId="33595" xr:uid="{00000000-0005-0000-0000-000044360000}"/>
    <cellStyle name="Migliaia 25 4 2 13" xfId="36782" xr:uid="{00000000-0005-0000-0000-000045360000}"/>
    <cellStyle name="Migliaia 25 4 2 2" xfId="7425" xr:uid="{00000000-0005-0000-0000-000046360000}"/>
    <cellStyle name="Migliaia 25 4 2 2 10" xfId="30832" xr:uid="{00000000-0005-0000-0000-000047360000}"/>
    <cellStyle name="Migliaia 25 4 2 2 11" xfId="33596" xr:uid="{00000000-0005-0000-0000-000048360000}"/>
    <cellStyle name="Migliaia 25 4 2 2 12" xfId="36783" xr:uid="{00000000-0005-0000-0000-000049360000}"/>
    <cellStyle name="Migliaia 25 4 2 2 2" xfId="7426" xr:uid="{00000000-0005-0000-0000-00004A360000}"/>
    <cellStyle name="Migliaia 25 4 2 2 2 2" xfId="7427" xr:uid="{00000000-0005-0000-0000-00004B360000}"/>
    <cellStyle name="Migliaia 25 4 2 2 2 3" xfId="7428" xr:uid="{00000000-0005-0000-0000-00004C360000}"/>
    <cellStyle name="Migliaia 25 4 2 2 2 4" xfId="7429" xr:uid="{00000000-0005-0000-0000-00004D360000}"/>
    <cellStyle name="Migliaia 25 4 2 2 2 5" xfId="26618" xr:uid="{00000000-0005-0000-0000-00004E360000}"/>
    <cellStyle name="Migliaia 25 4 2 2 2 6" xfId="31696" xr:uid="{00000000-0005-0000-0000-00004F360000}"/>
    <cellStyle name="Migliaia 25 4 2 2 2 7" xfId="34684" xr:uid="{00000000-0005-0000-0000-000050360000}"/>
    <cellStyle name="Migliaia 25 4 2 2 2 8" xfId="37644" xr:uid="{00000000-0005-0000-0000-000051360000}"/>
    <cellStyle name="Migliaia 25 4 2 2 3" xfId="7430" xr:uid="{00000000-0005-0000-0000-000052360000}"/>
    <cellStyle name="Migliaia 25 4 2 2 3 2" xfId="7431" xr:uid="{00000000-0005-0000-0000-000053360000}"/>
    <cellStyle name="Migliaia 25 4 2 2 3 3" xfId="7432" xr:uid="{00000000-0005-0000-0000-000054360000}"/>
    <cellStyle name="Migliaia 25 4 2 2 3 4" xfId="28005" xr:uid="{00000000-0005-0000-0000-000055360000}"/>
    <cellStyle name="Migliaia 25 4 2 2 3 5" xfId="36054" xr:uid="{00000000-0005-0000-0000-000056360000}"/>
    <cellStyle name="Migliaia 25 4 2 2 3 6" xfId="39014" xr:uid="{00000000-0005-0000-0000-000057360000}"/>
    <cellStyle name="Migliaia 25 4 2 2 4" xfId="7433" xr:uid="{00000000-0005-0000-0000-000058360000}"/>
    <cellStyle name="Migliaia 25 4 2 2 4 2" xfId="7434" xr:uid="{00000000-0005-0000-0000-000059360000}"/>
    <cellStyle name="Migliaia 25 4 2 2 4 3" xfId="7435" xr:uid="{00000000-0005-0000-0000-00005A360000}"/>
    <cellStyle name="Migliaia 25 4 2 2 4 4" xfId="28921" xr:uid="{00000000-0005-0000-0000-00005B360000}"/>
    <cellStyle name="Migliaia 25 4 2 2 4 5" xfId="39918" xr:uid="{00000000-0005-0000-0000-00005C360000}"/>
    <cellStyle name="Migliaia 25 4 2 2 5" xfId="7436" xr:uid="{00000000-0005-0000-0000-00005D360000}"/>
    <cellStyle name="Migliaia 25 4 2 2 5 2" xfId="7437" xr:uid="{00000000-0005-0000-0000-00005E360000}"/>
    <cellStyle name="Migliaia 25 4 2 2 5 3" xfId="7438" xr:uid="{00000000-0005-0000-0000-00005F360000}"/>
    <cellStyle name="Migliaia 25 4 2 2 5 4" xfId="29841" xr:uid="{00000000-0005-0000-0000-000060360000}"/>
    <cellStyle name="Migliaia 25 4 2 2 5 5" xfId="40823" xr:uid="{00000000-0005-0000-0000-000061360000}"/>
    <cellStyle name="Migliaia 25 4 2 2 6" xfId="7439" xr:uid="{00000000-0005-0000-0000-000062360000}"/>
    <cellStyle name="Migliaia 25 4 2 2 7" xfId="7440" xr:uid="{00000000-0005-0000-0000-000063360000}"/>
    <cellStyle name="Migliaia 25 4 2 2 8" xfId="7441" xr:uid="{00000000-0005-0000-0000-000064360000}"/>
    <cellStyle name="Migliaia 25 4 2 2 9" xfId="24315" xr:uid="{00000000-0005-0000-0000-000065360000}"/>
    <cellStyle name="Migliaia 25 4 2 3" xfId="7442" xr:uid="{00000000-0005-0000-0000-000066360000}"/>
    <cellStyle name="Migliaia 25 4 2 3 2" xfId="7443" xr:uid="{00000000-0005-0000-0000-000067360000}"/>
    <cellStyle name="Migliaia 25 4 2 3 3" xfId="7444" xr:uid="{00000000-0005-0000-0000-000068360000}"/>
    <cellStyle name="Migliaia 25 4 2 3 4" xfId="7445" xr:uid="{00000000-0005-0000-0000-000069360000}"/>
    <cellStyle name="Migliaia 25 4 2 3 5" xfId="26617" xr:uid="{00000000-0005-0000-0000-00006A360000}"/>
    <cellStyle name="Migliaia 25 4 2 3 6" xfId="31695" xr:uid="{00000000-0005-0000-0000-00006B360000}"/>
    <cellStyle name="Migliaia 25 4 2 3 7" xfId="34683" xr:uid="{00000000-0005-0000-0000-00006C360000}"/>
    <cellStyle name="Migliaia 25 4 2 3 8" xfId="37643" xr:uid="{00000000-0005-0000-0000-00006D360000}"/>
    <cellStyle name="Migliaia 25 4 2 4" xfId="7446" xr:uid="{00000000-0005-0000-0000-00006E360000}"/>
    <cellStyle name="Migliaia 25 4 2 4 2" xfId="7447" xr:uid="{00000000-0005-0000-0000-00006F360000}"/>
    <cellStyle name="Migliaia 25 4 2 4 3" xfId="7448" xr:uid="{00000000-0005-0000-0000-000070360000}"/>
    <cellStyle name="Migliaia 25 4 2 4 4" xfId="27597" xr:uid="{00000000-0005-0000-0000-000071360000}"/>
    <cellStyle name="Migliaia 25 4 2 4 5" xfId="35651" xr:uid="{00000000-0005-0000-0000-000072360000}"/>
    <cellStyle name="Migliaia 25 4 2 4 6" xfId="38611" xr:uid="{00000000-0005-0000-0000-000073360000}"/>
    <cellStyle name="Migliaia 25 4 2 5" xfId="7449" xr:uid="{00000000-0005-0000-0000-000074360000}"/>
    <cellStyle name="Migliaia 25 4 2 5 2" xfId="7450" xr:uid="{00000000-0005-0000-0000-000075360000}"/>
    <cellStyle name="Migliaia 25 4 2 5 3" xfId="7451" xr:uid="{00000000-0005-0000-0000-000076360000}"/>
    <cellStyle name="Migliaia 25 4 2 5 4" xfId="28513" xr:uid="{00000000-0005-0000-0000-000077360000}"/>
    <cellStyle name="Migliaia 25 4 2 5 5" xfId="39515" xr:uid="{00000000-0005-0000-0000-000078360000}"/>
    <cellStyle name="Migliaia 25 4 2 6" xfId="7452" xr:uid="{00000000-0005-0000-0000-000079360000}"/>
    <cellStyle name="Migliaia 25 4 2 6 2" xfId="7453" xr:uid="{00000000-0005-0000-0000-00007A360000}"/>
    <cellStyle name="Migliaia 25 4 2 6 3" xfId="7454" xr:uid="{00000000-0005-0000-0000-00007B360000}"/>
    <cellStyle name="Migliaia 25 4 2 6 4" xfId="29433" xr:uid="{00000000-0005-0000-0000-00007C360000}"/>
    <cellStyle name="Migliaia 25 4 2 6 5" xfId="40420" xr:uid="{00000000-0005-0000-0000-00007D360000}"/>
    <cellStyle name="Migliaia 25 4 2 7" xfId="7455" xr:uid="{00000000-0005-0000-0000-00007E360000}"/>
    <cellStyle name="Migliaia 25 4 2 8" xfId="7456" xr:uid="{00000000-0005-0000-0000-00007F360000}"/>
    <cellStyle name="Migliaia 25 4 2 9" xfId="7457" xr:uid="{00000000-0005-0000-0000-000080360000}"/>
    <cellStyle name="Migliaia 25 4 3" xfId="7458" xr:uid="{00000000-0005-0000-0000-000081360000}"/>
    <cellStyle name="Migliaia 25 4 3 10" xfId="30833" xr:uid="{00000000-0005-0000-0000-000082360000}"/>
    <cellStyle name="Migliaia 25 4 3 11" xfId="33597" xr:uid="{00000000-0005-0000-0000-000083360000}"/>
    <cellStyle name="Migliaia 25 4 3 12" xfId="36784" xr:uid="{00000000-0005-0000-0000-000084360000}"/>
    <cellStyle name="Migliaia 25 4 3 2" xfId="7459" xr:uid="{00000000-0005-0000-0000-000085360000}"/>
    <cellStyle name="Migliaia 25 4 3 2 2" xfId="7460" xr:uid="{00000000-0005-0000-0000-000086360000}"/>
    <cellStyle name="Migliaia 25 4 3 2 3" xfId="7461" xr:uid="{00000000-0005-0000-0000-000087360000}"/>
    <cellStyle name="Migliaia 25 4 3 2 4" xfId="7462" xr:uid="{00000000-0005-0000-0000-000088360000}"/>
    <cellStyle name="Migliaia 25 4 3 2 5" xfId="26619" xr:uid="{00000000-0005-0000-0000-000089360000}"/>
    <cellStyle name="Migliaia 25 4 3 2 6" xfId="31697" xr:uid="{00000000-0005-0000-0000-00008A360000}"/>
    <cellStyle name="Migliaia 25 4 3 2 7" xfId="34685" xr:uid="{00000000-0005-0000-0000-00008B360000}"/>
    <cellStyle name="Migliaia 25 4 3 2 8" xfId="37645" xr:uid="{00000000-0005-0000-0000-00008C360000}"/>
    <cellStyle name="Migliaia 25 4 3 3" xfId="7463" xr:uid="{00000000-0005-0000-0000-00008D360000}"/>
    <cellStyle name="Migliaia 25 4 3 3 2" xfId="7464" xr:uid="{00000000-0005-0000-0000-00008E360000}"/>
    <cellStyle name="Migliaia 25 4 3 3 3" xfId="7465" xr:uid="{00000000-0005-0000-0000-00008F360000}"/>
    <cellStyle name="Migliaia 25 4 3 3 4" xfId="28004" xr:uid="{00000000-0005-0000-0000-000090360000}"/>
    <cellStyle name="Migliaia 25 4 3 3 5" xfId="36053" xr:uid="{00000000-0005-0000-0000-000091360000}"/>
    <cellStyle name="Migliaia 25 4 3 3 6" xfId="39013" xr:uid="{00000000-0005-0000-0000-000092360000}"/>
    <cellStyle name="Migliaia 25 4 3 4" xfId="7466" xr:uid="{00000000-0005-0000-0000-000093360000}"/>
    <cellStyle name="Migliaia 25 4 3 4 2" xfId="7467" xr:uid="{00000000-0005-0000-0000-000094360000}"/>
    <cellStyle name="Migliaia 25 4 3 4 3" xfId="7468" xr:uid="{00000000-0005-0000-0000-000095360000}"/>
    <cellStyle name="Migliaia 25 4 3 4 4" xfId="28920" xr:uid="{00000000-0005-0000-0000-000096360000}"/>
    <cellStyle name="Migliaia 25 4 3 4 5" xfId="39917" xr:uid="{00000000-0005-0000-0000-000097360000}"/>
    <cellStyle name="Migliaia 25 4 3 5" xfId="7469" xr:uid="{00000000-0005-0000-0000-000098360000}"/>
    <cellStyle name="Migliaia 25 4 3 5 2" xfId="7470" xr:uid="{00000000-0005-0000-0000-000099360000}"/>
    <cellStyle name="Migliaia 25 4 3 5 3" xfId="7471" xr:uid="{00000000-0005-0000-0000-00009A360000}"/>
    <cellStyle name="Migliaia 25 4 3 5 4" xfId="29840" xr:uid="{00000000-0005-0000-0000-00009B360000}"/>
    <cellStyle name="Migliaia 25 4 3 5 5" xfId="40822" xr:uid="{00000000-0005-0000-0000-00009C360000}"/>
    <cellStyle name="Migliaia 25 4 3 6" xfId="7472" xr:uid="{00000000-0005-0000-0000-00009D360000}"/>
    <cellStyle name="Migliaia 25 4 3 7" xfId="7473" xr:uid="{00000000-0005-0000-0000-00009E360000}"/>
    <cellStyle name="Migliaia 25 4 3 8" xfId="7474" xr:uid="{00000000-0005-0000-0000-00009F360000}"/>
    <cellStyle name="Migliaia 25 4 3 9" xfId="24316" xr:uid="{00000000-0005-0000-0000-0000A0360000}"/>
    <cellStyle name="Migliaia 25 4 4" xfId="7475" xr:uid="{00000000-0005-0000-0000-0000A1360000}"/>
    <cellStyle name="Migliaia 25 4 4 2" xfId="7476" xr:uid="{00000000-0005-0000-0000-0000A2360000}"/>
    <cellStyle name="Migliaia 25 4 4 3" xfId="7477" xr:uid="{00000000-0005-0000-0000-0000A3360000}"/>
    <cellStyle name="Migliaia 25 4 4 4" xfId="7478" xr:uid="{00000000-0005-0000-0000-0000A4360000}"/>
    <cellStyle name="Migliaia 25 4 4 5" xfId="26616" xr:uid="{00000000-0005-0000-0000-0000A5360000}"/>
    <cellStyle name="Migliaia 25 4 4 6" xfId="31694" xr:uid="{00000000-0005-0000-0000-0000A6360000}"/>
    <cellStyle name="Migliaia 25 4 4 7" xfId="34682" xr:uid="{00000000-0005-0000-0000-0000A7360000}"/>
    <cellStyle name="Migliaia 25 4 4 8" xfId="37642" xr:uid="{00000000-0005-0000-0000-0000A8360000}"/>
    <cellStyle name="Migliaia 25 4 5" xfId="7479" xr:uid="{00000000-0005-0000-0000-0000A9360000}"/>
    <cellStyle name="Migliaia 25 4 5 2" xfId="7480" xr:uid="{00000000-0005-0000-0000-0000AA360000}"/>
    <cellStyle name="Migliaia 25 4 5 3" xfId="7481" xr:uid="{00000000-0005-0000-0000-0000AB360000}"/>
    <cellStyle name="Migliaia 25 4 5 4" xfId="27596" xr:uid="{00000000-0005-0000-0000-0000AC360000}"/>
    <cellStyle name="Migliaia 25 4 5 5" xfId="35650" xr:uid="{00000000-0005-0000-0000-0000AD360000}"/>
    <cellStyle name="Migliaia 25 4 5 6" xfId="38610" xr:uid="{00000000-0005-0000-0000-0000AE360000}"/>
    <cellStyle name="Migliaia 25 4 6" xfId="7482" xr:uid="{00000000-0005-0000-0000-0000AF360000}"/>
    <cellStyle name="Migliaia 25 4 6 2" xfId="7483" xr:uid="{00000000-0005-0000-0000-0000B0360000}"/>
    <cellStyle name="Migliaia 25 4 6 3" xfId="7484" xr:uid="{00000000-0005-0000-0000-0000B1360000}"/>
    <cellStyle name="Migliaia 25 4 6 4" xfId="28512" xr:uid="{00000000-0005-0000-0000-0000B2360000}"/>
    <cellStyle name="Migliaia 25 4 6 5" xfId="39514" xr:uid="{00000000-0005-0000-0000-0000B3360000}"/>
    <cellStyle name="Migliaia 25 4 7" xfId="7485" xr:uid="{00000000-0005-0000-0000-0000B4360000}"/>
    <cellStyle name="Migliaia 25 4 7 2" xfId="7486" xr:uid="{00000000-0005-0000-0000-0000B5360000}"/>
    <cellStyle name="Migliaia 25 4 7 3" xfId="7487" xr:uid="{00000000-0005-0000-0000-0000B6360000}"/>
    <cellStyle name="Migliaia 25 4 7 4" xfId="29432" xr:uid="{00000000-0005-0000-0000-0000B7360000}"/>
    <cellStyle name="Migliaia 25 4 7 5" xfId="40419" xr:uid="{00000000-0005-0000-0000-0000B8360000}"/>
    <cellStyle name="Migliaia 25 4 8" xfId="7488" xr:uid="{00000000-0005-0000-0000-0000B9360000}"/>
    <cellStyle name="Migliaia 25 4 9" xfId="7489" xr:uid="{00000000-0005-0000-0000-0000BA360000}"/>
    <cellStyle name="Migliaia 25 5" xfId="7490" xr:uid="{00000000-0005-0000-0000-0000BB360000}"/>
    <cellStyle name="Migliaia 25 5 10" xfId="30834" xr:uid="{00000000-0005-0000-0000-0000BC360000}"/>
    <cellStyle name="Migliaia 25 5 11" xfId="33598" xr:uid="{00000000-0005-0000-0000-0000BD360000}"/>
    <cellStyle name="Migliaia 25 5 12" xfId="36785" xr:uid="{00000000-0005-0000-0000-0000BE360000}"/>
    <cellStyle name="Migliaia 25 5 2" xfId="7491" xr:uid="{00000000-0005-0000-0000-0000BF360000}"/>
    <cellStyle name="Migliaia 25 5 2 2" xfId="7492" xr:uid="{00000000-0005-0000-0000-0000C0360000}"/>
    <cellStyle name="Migliaia 25 5 2 3" xfId="7493" xr:uid="{00000000-0005-0000-0000-0000C1360000}"/>
    <cellStyle name="Migliaia 25 5 2 4" xfId="7494" xr:uid="{00000000-0005-0000-0000-0000C2360000}"/>
    <cellStyle name="Migliaia 25 5 2 5" xfId="26620" xr:uid="{00000000-0005-0000-0000-0000C3360000}"/>
    <cellStyle name="Migliaia 25 5 2 6" xfId="31698" xr:uid="{00000000-0005-0000-0000-0000C4360000}"/>
    <cellStyle name="Migliaia 25 5 2 7" xfId="34686" xr:uid="{00000000-0005-0000-0000-0000C5360000}"/>
    <cellStyle name="Migliaia 25 5 2 8" xfId="37646" xr:uid="{00000000-0005-0000-0000-0000C6360000}"/>
    <cellStyle name="Migliaia 25 5 3" xfId="7495" xr:uid="{00000000-0005-0000-0000-0000C7360000}"/>
    <cellStyle name="Migliaia 25 5 3 2" xfId="7496" xr:uid="{00000000-0005-0000-0000-0000C8360000}"/>
    <cellStyle name="Migliaia 25 5 3 3" xfId="7497" xr:uid="{00000000-0005-0000-0000-0000C9360000}"/>
    <cellStyle name="Migliaia 25 5 3 4" xfId="27598" xr:uid="{00000000-0005-0000-0000-0000CA360000}"/>
    <cellStyle name="Migliaia 25 5 3 5" xfId="35652" xr:uid="{00000000-0005-0000-0000-0000CB360000}"/>
    <cellStyle name="Migliaia 25 5 3 6" xfId="38612" xr:uid="{00000000-0005-0000-0000-0000CC360000}"/>
    <cellStyle name="Migliaia 25 5 4" xfId="7498" xr:uid="{00000000-0005-0000-0000-0000CD360000}"/>
    <cellStyle name="Migliaia 25 5 4 2" xfId="7499" xr:uid="{00000000-0005-0000-0000-0000CE360000}"/>
    <cellStyle name="Migliaia 25 5 4 3" xfId="7500" xr:uid="{00000000-0005-0000-0000-0000CF360000}"/>
    <cellStyle name="Migliaia 25 5 4 4" xfId="28514" xr:uid="{00000000-0005-0000-0000-0000D0360000}"/>
    <cellStyle name="Migliaia 25 5 4 5" xfId="39516" xr:uid="{00000000-0005-0000-0000-0000D1360000}"/>
    <cellStyle name="Migliaia 25 5 5" xfId="7501" xr:uid="{00000000-0005-0000-0000-0000D2360000}"/>
    <cellStyle name="Migliaia 25 5 5 2" xfId="7502" xr:uid="{00000000-0005-0000-0000-0000D3360000}"/>
    <cellStyle name="Migliaia 25 5 5 3" xfId="7503" xr:uid="{00000000-0005-0000-0000-0000D4360000}"/>
    <cellStyle name="Migliaia 25 5 5 4" xfId="29434" xr:uid="{00000000-0005-0000-0000-0000D5360000}"/>
    <cellStyle name="Migliaia 25 5 5 5" xfId="40421" xr:uid="{00000000-0005-0000-0000-0000D6360000}"/>
    <cellStyle name="Migliaia 25 5 6" xfId="7504" xr:uid="{00000000-0005-0000-0000-0000D7360000}"/>
    <cellStyle name="Migliaia 25 5 7" xfId="7505" xr:uid="{00000000-0005-0000-0000-0000D8360000}"/>
    <cellStyle name="Migliaia 25 5 8" xfId="7506" xr:uid="{00000000-0005-0000-0000-0000D9360000}"/>
    <cellStyle name="Migliaia 25 5 9" xfId="24317" xr:uid="{00000000-0005-0000-0000-0000DA360000}"/>
    <cellStyle name="Migliaia 25 6" xfId="7507" xr:uid="{00000000-0005-0000-0000-0000DB360000}"/>
    <cellStyle name="Migliaia 25 6 2" xfId="7508" xr:uid="{00000000-0005-0000-0000-0000DC360000}"/>
    <cellStyle name="Migliaia 25 6 3" xfId="7509" xr:uid="{00000000-0005-0000-0000-0000DD360000}"/>
    <cellStyle name="Migliaia 25 6 4" xfId="7510" xr:uid="{00000000-0005-0000-0000-0000DE360000}"/>
    <cellStyle name="Migliaia 25 6 5" xfId="26608" xr:uid="{00000000-0005-0000-0000-0000DF360000}"/>
    <cellStyle name="Migliaia 25 6 6" xfId="31686" xr:uid="{00000000-0005-0000-0000-0000E0360000}"/>
    <cellStyle name="Migliaia 25 6 7" xfId="34674" xr:uid="{00000000-0005-0000-0000-0000E1360000}"/>
    <cellStyle name="Migliaia 25 6 8" xfId="37634" xr:uid="{00000000-0005-0000-0000-0000E2360000}"/>
    <cellStyle name="Migliaia 25 7" xfId="7511" xr:uid="{00000000-0005-0000-0000-0000E3360000}"/>
    <cellStyle name="Migliaia 25 7 2" xfId="7512" xr:uid="{00000000-0005-0000-0000-0000E4360000}"/>
    <cellStyle name="Migliaia 25 7 3" xfId="7513" xr:uid="{00000000-0005-0000-0000-0000E5360000}"/>
    <cellStyle name="Migliaia 25 7 4" xfId="7514" xr:uid="{00000000-0005-0000-0000-0000E6360000}"/>
    <cellStyle name="Migliaia 25 7 5" xfId="23966" xr:uid="{00000000-0005-0000-0000-0000E7360000}"/>
    <cellStyle name="Migliaia 25 7 6" xfId="30522" xr:uid="{00000000-0005-0000-0000-0000E8360000}"/>
    <cellStyle name="Migliaia 25 7 7" xfId="33183" xr:uid="{00000000-0005-0000-0000-0000E9360000}"/>
    <cellStyle name="Migliaia 25 7 8" xfId="36474" xr:uid="{00000000-0005-0000-0000-0000EA360000}"/>
    <cellStyle name="Migliaia 25 8" xfId="7515" xr:uid="{00000000-0005-0000-0000-0000EB360000}"/>
    <cellStyle name="Migliaia 25 8 2" xfId="7516" xr:uid="{00000000-0005-0000-0000-0000EC360000}"/>
    <cellStyle name="Migliaia 25 8 3" xfId="7517" xr:uid="{00000000-0005-0000-0000-0000ED360000}"/>
    <cellStyle name="Migliaia 25 8 4" xfId="7518" xr:uid="{00000000-0005-0000-0000-0000EE360000}"/>
    <cellStyle name="Migliaia 25 8 5" xfId="27263" xr:uid="{00000000-0005-0000-0000-0000EF360000}"/>
    <cellStyle name="Migliaia 25 8 6" xfId="32334" xr:uid="{00000000-0005-0000-0000-0000F0360000}"/>
    <cellStyle name="Migliaia 25 8 7" xfId="35322" xr:uid="{00000000-0005-0000-0000-0000F1360000}"/>
    <cellStyle name="Migliaia 25 8 8" xfId="38282" xr:uid="{00000000-0005-0000-0000-0000F2360000}"/>
    <cellStyle name="Migliaia 25 9" xfId="7519" xr:uid="{00000000-0005-0000-0000-0000F3360000}"/>
    <cellStyle name="Migliaia 25 9 2" xfId="7520" xr:uid="{00000000-0005-0000-0000-0000F4360000}"/>
    <cellStyle name="Migliaia 25 9 3" xfId="7521" xr:uid="{00000000-0005-0000-0000-0000F5360000}"/>
    <cellStyle name="Migliaia 25 9 4" xfId="7522" xr:uid="{00000000-0005-0000-0000-0000F6360000}"/>
    <cellStyle name="Migliaia 25 9 5" xfId="27383" xr:uid="{00000000-0005-0000-0000-0000F7360000}"/>
    <cellStyle name="Migliaia 25 9 6" xfId="30398" xr:uid="{00000000-0005-0000-0000-0000F8360000}"/>
    <cellStyle name="Migliaia 25 9 7" xfId="35442" xr:uid="{00000000-0005-0000-0000-0000F9360000}"/>
    <cellStyle name="Migliaia 25 9 8" xfId="38402" xr:uid="{00000000-0005-0000-0000-0000FA360000}"/>
    <cellStyle name="Migliaia 26" xfId="7523" xr:uid="{00000000-0005-0000-0000-0000FB360000}"/>
    <cellStyle name="Migliaia 26 10" xfId="7524" xr:uid="{00000000-0005-0000-0000-0000FC360000}"/>
    <cellStyle name="Migliaia 26 10 2" xfId="7525" xr:uid="{00000000-0005-0000-0000-0000FD360000}"/>
    <cellStyle name="Migliaia 26 10 3" xfId="7526" xr:uid="{00000000-0005-0000-0000-0000FE360000}"/>
    <cellStyle name="Migliaia 26 10 4" xfId="28300" xr:uid="{00000000-0005-0000-0000-0000FF360000}"/>
    <cellStyle name="Migliaia 26 10 5" xfId="33058" xr:uid="{00000000-0005-0000-0000-000000370000}"/>
    <cellStyle name="Migliaia 26 10 6" xfId="39307" xr:uid="{00000000-0005-0000-0000-000001370000}"/>
    <cellStyle name="Migliaia 26 11" xfId="7527" xr:uid="{00000000-0005-0000-0000-000002370000}"/>
    <cellStyle name="Migliaia 26 11 2" xfId="7528" xr:uid="{00000000-0005-0000-0000-000003370000}"/>
    <cellStyle name="Migliaia 26 11 3" xfId="7529" xr:uid="{00000000-0005-0000-0000-000004370000}"/>
    <cellStyle name="Migliaia 26 11 4" xfId="29220" xr:uid="{00000000-0005-0000-0000-000005370000}"/>
    <cellStyle name="Migliaia 26 11 5" xfId="32708" xr:uid="{00000000-0005-0000-0000-000006370000}"/>
    <cellStyle name="Migliaia 26 11 6" xfId="40212" xr:uid="{00000000-0005-0000-0000-000007370000}"/>
    <cellStyle name="Migliaia 26 12" xfId="7530" xr:uid="{00000000-0005-0000-0000-000008370000}"/>
    <cellStyle name="Migliaia 26 13" xfId="7531" xr:uid="{00000000-0005-0000-0000-000009370000}"/>
    <cellStyle name="Migliaia 26 14" xfId="7532" xr:uid="{00000000-0005-0000-0000-00000A370000}"/>
    <cellStyle name="Migliaia 26 15" xfId="23613" xr:uid="{00000000-0005-0000-0000-00000B370000}"/>
    <cellStyle name="Migliaia 26 16" xfId="30219" xr:uid="{00000000-0005-0000-0000-00000C370000}"/>
    <cellStyle name="Migliaia 26 17" xfId="36355" xr:uid="{00000000-0005-0000-0000-00000D370000}"/>
    <cellStyle name="Migliaia 26 18" xfId="41117" xr:uid="{00000000-0005-0000-0000-00000E370000}"/>
    <cellStyle name="Migliaia 26 19" xfId="41238" xr:uid="{00000000-0005-0000-0000-00000F370000}"/>
    <cellStyle name="Migliaia 26 2" xfId="7533" xr:uid="{00000000-0005-0000-0000-000010370000}"/>
    <cellStyle name="Migliaia 26 2 10" xfId="24318" xr:uid="{00000000-0005-0000-0000-000011370000}"/>
    <cellStyle name="Migliaia 26 2 11" xfId="30220" xr:uid="{00000000-0005-0000-0000-000012370000}"/>
    <cellStyle name="Migliaia 26 2 12" xfId="36786" xr:uid="{00000000-0005-0000-0000-000013370000}"/>
    <cellStyle name="Migliaia 26 2 2" xfId="7534" xr:uid="{00000000-0005-0000-0000-000014370000}"/>
    <cellStyle name="Migliaia 26 2 2 10" xfId="30836" xr:uid="{00000000-0005-0000-0000-000015370000}"/>
    <cellStyle name="Migliaia 26 2 2 11" xfId="33600" xr:uid="{00000000-0005-0000-0000-000016370000}"/>
    <cellStyle name="Migliaia 26 2 2 12" xfId="36787" xr:uid="{00000000-0005-0000-0000-000017370000}"/>
    <cellStyle name="Migliaia 26 2 2 2" xfId="7535" xr:uid="{00000000-0005-0000-0000-000018370000}"/>
    <cellStyle name="Migliaia 26 2 2 2 2" xfId="7536" xr:uid="{00000000-0005-0000-0000-000019370000}"/>
    <cellStyle name="Migliaia 26 2 2 2 3" xfId="7537" xr:uid="{00000000-0005-0000-0000-00001A370000}"/>
    <cellStyle name="Migliaia 26 2 2 2 4" xfId="7538" xr:uid="{00000000-0005-0000-0000-00001B370000}"/>
    <cellStyle name="Migliaia 26 2 2 2 5" xfId="26623" xr:uid="{00000000-0005-0000-0000-00001C370000}"/>
    <cellStyle name="Migliaia 26 2 2 2 6" xfId="31701" xr:uid="{00000000-0005-0000-0000-00001D370000}"/>
    <cellStyle name="Migliaia 26 2 2 2 7" xfId="34689" xr:uid="{00000000-0005-0000-0000-00001E370000}"/>
    <cellStyle name="Migliaia 26 2 2 2 8" xfId="37649" xr:uid="{00000000-0005-0000-0000-00001F370000}"/>
    <cellStyle name="Migliaia 26 2 2 3" xfId="7539" xr:uid="{00000000-0005-0000-0000-000020370000}"/>
    <cellStyle name="Migliaia 26 2 2 3 2" xfId="7540" xr:uid="{00000000-0005-0000-0000-000021370000}"/>
    <cellStyle name="Migliaia 26 2 2 3 3" xfId="7541" xr:uid="{00000000-0005-0000-0000-000022370000}"/>
    <cellStyle name="Migliaia 26 2 2 3 4" xfId="28006" xr:uid="{00000000-0005-0000-0000-000023370000}"/>
    <cellStyle name="Migliaia 26 2 2 3 5" xfId="36055" xr:uid="{00000000-0005-0000-0000-000024370000}"/>
    <cellStyle name="Migliaia 26 2 2 3 6" xfId="39015" xr:uid="{00000000-0005-0000-0000-000025370000}"/>
    <cellStyle name="Migliaia 26 2 2 4" xfId="7542" xr:uid="{00000000-0005-0000-0000-000026370000}"/>
    <cellStyle name="Migliaia 26 2 2 4 2" xfId="7543" xr:uid="{00000000-0005-0000-0000-000027370000}"/>
    <cellStyle name="Migliaia 26 2 2 4 3" xfId="7544" xr:uid="{00000000-0005-0000-0000-000028370000}"/>
    <cellStyle name="Migliaia 26 2 2 4 4" xfId="28922" xr:uid="{00000000-0005-0000-0000-000029370000}"/>
    <cellStyle name="Migliaia 26 2 2 4 5" xfId="39919" xr:uid="{00000000-0005-0000-0000-00002A370000}"/>
    <cellStyle name="Migliaia 26 2 2 5" xfId="7545" xr:uid="{00000000-0005-0000-0000-00002B370000}"/>
    <cellStyle name="Migliaia 26 2 2 5 2" xfId="7546" xr:uid="{00000000-0005-0000-0000-00002C370000}"/>
    <cellStyle name="Migliaia 26 2 2 5 3" xfId="7547" xr:uid="{00000000-0005-0000-0000-00002D370000}"/>
    <cellStyle name="Migliaia 26 2 2 5 4" xfId="29842" xr:uid="{00000000-0005-0000-0000-00002E370000}"/>
    <cellStyle name="Migliaia 26 2 2 5 5" xfId="40824" xr:uid="{00000000-0005-0000-0000-00002F370000}"/>
    <cellStyle name="Migliaia 26 2 2 6" xfId="7548" xr:uid="{00000000-0005-0000-0000-000030370000}"/>
    <cellStyle name="Migliaia 26 2 2 7" xfId="7549" xr:uid="{00000000-0005-0000-0000-000031370000}"/>
    <cellStyle name="Migliaia 26 2 2 8" xfId="7550" xr:uid="{00000000-0005-0000-0000-000032370000}"/>
    <cellStyle name="Migliaia 26 2 2 9" xfId="24319" xr:uid="{00000000-0005-0000-0000-000033370000}"/>
    <cellStyle name="Migliaia 26 2 3" xfId="7551" xr:uid="{00000000-0005-0000-0000-000034370000}"/>
    <cellStyle name="Migliaia 26 2 3 2" xfId="7552" xr:uid="{00000000-0005-0000-0000-000035370000}"/>
    <cellStyle name="Migliaia 26 2 3 3" xfId="7553" xr:uid="{00000000-0005-0000-0000-000036370000}"/>
    <cellStyle name="Migliaia 26 2 3 4" xfId="7554" xr:uid="{00000000-0005-0000-0000-000037370000}"/>
    <cellStyle name="Migliaia 26 2 3 5" xfId="26622" xr:uid="{00000000-0005-0000-0000-000038370000}"/>
    <cellStyle name="Migliaia 26 2 3 6" xfId="31700" xr:uid="{00000000-0005-0000-0000-000039370000}"/>
    <cellStyle name="Migliaia 26 2 3 7" xfId="34688" xr:uid="{00000000-0005-0000-0000-00003A370000}"/>
    <cellStyle name="Migliaia 26 2 3 8" xfId="37648" xr:uid="{00000000-0005-0000-0000-00003B370000}"/>
    <cellStyle name="Migliaia 26 2 4" xfId="7555" xr:uid="{00000000-0005-0000-0000-00003C370000}"/>
    <cellStyle name="Migliaia 26 2 4 2" xfId="7556" xr:uid="{00000000-0005-0000-0000-00003D370000}"/>
    <cellStyle name="Migliaia 26 2 4 3" xfId="7557" xr:uid="{00000000-0005-0000-0000-00003E370000}"/>
    <cellStyle name="Migliaia 26 2 4 4" xfId="7558" xr:uid="{00000000-0005-0000-0000-00003F370000}"/>
    <cellStyle name="Migliaia 26 2 4 5" xfId="27447" xr:uid="{00000000-0005-0000-0000-000040370000}"/>
    <cellStyle name="Migliaia 26 2 4 6" xfId="30835" xr:uid="{00000000-0005-0000-0000-000041370000}"/>
    <cellStyle name="Migliaia 26 2 4 7" xfId="35504" xr:uid="{00000000-0005-0000-0000-000042370000}"/>
    <cellStyle name="Migliaia 26 2 4 8" xfId="38464" xr:uid="{00000000-0005-0000-0000-000043370000}"/>
    <cellStyle name="Migliaia 26 2 5" xfId="7559" xr:uid="{00000000-0005-0000-0000-000044370000}"/>
    <cellStyle name="Migliaia 26 2 5 2" xfId="7560" xr:uid="{00000000-0005-0000-0000-000045370000}"/>
    <cellStyle name="Migliaia 26 2 5 3" xfId="7561" xr:uid="{00000000-0005-0000-0000-000046370000}"/>
    <cellStyle name="Migliaia 26 2 5 4" xfId="28363" xr:uid="{00000000-0005-0000-0000-000047370000}"/>
    <cellStyle name="Migliaia 26 2 5 5" xfId="33599" xr:uid="{00000000-0005-0000-0000-000048370000}"/>
    <cellStyle name="Migliaia 26 2 5 6" xfId="39368" xr:uid="{00000000-0005-0000-0000-000049370000}"/>
    <cellStyle name="Migliaia 26 2 6" xfId="7562" xr:uid="{00000000-0005-0000-0000-00004A370000}"/>
    <cellStyle name="Migliaia 26 2 6 2" xfId="7563" xr:uid="{00000000-0005-0000-0000-00004B370000}"/>
    <cellStyle name="Migliaia 26 2 6 3" xfId="7564" xr:uid="{00000000-0005-0000-0000-00004C370000}"/>
    <cellStyle name="Migliaia 26 2 6 4" xfId="29283" xr:uid="{00000000-0005-0000-0000-00004D370000}"/>
    <cellStyle name="Migliaia 26 2 6 5" xfId="40273" xr:uid="{00000000-0005-0000-0000-00004E370000}"/>
    <cellStyle name="Migliaia 26 2 7" xfId="7565" xr:uid="{00000000-0005-0000-0000-00004F370000}"/>
    <cellStyle name="Migliaia 26 2 8" xfId="7566" xr:uid="{00000000-0005-0000-0000-000050370000}"/>
    <cellStyle name="Migliaia 26 2 9" xfId="7567" xr:uid="{00000000-0005-0000-0000-000051370000}"/>
    <cellStyle name="Migliaia 26 3" xfId="7568" xr:uid="{00000000-0005-0000-0000-000052370000}"/>
    <cellStyle name="Migliaia 26 3 10" xfId="7569" xr:uid="{00000000-0005-0000-0000-000053370000}"/>
    <cellStyle name="Migliaia 26 3 11" xfId="7570" xr:uid="{00000000-0005-0000-0000-000054370000}"/>
    <cellStyle name="Migliaia 26 3 12" xfId="24320" xr:uid="{00000000-0005-0000-0000-000055370000}"/>
    <cellStyle name="Migliaia 26 3 13" xfId="30837" xr:uid="{00000000-0005-0000-0000-000056370000}"/>
    <cellStyle name="Migliaia 26 3 14" xfId="36788" xr:uid="{00000000-0005-0000-0000-000057370000}"/>
    <cellStyle name="Migliaia 26 3 2" xfId="7571" xr:uid="{00000000-0005-0000-0000-000058370000}"/>
    <cellStyle name="Migliaia 26 3 2 10" xfId="30838" xr:uid="{00000000-0005-0000-0000-000059370000}"/>
    <cellStyle name="Migliaia 26 3 2 11" xfId="33602" xr:uid="{00000000-0005-0000-0000-00005A370000}"/>
    <cellStyle name="Migliaia 26 3 2 12" xfId="36789" xr:uid="{00000000-0005-0000-0000-00005B370000}"/>
    <cellStyle name="Migliaia 26 3 2 2" xfId="7572" xr:uid="{00000000-0005-0000-0000-00005C370000}"/>
    <cellStyle name="Migliaia 26 3 2 2 2" xfId="7573" xr:uid="{00000000-0005-0000-0000-00005D370000}"/>
    <cellStyle name="Migliaia 26 3 2 2 3" xfId="7574" xr:uid="{00000000-0005-0000-0000-00005E370000}"/>
    <cellStyle name="Migliaia 26 3 2 2 4" xfId="7575" xr:uid="{00000000-0005-0000-0000-00005F370000}"/>
    <cellStyle name="Migliaia 26 3 2 2 5" xfId="26625" xr:uid="{00000000-0005-0000-0000-000060370000}"/>
    <cellStyle name="Migliaia 26 3 2 2 6" xfId="31703" xr:uid="{00000000-0005-0000-0000-000061370000}"/>
    <cellStyle name="Migliaia 26 3 2 2 7" xfId="34691" xr:uid="{00000000-0005-0000-0000-000062370000}"/>
    <cellStyle name="Migliaia 26 3 2 2 8" xfId="37651" xr:uid="{00000000-0005-0000-0000-000063370000}"/>
    <cellStyle name="Migliaia 26 3 2 3" xfId="7576" xr:uid="{00000000-0005-0000-0000-000064370000}"/>
    <cellStyle name="Migliaia 26 3 2 3 2" xfId="7577" xr:uid="{00000000-0005-0000-0000-000065370000}"/>
    <cellStyle name="Migliaia 26 3 2 3 3" xfId="7578" xr:uid="{00000000-0005-0000-0000-000066370000}"/>
    <cellStyle name="Migliaia 26 3 2 3 4" xfId="27600" xr:uid="{00000000-0005-0000-0000-000067370000}"/>
    <cellStyle name="Migliaia 26 3 2 3 5" xfId="35654" xr:uid="{00000000-0005-0000-0000-000068370000}"/>
    <cellStyle name="Migliaia 26 3 2 3 6" xfId="38614" xr:uid="{00000000-0005-0000-0000-000069370000}"/>
    <cellStyle name="Migliaia 26 3 2 4" xfId="7579" xr:uid="{00000000-0005-0000-0000-00006A370000}"/>
    <cellStyle name="Migliaia 26 3 2 4 2" xfId="7580" xr:uid="{00000000-0005-0000-0000-00006B370000}"/>
    <cellStyle name="Migliaia 26 3 2 4 3" xfId="7581" xr:uid="{00000000-0005-0000-0000-00006C370000}"/>
    <cellStyle name="Migliaia 26 3 2 4 4" xfId="28516" xr:uid="{00000000-0005-0000-0000-00006D370000}"/>
    <cellStyle name="Migliaia 26 3 2 4 5" xfId="39518" xr:uid="{00000000-0005-0000-0000-00006E370000}"/>
    <cellStyle name="Migliaia 26 3 2 5" xfId="7582" xr:uid="{00000000-0005-0000-0000-00006F370000}"/>
    <cellStyle name="Migliaia 26 3 2 5 2" xfId="7583" xr:uid="{00000000-0005-0000-0000-000070370000}"/>
    <cellStyle name="Migliaia 26 3 2 5 3" xfId="7584" xr:uid="{00000000-0005-0000-0000-000071370000}"/>
    <cellStyle name="Migliaia 26 3 2 5 4" xfId="29436" xr:uid="{00000000-0005-0000-0000-000072370000}"/>
    <cellStyle name="Migliaia 26 3 2 5 5" xfId="40423" xr:uid="{00000000-0005-0000-0000-000073370000}"/>
    <cellStyle name="Migliaia 26 3 2 6" xfId="7585" xr:uid="{00000000-0005-0000-0000-000074370000}"/>
    <cellStyle name="Migliaia 26 3 2 7" xfId="7586" xr:uid="{00000000-0005-0000-0000-000075370000}"/>
    <cellStyle name="Migliaia 26 3 2 8" xfId="7587" xr:uid="{00000000-0005-0000-0000-000076370000}"/>
    <cellStyle name="Migliaia 26 3 2 9" xfId="24321" xr:uid="{00000000-0005-0000-0000-000077370000}"/>
    <cellStyle name="Migliaia 26 3 3" xfId="7588" xr:uid="{00000000-0005-0000-0000-000078370000}"/>
    <cellStyle name="Migliaia 26 3 3 10" xfId="24322" xr:uid="{00000000-0005-0000-0000-000079370000}"/>
    <cellStyle name="Migliaia 26 3 3 11" xfId="30839" xr:uid="{00000000-0005-0000-0000-00007A370000}"/>
    <cellStyle name="Migliaia 26 3 3 12" xfId="33603" xr:uid="{00000000-0005-0000-0000-00007B370000}"/>
    <cellStyle name="Migliaia 26 3 3 13" xfId="36790" xr:uid="{00000000-0005-0000-0000-00007C370000}"/>
    <cellStyle name="Migliaia 26 3 3 2" xfId="7589" xr:uid="{00000000-0005-0000-0000-00007D370000}"/>
    <cellStyle name="Migliaia 26 3 3 2 10" xfId="30840" xr:uid="{00000000-0005-0000-0000-00007E370000}"/>
    <cellStyle name="Migliaia 26 3 3 2 11" xfId="33604" xr:uid="{00000000-0005-0000-0000-00007F370000}"/>
    <cellStyle name="Migliaia 26 3 3 2 12" xfId="36791" xr:uid="{00000000-0005-0000-0000-000080370000}"/>
    <cellStyle name="Migliaia 26 3 3 2 2" xfId="7590" xr:uid="{00000000-0005-0000-0000-000081370000}"/>
    <cellStyle name="Migliaia 26 3 3 2 2 2" xfId="7591" xr:uid="{00000000-0005-0000-0000-000082370000}"/>
    <cellStyle name="Migliaia 26 3 3 2 2 3" xfId="7592" xr:uid="{00000000-0005-0000-0000-000083370000}"/>
    <cellStyle name="Migliaia 26 3 3 2 2 4" xfId="7593" xr:uid="{00000000-0005-0000-0000-000084370000}"/>
    <cellStyle name="Migliaia 26 3 3 2 2 5" xfId="26627" xr:uid="{00000000-0005-0000-0000-000085370000}"/>
    <cellStyle name="Migliaia 26 3 3 2 2 6" xfId="31705" xr:uid="{00000000-0005-0000-0000-000086370000}"/>
    <cellStyle name="Migliaia 26 3 3 2 2 7" xfId="34693" xr:uid="{00000000-0005-0000-0000-000087370000}"/>
    <cellStyle name="Migliaia 26 3 3 2 2 8" xfId="37653" xr:uid="{00000000-0005-0000-0000-000088370000}"/>
    <cellStyle name="Migliaia 26 3 3 2 3" xfId="7594" xr:uid="{00000000-0005-0000-0000-000089370000}"/>
    <cellStyle name="Migliaia 26 3 3 2 3 2" xfId="7595" xr:uid="{00000000-0005-0000-0000-00008A370000}"/>
    <cellStyle name="Migliaia 26 3 3 2 3 3" xfId="7596" xr:uid="{00000000-0005-0000-0000-00008B370000}"/>
    <cellStyle name="Migliaia 26 3 3 2 3 4" xfId="28008" xr:uid="{00000000-0005-0000-0000-00008C370000}"/>
    <cellStyle name="Migliaia 26 3 3 2 3 5" xfId="36057" xr:uid="{00000000-0005-0000-0000-00008D370000}"/>
    <cellStyle name="Migliaia 26 3 3 2 3 6" xfId="39017" xr:uid="{00000000-0005-0000-0000-00008E370000}"/>
    <cellStyle name="Migliaia 26 3 3 2 4" xfId="7597" xr:uid="{00000000-0005-0000-0000-00008F370000}"/>
    <cellStyle name="Migliaia 26 3 3 2 4 2" xfId="7598" xr:uid="{00000000-0005-0000-0000-000090370000}"/>
    <cellStyle name="Migliaia 26 3 3 2 4 3" xfId="7599" xr:uid="{00000000-0005-0000-0000-000091370000}"/>
    <cellStyle name="Migliaia 26 3 3 2 4 4" xfId="28924" xr:uid="{00000000-0005-0000-0000-000092370000}"/>
    <cellStyle name="Migliaia 26 3 3 2 4 5" xfId="39921" xr:uid="{00000000-0005-0000-0000-000093370000}"/>
    <cellStyle name="Migliaia 26 3 3 2 5" xfId="7600" xr:uid="{00000000-0005-0000-0000-000094370000}"/>
    <cellStyle name="Migliaia 26 3 3 2 5 2" xfId="7601" xr:uid="{00000000-0005-0000-0000-000095370000}"/>
    <cellStyle name="Migliaia 26 3 3 2 5 3" xfId="7602" xr:uid="{00000000-0005-0000-0000-000096370000}"/>
    <cellStyle name="Migliaia 26 3 3 2 5 4" xfId="29844" xr:uid="{00000000-0005-0000-0000-000097370000}"/>
    <cellStyle name="Migliaia 26 3 3 2 5 5" xfId="40826" xr:uid="{00000000-0005-0000-0000-000098370000}"/>
    <cellStyle name="Migliaia 26 3 3 2 6" xfId="7603" xr:uid="{00000000-0005-0000-0000-000099370000}"/>
    <cellStyle name="Migliaia 26 3 3 2 7" xfId="7604" xr:uid="{00000000-0005-0000-0000-00009A370000}"/>
    <cellStyle name="Migliaia 26 3 3 2 8" xfId="7605" xr:uid="{00000000-0005-0000-0000-00009B370000}"/>
    <cellStyle name="Migliaia 26 3 3 2 9" xfId="24323" xr:uid="{00000000-0005-0000-0000-00009C370000}"/>
    <cellStyle name="Migliaia 26 3 3 3" xfId="7606" xr:uid="{00000000-0005-0000-0000-00009D370000}"/>
    <cellStyle name="Migliaia 26 3 3 3 2" xfId="7607" xr:uid="{00000000-0005-0000-0000-00009E370000}"/>
    <cellStyle name="Migliaia 26 3 3 3 3" xfId="7608" xr:uid="{00000000-0005-0000-0000-00009F370000}"/>
    <cellStyle name="Migliaia 26 3 3 3 4" xfId="7609" xr:uid="{00000000-0005-0000-0000-0000A0370000}"/>
    <cellStyle name="Migliaia 26 3 3 3 5" xfId="26626" xr:uid="{00000000-0005-0000-0000-0000A1370000}"/>
    <cellStyle name="Migliaia 26 3 3 3 6" xfId="31704" xr:uid="{00000000-0005-0000-0000-0000A2370000}"/>
    <cellStyle name="Migliaia 26 3 3 3 7" xfId="34692" xr:uid="{00000000-0005-0000-0000-0000A3370000}"/>
    <cellStyle name="Migliaia 26 3 3 3 8" xfId="37652" xr:uid="{00000000-0005-0000-0000-0000A4370000}"/>
    <cellStyle name="Migliaia 26 3 3 4" xfId="7610" xr:uid="{00000000-0005-0000-0000-0000A5370000}"/>
    <cellStyle name="Migliaia 26 3 3 4 2" xfId="7611" xr:uid="{00000000-0005-0000-0000-0000A6370000}"/>
    <cellStyle name="Migliaia 26 3 3 4 3" xfId="7612" xr:uid="{00000000-0005-0000-0000-0000A7370000}"/>
    <cellStyle name="Migliaia 26 3 3 4 4" xfId="27601" xr:uid="{00000000-0005-0000-0000-0000A8370000}"/>
    <cellStyle name="Migliaia 26 3 3 4 5" xfId="35655" xr:uid="{00000000-0005-0000-0000-0000A9370000}"/>
    <cellStyle name="Migliaia 26 3 3 4 6" xfId="38615" xr:uid="{00000000-0005-0000-0000-0000AA370000}"/>
    <cellStyle name="Migliaia 26 3 3 5" xfId="7613" xr:uid="{00000000-0005-0000-0000-0000AB370000}"/>
    <cellStyle name="Migliaia 26 3 3 5 2" xfId="7614" xr:uid="{00000000-0005-0000-0000-0000AC370000}"/>
    <cellStyle name="Migliaia 26 3 3 5 3" xfId="7615" xr:uid="{00000000-0005-0000-0000-0000AD370000}"/>
    <cellStyle name="Migliaia 26 3 3 5 4" xfId="28517" xr:uid="{00000000-0005-0000-0000-0000AE370000}"/>
    <cellStyle name="Migliaia 26 3 3 5 5" xfId="39519" xr:uid="{00000000-0005-0000-0000-0000AF370000}"/>
    <cellStyle name="Migliaia 26 3 3 6" xfId="7616" xr:uid="{00000000-0005-0000-0000-0000B0370000}"/>
    <cellStyle name="Migliaia 26 3 3 6 2" xfId="7617" xr:uid="{00000000-0005-0000-0000-0000B1370000}"/>
    <cellStyle name="Migliaia 26 3 3 6 3" xfId="7618" xr:uid="{00000000-0005-0000-0000-0000B2370000}"/>
    <cellStyle name="Migliaia 26 3 3 6 4" xfId="29437" xr:uid="{00000000-0005-0000-0000-0000B3370000}"/>
    <cellStyle name="Migliaia 26 3 3 6 5" xfId="40424" xr:uid="{00000000-0005-0000-0000-0000B4370000}"/>
    <cellStyle name="Migliaia 26 3 3 7" xfId="7619" xr:uid="{00000000-0005-0000-0000-0000B5370000}"/>
    <cellStyle name="Migliaia 26 3 3 8" xfId="7620" xr:uid="{00000000-0005-0000-0000-0000B6370000}"/>
    <cellStyle name="Migliaia 26 3 3 9" xfId="7621" xr:uid="{00000000-0005-0000-0000-0000B7370000}"/>
    <cellStyle name="Migliaia 26 3 4" xfId="7622" xr:uid="{00000000-0005-0000-0000-0000B8370000}"/>
    <cellStyle name="Migliaia 26 3 4 10" xfId="30841" xr:uid="{00000000-0005-0000-0000-0000B9370000}"/>
    <cellStyle name="Migliaia 26 3 4 11" xfId="33605" xr:uid="{00000000-0005-0000-0000-0000BA370000}"/>
    <cellStyle name="Migliaia 26 3 4 12" xfId="36792" xr:uid="{00000000-0005-0000-0000-0000BB370000}"/>
    <cellStyle name="Migliaia 26 3 4 2" xfId="7623" xr:uid="{00000000-0005-0000-0000-0000BC370000}"/>
    <cellStyle name="Migliaia 26 3 4 2 2" xfId="7624" xr:uid="{00000000-0005-0000-0000-0000BD370000}"/>
    <cellStyle name="Migliaia 26 3 4 2 3" xfId="7625" xr:uid="{00000000-0005-0000-0000-0000BE370000}"/>
    <cellStyle name="Migliaia 26 3 4 2 4" xfId="7626" xr:uid="{00000000-0005-0000-0000-0000BF370000}"/>
    <cellStyle name="Migliaia 26 3 4 2 5" xfId="26628" xr:uid="{00000000-0005-0000-0000-0000C0370000}"/>
    <cellStyle name="Migliaia 26 3 4 2 6" xfId="31706" xr:uid="{00000000-0005-0000-0000-0000C1370000}"/>
    <cellStyle name="Migliaia 26 3 4 2 7" xfId="34694" xr:uid="{00000000-0005-0000-0000-0000C2370000}"/>
    <cellStyle name="Migliaia 26 3 4 2 8" xfId="37654" xr:uid="{00000000-0005-0000-0000-0000C3370000}"/>
    <cellStyle name="Migliaia 26 3 4 3" xfId="7627" xr:uid="{00000000-0005-0000-0000-0000C4370000}"/>
    <cellStyle name="Migliaia 26 3 4 3 2" xfId="7628" xr:uid="{00000000-0005-0000-0000-0000C5370000}"/>
    <cellStyle name="Migliaia 26 3 4 3 3" xfId="7629" xr:uid="{00000000-0005-0000-0000-0000C6370000}"/>
    <cellStyle name="Migliaia 26 3 4 3 4" xfId="28007" xr:uid="{00000000-0005-0000-0000-0000C7370000}"/>
    <cellStyle name="Migliaia 26 3 4 3 5" xfId="36056" xr:uid="{00000000-0005-0000-0000-0000C8370000}"/>
    <cellStyle name="Migliaia 26 3 4 3 6" xfId="39016" xr:uid="{00000000-0005-0000-0000-0000C9370000}"/>
    <cellStyle name="Migliaia 26 3 4 4" xfId="7630" xr:uid="{00000000-0005-0000-0000-0000CA370000}"/>
    <cellStyle name="Migliaia 26 3 4 4 2" xfId="7631" xr:uid="{00000000-0005-0000-0000-0000CB370000}"/>
    <cellStyle name="Migliaia 26 3 4 4 3" xfId="7632" xr:uid="{00000000-0005-0000-0000-0000CC370000}"/>
    <cellStyle name="Migliaia 26 3 4 4 4" xfId="28923" xr:uid="{00000000-0005-0000-0000-0000CD370000}"/>
    <cellStyle name="Migliaia 26 3 4 4 5" xfId="39920" xr:uid="{00000000-0005-0000-0000-0000CE370000}"/>
    <cellStyle name="Migliaia 26 3 4 5" xfId="7633" xr:uid="{00000000-0005-0000-0000-0000CF370000}"/>
    <cellStyle name="Migliaia 26 3 4 5 2" xfId="7634" xr:uid="{00000000-0005-0000-0000-0000D0370000}"/>
    <cellStyle name="Migliaia 26 3 4 5 3" xfId="7635" xr:uid="{00000000-0005-0000-0000-0000D1370000}"/>
    <cellStyle name="Migliaia 26 3 4 5 4" xfId="29843" xr:uid="{00000000-0005-0000-0000-0000D2370000}"/>
    <cellStyle name="Migliaia 26 3 4 5 5" xfId="40825" xr:uid="{00000000-0005-0000-0000-0000D3370000}"/>
    <cellStyle name="Migliaia 26 3 4 6" xfId="7636" xr:uid="{00000000-0005-0000-0000-0000D4370000}"/>
    <cellStyle name="Migliaia 26 3 4 7" xfId="7637" xr:uid="{00000000-0005-0000-0000-0000D5370000}"/>
    <cellStyle name="Migliaia 26 3 4 8" xfId="7638" xr:uid="{00000000-0005-0000-0000-0000D6370000}"/>
    <cellStyle name="Migliaia 26 3 4 9" xfId="24324" xr:uid="{00000000-0005-0000-0000-0000D7370000}"/>
    <cellStyle name="Migliaia 26 3 5" xfId="7639" xr:uid="{00000000-0005-0000-0000-0000D8370000}"/>
    <cellStyle name="Migliaia 26 3 5 2" xfId="7640" xr:uid="{00000000-0005-0000-0000-0000D9370000}"/>
    <cellStyle name="Migliaia 26 3 5 3" xfId="7641" xr:uid="{00000000-0005-0000-0000-0000DA370000}"/>
    <cellStyle name="Migliaia 26 3 5 4" xfId="7642" xr:uid="{00000000-0005-0000-0000-0000DB370000}"/>
    <cellStyle name="Migliaia 26 3 5 5" xfId="26624" xr:uid="{00000000-0005-0000-0000-0000DC370000}"/>
    <cellStyle name="Migliaia 26 3 5 6" xfId="31702" xr:uid="{00000000-0005-0000-0000-0000DD370000}"/>
    <cellStyle name="Migliaia 26 3 5 7" xfId="34690" xr:uid="{00000000-0005-0000-0000-0000DE370000}"/>
    <cellStyle name="Migliaia 26 3 5 8" xfId="37650" xr:uid="{00000000-0005-0000-0000-0000DF370000}"/>
    <cellStyle name="Migliaia 26 3 6" xfId="7643" xr:uid="{00000000-0005-0000-0000-0000E0370000}"/>
    <cellStyle name="Migliaia 26 3 6 2" xfId="7644" xr:uid="{00000000-0005-0000-0000-0000E1370000}"/>
    <cellStyle name="Migliaia 26 3 6 3" xfId="7645" xr:uid="{00000000-0005-0000-0000-0000E2370000}"/>
    <cellStyle name="Migliaia 26 3 6 4" xfId="27599" xr:uid="{00000000-0005-0000-0000-0000E3370000}"/>
    <cellStyle name="Migliaia 26 3 6 5" xfId="35653" xr:uid="{00000000-0005-0000-0000-0000E4370000}"/>
    <cellStyle name="Migliaia 26 3 6 6" xfId="38613" xr:uid="{00000000-0005-0000-0000-0000E5370000}"/>
    <cellStyle name="Migliaia 26 3 7" xfId="7646" xr:uid="{00000000-0005-0000-0000-0000E6370000}"/>
    <cellStyle name="Migliaia 26 3 7 2" xfId="7647" xr:uid="{00000000-0005-0000-0000-0000E7370000}"/>
    <cellStyle name="Migliaia 26 3 7 3" xfId="7648" xr:uid="{00000000-0005-0000-0000-0000E8370000}"/>
    <cellStyle name="Migliaia 26 3 7 4" xfId="28515" xr:uid="{00000000-0005-0000-0000-0000E9370000}"/>
    <cellStyle name="Migliaia 26 3 7 5" xfId="33601" xr:uid="{00000000-0005-0000-0000-0000EA370000}"/>
    <cellStyle name="Migliaia 26 3 7 6" xfId="39517" xr:uid="{00000000-0005-0000-0000-0000EB370000}"/>
    <cellStyle name="Migliaia 26 3 8" xfId="7649" xr:uid="{00000000-0005-0000-0000-0000EC370000}"/>
    <cellStyle name="Migliaia 26 3 8 2" xfId="7650" xr:uid="{00000000-0005-0000-0000-0000ED370000}"/>
    <cellStyle name="Migliaia 26 3 8 3" xfId="7651" xr:uid="{00000000-0005-0000-0000-0000EE370000}"/>
    <cellStyle name="Migliaia 26 3 8 4" xfId="29435" xr:uid="{00000000-0005-0000-0000-0000EF370000}"/>
    <cellStyle name="Migliaia 26 3 8 5" xfId="40422" xr:uid="{00000000-0005-0000-0000-0000F0370000}"/>
    <cellStyle name="Migliaia 26 3 9" xfId="7652" xr:uid="{00000000-0005-0000-0000-0000F1370000}"/>
    <cellStyle name="Migliaia 26 4" xfId="7653" xr:uid="{00000000-0005-0000-0000-0000F2370000}"/>
    <cellStyle name="Migliaia 26 4 10" xfId="7654" xr:uid="{00000000-0005-0000-0000-0000F3370000}"/>
    <cellStyle name="Migliaia 26 4 11" xfId="24325" xr:uid="{00000000-0005-0000-0000-0000F4370000}"/>
    <cellStyle name="Migliaia 26 4 12" xfId="30842" xr:uid="{00000000-0005-0000-0000-0000F5370000}"/>
    <cellStyle name="Migliaia 26 4 13" xfId="33606" xr:uid="{00000000-0005-0000-0000-0000F6370000}"/>
    <cellStyle name="Migliaia 26 4 14" xfId="36793" xr:uid="{00000000-0005-0000-0000-0000F7370000}"/>
    <cellStyle name="Migliaia 26 4 2" xfId="7655" xr:uid="{00000000-0005-0000-0000-0000F8370000}"/>
    <cellStyle name="Migliaia 26 4 2 10" xfId="24326" xr:uid="{00000000-0005-0000-0000-0000F9370000}"/>
    <cellStyle name="Migliaia 26 4 2 11" xfId="30843" xr:uid="{00000000-0005-0000-0000-0000FA370000}"/>
    <cellStyle name="Migliaia 26 4 2 12" xfId="33607" xr:uid="{00000000-0005-0000-0000-0000FB370000}"/>
    <cellStyle name="Migliaia 26 4 2 13" xfId="36794" xr:uid="{00000000-0005-0000-0000-0000FC370000}"/>
    <cellStyle name="Migliaia 26 4 2 2" xfId="7656" xr:uid="{00000000-0005-0000-0000-0000FD370000}"/>
    <cellStyle name="Migliaia 26 4 2 2 10" xfId="30844" xr:uid="{00000000-0005-0000-0000-0000FE370000}"/>
    <cellStyle name="Migliaia 26 4 2 2 11" xfId="33608" xr:uid="{00000000-0005-0000-0000-0000FF370000}"/>
    <cellStyle name="Migliaia 26 4 2 2 12" xfId="36795" xr:uid="{00000000-0005-0000-0000-000000380000}"/>
    <cellStyle name="Migliaia 26 4 2 2 2" xfId="7657" xr:uid="{00000000-0005-0000-0000-000001380000}"/>
    <cellStyle name="Migliaia 26 4 2 2 2 2" xfId="7658" xr:uid="{00000000-0005-0000-0000-000002380000}"/>
    <cellStyle name="Migliaia 26 4 2 2 2 3" xfId="7659" xr:uid="{00000000-0005-0000-0000-000003380000}"/>
    <cellStyle name="Migliaia 26 4 2 2 2 4" xfId="7660" xr:uid="{00000000-0005-0000-0000-000004380000}"/>
    <cellStyle name="Migliaia 26 4 2 2 2 5" xfId="26631" xr:uid="{00000000-0005-0000-0000-000005380000}"/>
    <cellStyle name="Migliaia 26 4 2 2 2 6" xfId="31709" xr:uid="{00000000-0005-0000-0000-000006380000}"/>
    <cellStyle name="Migliaia 26 4 2 2 2 7" xfId="34697" xr:uid="{00000000-0005-0000-0000-000007380000}"/>
    <cellStyle name="Migliaia 26 4 2 2 2 8" xfId="37657" xr:uid="{00000000-0005-0000-0000-000008380000}"/>
    <cellStyle name="Migliaia 26 4 2 2 3" xfId="7661" xr:uid="{00000000-0005-0000-0000-000009380000}"/>
    <cellStyle name="Migliaia 26 4 2 2 3 2" xfId="7662" xr:uid="{00000000-0005-0000-0000-00000A380000}"/>
    <cellStyle name="Migliaia 26 4 2 2 3 3" xfId="7663" xr:uid="{00000000-0005-0000-0000-00000B380000}"/>
    <cellStyle name="Migliaia 26 4 2 2 3 4" xfId="28010" xr:uid="{00000000-0005-0000-0000-00000C380000}"/>
    <cellStyle name="Migliaia 26 4 2 2 3 5" xfId="36059" xr:uid="{00000000-0005-0000-0000-00000D380000}"/>
    <cellStyle name="Migliaia 26 4 2 2 3 6" xfId="39019" xr:uid="{00000000-0005-0000-0000-00000E380000}"/>
    <cellStyle name="Migliaia 26 4 2 2 4" xfId="7664" xr:uid="{00000000-0005-0000-0000-00000F380000}"/>
    <cellStyle name="Migliaia 26 4 2 2 4 2" xfId="7665" xr:uid="{00000000-0005-0000-0000-000010380000}"/>
    <cellStyle name="Migliaia 26 4 2 2 4 3" xfId="7666" xr:uid="{00000000-0005-0000-0000-000011380000}"/>
    <cellStyle name="Migliaia 26 4 2 2 4 4" xfId="28926" xr:uid="{00000000-0005-0000-0000-000012380000}"/>
    <cellStyle name="Migliaia 26 4 2 2 4 5" xfId="39923" xr:uid="{00000000-0005-0000-0000-000013380000}"/>
    <cellStyle name="Migliaia 26 4 2 2 5" xfId="7667" xr:uid="{00000000-0005-0000-0000-000014380000}"/>
    <cellStyle name="Migliaia 26 4 2 2 5 2" xfId="7668" xr:uid="{00000000-0005-0000-0000-000015380000}"/>
    <cellStyle name="Migliaia 26 4 2 2 5 3" xfId="7669" xr:uid="{00000000-0005-0000-0000-000016380000}"/>
    <cellStyle name="Migliaia 26 4 2 2 5 4" xfId="29846" xr:uid="{00000000-0005-0000-0000-000017380000}"/>
    <cellStyle name="Migliaia 26 4 2 2 5 5" xfId="40828" xr:uid="{00000000-0005-0000-0000-000018380000}"/>
    <cellStyle name="Migliaia 26 4 2 2 6" xfId="7670" xr:uid="{00000000-0005-0000-0000-000019380000}"/>
    <cellStyle name="Migliaia 26 4 2 2 7" xfId="7671" xr:uid="{00000000-0005-0000-0000-00001A380000}"/>
    <cellStyle name="Migliaia 26 4 2 2 8" xfId="7672" xr:uid="{00000000-0005-0000-0000-00001B380000}"/>
    <cellStyle name="Migliaia 26 4 2 2 9" xfId="24327" xr:uid="{00000000-0005-0000-0000-00001C380000}"/>
    <cellStyle name="Migliaia 26 4 2 3" xfId="7673" xr:uid="{00000000-0005-0000-0000-00001D380000}"/>
    <cellStyle name="Migliaia 26 4 2 3 2" xfId="7674" xr:uid="{00000000-0005-0000-0000-00001E380000}"/>
    <cellStyle name="Migliaia 26 4 2 3 3" xfId="7675" xr:uid="{00000000-0005-0000-0000-00001F380000}"/>
    <cellStyle name="Migliaia 26 4 2 3 4" xfId="7676" xr:uid="{00000000-0005-0000-0000-000020380000}"/>
    <cellStyle name="Migliaia 26 4 2 3 5" xfId="26630" xr:uid="{00000000-0005-0000-0000-000021380000}"/>
    <cellStyle name="Migliaia 26 4 2 3 6" xfId="31708" xr:uid="{00000000-0005-0000-0000-000022380000}"/>
    <cellStyle name="Migliaia 26 4 2 3 7" xfId="34696" xr:uid="{00000000-0005-0000-0000-000023380000}"/>
    <cellStyle name="Migliaia 26 4 2 3 8" xfId="37656" xr:uid="{00000000-0005-0000-0000-000024380000}"/>
    <cellStyle name="Migliaia 26 4 2 4" xfId="7677" xr:uid="{00000000-0005-0000-0000-000025380000}"/>
    <cellStyle name="Migliaia 26 4 2 4 2" xfId="7678" xr:uid="{00000000-0005-0000-0000-000026380000}"/>
    <cellStyle name="Migliaia 26 4 2 4 3" xfId="7679" xr:uid="{00000000-0005-0000-0000-000027380000}"/>
    <cellStyle name="Migliaia 26 4 2 4 4" xfId="27603" xr:uid="{00000000-0005-0000-0000-000028380000}"/>
    <cellStyle name="Migliaia 26 4 2 4 5" xfId="35657" xr:uid="{00000000-0005-0000-0000-000029380000}"/>
    <cellStyle name="Migliaia 26 4 2 4 6" xfId="38617" xr:uid="{00000000-0005-0000-0000-00002A380000}"/>
    <cellStyle name="Migliaia 26 4 2 5" xfId="7680" xr:uid="{00000000-0005-0000-0000-00002B380000}"/>
    <cellStyle name="Migliaia 26 4 2 5 2" xfId="7681" xr:uid="{00000000-0005-0000-0000-00002C380000}"/>
    <cellStyle name="Migliaia 26 4 2 5 3" xfId="7682" xr:uid="{00000000-0005-0000-0000-00002D380000}"/>
    <cellStyle name="Migliaia 26 4 2 5 4" xfId="28519" xr:uid="{00000000-0005-0000-0000-00002E380000}"/>
    <cellStyle name="Migliaia 26 4 2 5 5" xfId="39521" xr:uid="{00000000-0005-0000-0000-00002F380000}"/>
    <cellStyle name="Migliaia 26 4 2 6" xfId="7683" xr:uid="{00000000-0005-0000-0000-000030380000}"/>
    <cellStyle name="Migliaia 26 4 2 6 2" xfId="7684" xr:uid="{00000000-0005-0000-0000-000031380000}"/>
    <cellStyle name="Migliaia 26 4 2 6 3" xfId="7685" xr:uid="{00000000-0005-0000-0000-000032380000}"/>
    <cellStyle name="Migliaia 26 4 2 6 4" xfId="29439" xr:uid="{00000000-0005-0000-0000-000033380000}"/>
    <cellStyle name="Migliaia 26 4 2 6 5" xfId="40426" xr:uid="{00000000-0005-0000-0000-000034380000}"/>
    <cellStyle name="Migliaia 26 4 2 7" xfId="7686" xr:uid="{00000000-0005-0000-0000-000035380000}"/>
    <cellStyle name="Migliaia 26 4 2 8" xfId="7687" xr:uid="{00000000-0005-0000-0000-000036380000}"/>
    <cellStyle name="Migliaia 26 4 2 9" xfId="7688" xr:uid="{00000000-0005-0000-0000-000037380000}"/>
    <cellStyle name="Migliaia 26 4 3" xfId="7689" xr:uid="{00000000-0005-0000-0000-000038380000}"/>
    <cellStyle name="Migliaia 26 4 3 10" xfId="30845" xr:uid="{00000000-0005-0000-0000-000039380000}"/>
    <cellStyle name="Migliaia 26 4 3 11" xfId="33609" xr:uid="{00000000-0005-0000-0000-00003A380000}"/>
    <cellStyle name="Migliaia 26 4 3 12" xfId="36796" xr:uid="{00000000-0005-0000-0000-00003B380000}"/>
    <cellStyle name="Migliaia 26 4 3 2" xfId="7690" xr:uid="{00000000-0005-0000-0000-00003C380000}"/>
    <cellStyle name="Migliaia 26 4 3 2 2" xfId="7691" xr:uid="{00000000-0005-0000-0000-00003D380000}"/>
    <cellStyle name="Migliaia 26 4 3 2 3" xfId="7692" xr:uid="{00000000-0005-0000-0000-00003E380000}"/>
    <cellStyle name="Migliaia 26 4 3 2 4" xfId="7693" xr:uid="{00000000-0005-0000-0000-00003F380000}"/>
    <cellStyle name="Migliaia 26 4 3 2 5" xfId="26632" xr:uid="{00000000-0005-0000-0000-000040380000}"/>
    <cellStyle name="Migliaia 26 4 3 2 6" xfId="31710" xr:uid="{00000000-0005-0000-0000-000041380000}"/>
    <cellStyle name="Migliaia 26 4 3 2 7" xfId="34698" xr:uid="{00000000-0005-0000-0000-000042380000}"/>
    <cellStyle name="Migliaia 26 4 3 2 8" xfId="37658" xr:uid="{00000000-0005-0000-0000-000043380000}"/>
    <cellStyle name="Migliaia 26 4 3 3" xfId="7694" xr:uid="{00000000-0005-0000-0000-000044380000}"/>
    <cellStyle name="Migliaia 26 4 3 3 2" xfId="7695" xr:uid="{00000000-0005-0000-0000-000045380000}"/>
    <cellStyle name="Migliaia 26 4 3 3 3" xfId="7696" xr:uid="{00000000-0005-0000-0000-000046380000}"/>
    <cellStyle name="Migliaia 26 4 3 3 4" xfId="28009" xr:uid="{00000000-0005-0000-0000-000047380000}"/>
    <cellStyle name="Migliaia 26 4 3 3 5" xfId="36058" xr:uid="{00000000-0005-0000-0000-000048380000}"/>
    <cellStyle name="Migliaia 26 4 3 3 6" xfId="39018" xr:uid="{00000000-0005-0000-0000-000049380000}"/>
    <cellStyle name="Migliaia 26 4 3 4" xfId="7697" xr:uid="{00000000-0005-0000-0000-00004A380000}"/>
    <cellStyle name="Migliaia 26 4 3 4 2" xfId="7698" xr:uid="{00000000-0005-0000-0000-00004B380000}"/>
    <cellStyle name="Migliaia 26 4 3 4 3" xfId="7699" xr:uid="{00000000-0005-0000-0000-00004C380000}"/>
    <cellStyle name="Migliaia 26 4 3 4 4" xfId="28925" xr:uid="{00000000-0005-0000-0000-00004D380000}"/>
    <cellStyle name="Migliaia 26 4 3 4 5" xfId="39922" xr:uid="{00000000-0005-0000-0000-00004E380000}"/>
    <cellStyle name="Migliaia 26 4 3 5" xfId="7700" xr:uid="{00000000-0005-0000-0000-00004F380000}"/>
    <cellStyle name="Migliaia 26 4 3 5 2" xfId="7701" xr:uid="{00000000-0005-0000-0000-000050380000}"/>
    <cellStyle name="Migliaia 26 4 3 5 3" xfId="7702" xr:uid="{00000000-0005-0000-0000-000051380000}"/>
    <cellStyle name="Migliaia 26 4 3 5 4" xfId="29845" xr:uid="{00000000-0005-0000-0000-000052380000}"/>
    <cellStyle name="Migliaia 26 4 3 5 5" xfId="40827" xr:uid="{00000000-0005-0000-0000-000053380000}"/>
    <cellStyle name="Migliaia 26 4 3 6" xfId="7703" xr:uid="{00000000-0005-0000-0000-000054380000}"/>
    <cellStyle name="Migliaia 26 4 3 7" xfId="7704" xr:uid="{00000000-0005-0000-0000-000055380000}"/>
    <cellStyle name="Migliaia 26 4 3 8" xfId="7705" xr:uid="{00000000-0005-0000-0000-000056380000}"/>
    <cellStyle name="Migliaia 26 4 3 9" xfId="24328" xr:uid="{00000000-0005-0000-0000-000057380000}"/>
    <cellStyle name="Migliaia 26 4 4" xfId="7706" xr:uid="{00000000-0005-0000-0000-000058380000}"/>
    <cellStyle name="Migliaia 26 4 4 2" xfId="7707" xr:uid="{00000000-0005-0000-0000-000059380000}"/>
    <cellStyle name="Migliaia 26 4 4 3" xfId="7708" xr:uid="{00000000-0005-0000-0000-00005A380000}"/>
    <cellStyle name="Migliaia 26 4 4 4" xfId="7709" xr:uid="{00000000-0005-0000-0000-00005B380000}"/>
    <cellStyle name="Migliaia 26 4 4 5" xfId="26629" xr:uid="{00000000-0005-0000-0000-00005C380000}"/>
    <cellStyle name="Migliaia 26 4 4 6" xfId="31707" xr:uid="{00000000-0005-0000-0000-00005D380000}"/>
    <cellStyle name="Migliaia 26 4 4 7" xfId="34695" xr:uid="{00000000-0005-0000-0000-00005E380000}"/>
    <cellStyle name="Migliaia 26 4 4 8" xfId="37655" xr:uid="{00000000-0005-0000-0000-00005F380000}"/>
    <cellStyle name="Migliaia 26 4 5" xfId="7710" xr:uid="{00000000-0005-0000-0000-000060380000}"/>
    <cellStyle name="Migliaia 26 4 5 2" xfId="7711" xr:uid="{00000000-0005-0000-0000-000061380000}"/>
    <cellStyle name="Migliaia 26 4 5 3" xfId="7712" xr:uid="{00000000-0005-0000-0000-000062380000}"/>
    <cellStyle name="Migliaia 26 4 5 4" xfId="27602" xr:uid="{00000000-0005-0000-0000-000063380000}"/>
    <cellStyle name="Migliaia 26 4 5 5" xfId="35656" xr:uid="{00000000-0005-0000-0000-000064380000}"/>
    <cellStyle name="Migliaia 26 4 5 6" xfId="38616" xr:uid="{00000000-0005-0000-0000-000065380000}"/>
    <cellStyle name="Migliaia 26 4 6" xfId="7713" xr:uid="{00000000-0005-0000-0000-000066380000}"/>
    <cellStyle name="Migliaia 26 4 6 2" xfId="7714" xr:uid="{00000000-0005-0000-0000-000067380000}"/>
    <cellStyle name="Migliaia 26 4 6 3" xfId="7715" xr:uid="{00000000-0005-0000-0000-000068380000}"/>
    <cellStyle name="Migliaia 26 4 6 4" xfId="28518" xr:uid="{00000000-0005-0000-0000-000069380000}"/>
    <cellStyle name="Migliaia 26 4 6 5" xfId="39520" xr:uid="{00000000-0005-0000-0000-00006A380000}"/>
    <cellStyle name="Migliaia 26 4 7" xfId="7716" xr:uid="{00000000-0005-0000-0000-00006B380000}"/>
    <cellStyle name="Migliaia 26 4 7 2" xfId="7717" xr:uid="{00000000-0005-0000-0000-00006C380000}"/>
    <cellStyle name="Migliaia 26 4 7 3" xfId="7718" xr:uid="{00000000-0005-0000-0000-00006D380000}"/>
    <cellStyle name="Migliaia 26 4 7 4" xfId="29438" xr:uid="{00000000-0005-0000-0000-00006E380000}"/>
    <cellStyle name="Migliaia 26 4 7 5" xfId="40425" xr:uid="{00000000-0005-0000-0000-00006F380000}"/>
    <cellStyle name="Migliaia 26 4 8" xfId="7719" xr:uid="{00000000-0005-0000-0000-000070380000}"/>
    <cellStyle name="Migliaia 26 4 9" xfId="7720" xr:uid="{00000000-0005-0000-0000-000071380000}"/>
    <cellStyle name="Migliaia 26 5" xfId="7721" xr:uid="{00000000-0005-0000-0000-000072380000}"/>
    <cellStyle name="Migliaia 26 5 10" xfId="30846" xr:uid="{00000000-0005-0000-0000-000073380000}"/>
    <cellStyle name="Migliaia 26 5 11" xfId="33610" xr:uid="{00000000-0005-0000-0000-000074380000}"/>
    <cellStyle name="Migliaia 26 5 12" xfId="36797" xr:uid="{00000000-0005-0000-0000-000075380000}"/>
    <cellStyle name="Migliaia 26 5 2" xfId="7722" xr:uid="{00000000-0005-0000-0000-000076380000}"/>
    <cellStyle name="Migliaia 26 5 2 2" xfId="7723" xr:uid="{00000000-0005-0000-0000-000077380000}"/>
    <cellStyle name="Migliaia 26 5 2 3" xfId="7724" xr:uid="{00000000-0005-0000-0000-000078380000}"/>
    <cellStyle name="Migliaia 26 5 2 4" xfId="7725" xr:uid="{00000000-0005-0000-0000-000079380000}"/>
    <cellStyle name="Migliaia 26 5 2 5" xfId="26633" xr:uid="{00000000-0005-0000-0000-00007A380000}"/>
    <cellStyle name="Migliaia 26 5 2 6" xfId="31711" xr:uid="{00000000-0005-0000-0000-00007B380000}"/>
    <cellStyle name="Migliaia 26 5 2 7" xfId="34699" xr:uid="{00000000-0005-0000-0000-00007C380000}"/>
    <cellStyle name="Migliaia 26 5 2 8" xfId="37659" xr:uid="{00000000-0005-0000-0000-00007D380000}"/>
    <cellStyle name="Migliaia 26 5 3" xfId="7726" xr:uid="{00000000-0005-0000-0000-00007E380000}"/>
    <cellStyle name="Migliaia 26 5 3 2" xfId="7727" xr:uid="{00000000-0005-0000-0000-00007F380000}"/>
    <cellStyle name="Migliaia 26 5 3 3" xfId="7728" xr:uid="{00000000-0005-0000-0000-000080380000}"/>
    <cellStyle name="Migliaia 26 5 3 4" xfId="27604" xr:uid="{00000000-0005-0000-0000-000081380000}"/>
    <cellStyle name="Migliaia 26 5 3 5" xfId="35658" xr:uid="{00000000-0005-0000-0000-000082380000}"/>
    <cellStyle name="Migliaia 26 5 3 6" xfId="38618" xr:uid="{00000000-0005-0000-0000-000083380000}"/>
    <cellStyle name="Migliaia 26 5 4" xfId="7729" xr:uid="{00000000-0005-0000-0000-000084380000}"/>
    <cellStyle name="Migliaia 26 5 4 2" xfId="7730" xr:uid="{00000000-0005-0000-0000-000085380000}"/>
    <cellStyle name="Migliaia 26 5 4 3" xfId="7731" xr:uid="{00000000-0005-0000-0000-000086380000}"/>
    <cellStyle name="Migliaia 26 5 4 4" xfId="28520" xr:uid="{00000000-0005-0000-0000-000087380000}"/>
    <cellStyle name="Migliaia 26 5 4 5" xfId="39522" xr:uid="{00000000-0005-0000-0000-000088380000}"/>
    <cellStyle name="Migliaia 26 5 5" xfId="7732" xr:uid="{00000000-0005-0000-0000-000089380000}"/>
    <cellStyle name="Migliaia 26 5 5 2" xfId="7733" xr:uid="{00000000-0005-0000-0000-00008A380000}"/>
    <cellStyle name="Migliaia 26 5 5 3" xfId="7734" xr:uid="{00000000-0005-0000-0000-00008B380000}"/>
    <cellStyle name="Migliaia 26 5 5 4" xfId="29440" xr:uid="{00000000-0005-0000-0000-00008C380000}"/>
    <cellStyle name="Migliaia 26 5 5 5" xfId="40427" xr:uid="{00000000-0005-0000-0000-00008D380000}"/>
    <cellStyle name="Migliaia 26 5 6" xfId="7735" xr:uid="{00000000-0005-0000-0000-00008E380000}"/>
    <cellStyle name="Migliaia 26 5 7" xfId="7736" xr:uid="{00000000-0005-0000-0000-00008F380000}"/>
    <cellStyle name="Migliaia 26 5 8" xfId="7737" xr:uid="{00000000-0005-0000-0000-000090380000}"/>
    <cellStyle name="Migliaia 26 5 9" xfId="24329" xr:uid="{00000000-0005-0000-0000-000091380000}"/>
    <cellStyle name="Migliaia 26 6" xfId="7738" xr:uid="{00000000-0005-0000-0000-000092380000}"/>
    <cellStyle name="Migliaia 26 6 2" xfId="7739" xr:uid="{00000000-0005-0000-0000-000093380000}"/>
    <cellStyle name="Migliaia 26 6 3" xfId="7740" xr:uid="{00000000-0005-0000-0000-000094380000}"/>
    <cellStyle name="Migliaia 26 6 4" xfId="7741" xr:uid="{00000000-0005-0000-0000-000095380000}"/>
    <cellStyle name="Migliaia 26 6 5" xfId="26621" xr:uid="{00000000-0005-0000-0000-000096380000}"/>
    <cellStyle name="Migliaia 26 6 6" xfId="31699" xr:uid="{00000000-0005-0000-0000-000097380000}"/>
    <cellStyle name="Migliaia 26 6 7" xfId="34687" xr:uid="{00000000-0005-0000-0000-000098380000}"/>
    <cellStyle name="Migliaia 26 6 8" xfId="37647" xr:uid="{00000000-0005-0000-0000-000099380000}"/>
    <cellStyle name="Migliaia 26 7" xfId="7742" xr:uid="{00000000-0005-0000-0000-00009A380000}"/>
    <cellStyle name="Migliaia 26 7 2" xfId="7743" xr:uid="{00000000-0005-0000-0000-00009B380000}"/>
    <cellStyle name="Migliaia 26 7 3" xfId="7744" xr:uid="{00000000-0005-0000-0000-00009C380000}"/>
    <cellStyle name="Migliaia 26 7 4" xfId="7745" xr:uid="{00000000-0005-0000-0000-00009D380000}"/>
    <cellStyle name="Migliaia 26 7 5" xfId="23967" xr:uid="{00000000-0005-0000-0000-00009E380000}"/>
    <cellStyle name="Migliaia 26 7 6" xfId="30523" xr:uid="{00000000-0005-0000-0000-00009F380000}"/>
    <cellStyle name="Migliaia 26 7 7" xfId="33184" xr:uid="{00000000-0005-0000-0000-0000A0380000}"/>
    <cellStyle name="Migliaia 26 7 8" xfId="36475" xr:uid="{00000000-0005-0000-0000-0000A1380000}"/>
    <cellStyle name="Migliaia 26 8" xfId="7746" xr:uid="{00000000-0005-0000-0000-0000A2380000}"/>
    <cellStyle name="Migliaia 26 8 2" xfId="7747" xr:uid="{00000000-0005-0000-0000-0000A3380000}"/>
    <cellStyle name="Migliaia 26 8 3" xfId="7748" xr:uid="{00000000-0005-0000-0000-0000A4380000}"/>
    <cellStyle name="Migliaia 26 8 4" xfId="7749" xr:uid="{00000000-0005-0000-0000-0000A5380000}"/>
    <cellStyle name="Migliaia 26 8 5" xfId="27264" xr:uid="{00000000-0005-0000-0000-0000A6380000}"/>
    <cellStyle name="Migliaia 26 8 6" xfId="32335" xr:uid="{00000000-0005-0000-0000-0000A7380000}"/>
    <cellStyle name="Migliaia 26 8 7" xfId="35323" xr:uid="{00000000-0005-0000-0000-0000A8380000}"/>
    <cellStyle name="Migliaia 26 8 8" xfId="38283" xr:uid="{00000000-0005-0000-0000-0000A9380000}"/>
    <cellStyle name="Migliaia 26 9" xfId="7750" xr:uid="{00000000-0005-0000-0000-0000AA380000}"/>
    <cellStyle name="Migliaia 26 9 2" xfId="7751" xr:uid="{00000000-0005-0000-0000-0000AB380000}"/>
    <cellStyle name="Migliaia 26 9 3" xfId="7752" xr:uid="{00000000-0005-0000-0000-0000AC380000}"/>
    <cellStyle name="Migliaia 26 9 4" xfId="7753" xr:uid="{00000000-0005-0000-0000-0000AD380000}"/>
    <cellStyle name="Migliaia 26 9 5" xfId="27384" xr:uid="{00000000-0005-0000-0000-0000AE380000}"/>
    <cellStyle name="Migliaia 26 9 6" xfId="30399" xr:uid="{00000000-0005-0000-0000-0000AF380000}"/>
    <cellStyle name="Migliaia 26 9 7" xfId="35443" xr:uid="{00000000-0005-0000-0000-0000B0380000}"/>
    <cellStyle name="Migliaia 26 9 8" xfId="38403" xr:uid="{00000000-0005-0000-0000-0000B1380000}"/>
    <cellStyle name="Migliaia 27" xfId="7754" xr:uid="{00000000-0005-0000-0000-0000B2380000}"/>
    <cellStyle name="Migliaia 27 10" xfId="7755" xr:uid="{00000000-0005-0000-0000-0000B3380000}"/>
    <cellStyle name="Migliaia 27 10 2" xfId="7756" xr:uid="{00000000-0005-0000-0000-0000B4380000}"/>
    <cellStyle name="Migliaia 27 10 3" xfId="7757" xr:uid="{00000000-0005-0000-0000-0000B5380000}"/>
    <cellStyle name="Migliaia 27 10 4" xfId="28301" xr:uid="{00000000-0005-0000-0000-0000B6380000}"/>
    <cellStyle name="Migliaia 27 10 5" xfId="33059" xr:uid="{00000000-0005-0000-0000-0000B7380000}"/>
    <cellStyle name="Migliaia 27 10 6" xfId="39308" xr:uid="{00000000-0005-0000-0000-0000B8380000}"/>
    <cellStyle name="Migliaia 27 11" xfId="7758" xr:uid="{00000000-0005-0000-0000-0000B9380000}"/>
    <cellStyle name="Migliaia 27 11 2" xfId="7759" xr:uid="{00000000-0005-0000-0000-0000BA380000}"/>
    <cellStyle name="Migliaia 27 11 3" xfId="7760" xr:uid="{00000000-0005-0000-0000-0000BB380000}"/>
    <cellStyle name="Migliaia 27 11 4" xfId="29221" xr:uid="{00000000-0005-0000-0000-0000BC380000}"/>
    <cellStyle name="Migliaia 27 11 5" xfId="32709" xr:uid="{00000000-0005-0000-0000-0000BD380000}"/>
    <cellStyle name="Migliaia 27 11 6" xfId="40213" xr:uid="{00000000-0005-0000-0000-0000BE380000}"/>
    <cellStyle name="Migliaia 27 12" xfId="7761" xr:uid="{00000000-0005-0000-0000-0000BF380000}"/>
    <cellStyle name="Migliaia 27 13" xfId="7762" xr:uid="{00000000-0005-0000-0000-0000C0380000}"/>
    <cellStyle name="Migliaia 27 14" xfId="7763" xr:uid="{00000000-0005-0000-0000-0000C1380000}"/>
    <cellStyle name="Migliaia 27 15" xfId="23614" xr:uid="{00000000-0005-0000-0000-0000C2380000}"/>
    <cellStyle name="Migliaia 27 16" xfId="30221" xr:uid="{00000000-0005-0000-0000-0000C3380000}"/>
    <cellStyle name="Migliaia 27 17" xfId="36356" xr:uid="{00000000-0005-0000-0000-0000C4380000}"/>
    <cellStyle name="Migliaia 27 18" xfId="41118" xr:uid="{00000000-0005-0000-0000-0000C5380000}"/>
    <cellStyle name="Migliaia 27 19" xfId="41239" xr:uid="{00000000-0005-0000-0000-0000C6380000}"/>
    <cellStyle name="Migliaia 27 2" xfId="7764" xr:uid="{00000000-0005-0000-0000-0000C7380000}"/>
    <cellStyle name="Migliaia 27 2 10" xfId="24330" xr:uid="{00000000-0005-0000-0000-0000C8380000}"/>
    <cellStyle name="Migliaia 27 2 11" xfId="30222" xr:uid="{00000000-0005-0000-0000-0000C9380000}"/>
    <cellStyle name="Migliaia 27 2 12" xfId="36798" xr:uid="{00000000-0005-0000-0000-0000CA380000}"/>
    <cellStyle name="Migliaia 27 2 2" xfId="7765" xr:uid="{00000000-0005-0000-0000-0000CB380000}"/>
    <cellStyle name="Migliaia 27 2 2 10" xfId="30848" xr:uid="{00000000-0005-0000-0000-0000CC380000}"/>
    <cellStyle name="Migliaia 27 2 2 11" xfId="33612" xr:uid="{00000000-0005-0000-0000-0000CD380000}"/>
    <cellStyle name="Migliaia 27 2 2 12" xfId="36799" xr:uid="{00000000-0005-0000-0000-0000CE380000}"/>
    <cellStyle name="Migliaia 27 2 2 2" xfId="7766" xr:uid="{00000000-0005-0000-0000-0000CF380000}"/>
    <cellStyle name="Migliaia 27 2 2 2 2" xfId="7767" xr:uid="{00000000-0005-0000-0000-0000D0380000}"/>
    <cellStyle name="Migliaia 27 2 2 2 3" xfId="7768" xr:uid="{00000000-0005-0000-0000-0000D1380000}"/>
    <cellStyle name="Migliaia 27 2 2 2 4" xfId="7769" xr:uid="{00000000-0005-0000-0000-0000D2380000}"/>
    <cellStyle name="Migliaia 27 2 2 2 5" xfId="26636" xr:uid="{00000000-0005-0000-0000-0000D3380000}"/>
    <cellStyle name="Migliaia 27 2 2 2 6" xfId="31714" xr:uid="{00000000-0005-0000-0000-0000D4380000}"/>
    <cellStyle name="Migliaia 27 2 2 2 7" xfId="34702" xr:uid="{00000000-0005-0000-0000-0000D5380000}"/>
    <cellStyle name="Migliaia 27 2 2 2 8" xfId="37662" xr:uid="{00000000-0005-0000-0000-0000D6380000}"/>
    <cellStyle name="Migliaia 27 2 2 3" xfId="7770" xr:uid="{00000000-0005-0000-0000-0000D7380000}"/>
    <cellStyle name="Migliaia 27 2 2 3 2" xfId="7771" xr:uid="{00000000-0005-0000-0000-0000D8380000}"/>
    <cellStyle name="Migliaia 27 2 2 3 3" xfId="7772" xr:uid="{00000000-0005-0000-0000-0000D9380000}"/>
    <cellStyle name="Migliaia 27 2 2 3 4" xfId="28011" xr:uid="{00000000-0005-0000-0000-0000DA380000}"/>
    <cellStyle name="Migliaia 27 2 2 3 5" xfId="36060" xr:uid="{00000000-0005-0000-0000-0000DB380000}"/>
    <cellStyle name="Migliaia 27 2 2 3 6" xfId="39020" xr:uid="{00000000-0005-0000-0000-0000DC380000}"/>
    <cellStyle name="Migliaia 27 2 2 4" xfId="7773" xr:uid="{00000000-0005-0000-0000-0000DD380000}"/>
    <cellStyle name="Migliaia 27 2 2 4 2" xfId="7774" xr:uid="{00000000-0005-0000-0000-0000DE380000}"/>
    <cellStyle name="Migliaia 27 2 2 4 3" xfId="7775" xr:uid="{00000000-0005-0000-0000-0000DF380000}"/>
    <cellStyle name="Migliaia 27 2 2 4 4" xfId="28927" xr:uid="{00000000-0005-0000-0000-0000E0380000}"/>
    <cellStyle name="Migliaia 27 2 2 4 5" xfId="39924" xr:uid="{00000000-0005-0000-0000-0000E1380000}"/>
    <cellStyle name="Migliaia 27 2 2 5" xfId="7776" xr:uid="{00000000-0005-0000-0000-0000E2380000}"/>
    <cellStyle name="Migliaia 27 2 2 5 2" xfId="7777" xr:uid="{00000000-0005-0000-0000-0000E3380000}"/>
    <cellStyle name="Migliaia 27 2 2 5 3" xfId="7778" xr:uid="{00000000-0005-0000-0000-0000E4380000}"/>
    <cellStyle name="Migliaia 27 2 2 5 4" xfId="29847" xr:uid="{00000000-0005-0000-0000-0000E5380000}"/>
    <cellStyle name="Migliaia 27 2 2 5 5" xfId="40829" xr:uid="{00000000-0005-0000-0000-0000E6380000}"/>
    <cellStyle name="Migliaia 27 2 2 6" xfId="7779" xr:uid="{00000000-0005-0000-0000-0000E7380000}"/>
    <cellStyle name="Migliaia 27 2 2 7" xfId="7780" xr:uid="{00000000-0005-0000-0000-0000E8380000}"/>
    <cellStyle name="Migliaia 27 2 2 8" xfId="7781" xr:uid="{00000000-0005-0000-0000-0000E9380000}"/>
    <cellStyle name="Migliaia 27 2 2 9" xfId="24331" xr:uid="{00000000-0005-0000-0000-0000EA380000}"/>
    <cellStyle name="Migliaia 27 2 3" xfId="7782" xr:uid="{00000000-0005-0000-0000-0000EB380000}"/>
    <cellStyle name="Migliaia 27 2 3 2" xfId="7783" xr:uid="{00000000-0005-0000-0000-0000EC380000}"/>
    <cellStyle name="Migliaia 27 2 3 3" xfId="7784" xr:uid="{00000000-0005-0000-0000-0000ED380000}"/>
    <cellStyle name="Migliaia 27 2 3 4" xfId="7785" xr:uid="{00000000-0005-0000-0000-0000EE380000}"/>
    <cellStyle name="Migliaia 27 2 3 5" xfId="26635" xr:uid="{00000000-0005-0000-0000-0000EF380000}"/>
    <cellStyle name="Migliaia 27 2 3 6" xfId="31713" xr:uid="{00000000-0005-0000-0000-0000F0380000}"/>
    <cellStyle name="Migliaia 27 2 3 7" xfId="34701" xr:uid="{00000000-0005-0000-0000-0000F1380000}"/>
    <cellStyle name="Migliaia 27 2 3 8" xfId="37661" xr:uid="{00000000-0005-0000-0000-0000F2380000}"/>
    <cellStyle name="Migliaia 27 2 4" xfId="7786" xr:uid="{00000000-0005-0000-0000-0000F3380000}"/>
    <cellStyle name="Migliaia 27 2 4 2" xfId="7787" xr:uid="{00000000-0005-0000-0000-0000F4380000}"/>
    <cellStyle name="Migliaia 27 2 4 3" xfId="7788" xr:uid="{00000000-0005-0000-0000-0000F5380000}"/>
    <cellStyle name="Migliaia 27 2 4 4" xfId="7789" xr:uid="{00000000-0005-0000-0000-0000F6380000}"/>
    <cellStyle name="Migliaia 27 2 4 5" xfId="27448" xr:uid="{00000000-0005-0000-0000-0000F7380000}"/>
    <cellStyle name="Migliaia 27 2 4 6" xfId="30847" xr:uid="{00000000-0005-0000-0000-0000F8380000}"/>
    <cellStyle name="Migliaia 27 2 4 7" xfId="35505" xr:uid="{00000000-0005-0000-0000-0000F9380000}"/>
    <cellStyle name="Migliaia 27 2 4 8" xfId="38465" xr:uid="{00000000-0005-0000-0000-0000FA380000}"/>
    <cellStyle name="Migliaia 27 2 5" xfId="7790" xr:uid="{00000000-0005-0000-0000-0000FB380000}"/>
    <cellStyle name="Migliaia 27 2 5 2" xfId="7791" xr:uid="{00000000-0005-0000-0000-0000FC380000}"/>
    <cellStyle name="Migliaia 27 2 5 3" xfId="7792" xr:uid="{00000000-0005-0000-0000-0000FD380000}"/>
    <cellStyle name="Migliaia 27 2 5 4" xfId="28364" xr:uid="{00000000-0005-0000-0000-0000FE380000}"/>
    <cellStyle name="Migliaia 27 2 5 5" xfId="33611" xr:uid="{00000000-0005-0000-0000-0000FF380000}"/>
    <cellStyle name="Migliaia 27 2 5 6" xfId="39369" xr:uid="{00000000-0005-0000-0000-000000390000}"/>
    <cellStyle name="Migliaia 27 2 6" xfId="7793" xr:uid="{00000000-0005-0000-0000-000001390000}"/>
    <cellStyle name="Migliaia 27 2 6 2" xfId="7794" xr:uid="{00000000-0005-0000-0000-000002390000}"/>
    <cellStyle name="Migliaia 27 2 6 3" xfId="7795" xr:uid="{00000000-0005-0000-0000-000003390000}"/>
    <cellStyle name="Migliaia 27 2 6 4" xfId="29284" xr:uid="{00000000-0005-0000-0000-000004390000}"/>
    <cellStyle name="Migliaia 27 2 6 5" xfId="40274" xr:uid="{00000000-0005-0000-0000-000005390000}"/>
    <cellStyle name="Migliaia 27 2 7" xfId="7796" xr:uid="{00000000-0005-0000-0000-000006390000}"/>
    <cellStyle name="Migliaia 27 2 8" xfId="7797" xr:uid="{00000000-0005-0000-0000-000007390000}"/>
    <cellStyle name="Migliaia 27 2 9" xfId="7798" xr:uid="{00000000-0005-0000-0000-000008390000}"/>
    <cellStyle name="Migliaia 27 3" xfId="7799" xr:uid="{00000000-0005-0000-0000-000009390000}"/>
    <cellStyle name="Migliaia 27 3 10" xfId="7800" xr:uid="{00000000-0005-0000-0000-00000A390000}"/>
    <cellStyle name="Migliaia 27 3 11" xfId="7801" xr:uid="{00000000-0005-0000-0000-00000B390000}"/>
    <cellStyle name="Migliaia 27 3 12" xfId="24332" xr:uid="{00000000-0005-0000-0000-00000C390000}"/>
    <cellStyle name="Migliaia 27 3 13" xfId="30849" xr:uid="{00000000-0005-0000-0000-00000D390000}"/>
    <cellStyle name="Migliaia 27 3 14" xfId="36800" xr:uid="{00000000-0005-0000-0000-00000E390000}"/>
    <cellStyle name="Migliaia 27 3 2" xfId="7802" xr:uid="{00000000-0005-0000-0000-00000F390000}"/>
    <cellStyle name="Migliaia 27 3 2 10" xfId="30850" xr:uid="{00000000-0005-0000-0000-000010390000}"/>
    <cellStyle name="Migliaia 27 3 2 11" xfId="33614" xr:uid="{00000000-0005-0000-0000-000011390000}"/>
    <cellStyle name="Migliaia 27 3 2 12" xfId="36801" xr:uid="{00000000-0005-0000-0000-000012390000}"/>
    <cellStyle name="Migliaia 27 3 2 2" xfId="7803" xr:uid="{00000000-0005-0000-0000-000013390000}"/>
    <cellStyle name="Migliaia 27 3 2 2 2" xfId="7804" xr:uid="{00000000-0005-0000-0000-000014390000}"/>
    <cellStyle name="Migliaia 27 3 2 2 3" xfId="7805" xr:uid="{00000000-0005-0000-0000-000015390000}"/>
    <cellStyle name="Migliaia 27 3 2 2 4" xfId="7806" xr:uid="{00000000-0005-0000-0000-000016390000}"/>
    <cellStyle name="Migliaia 27 3 2 2 5" xfId="26638" xr:uid="{00000000-0005-0000-0000-000017390000}"/>
    <cellStyle name="Migliaia 27 3 2 2 6" xfId="31716" xr:uid="{00000000-0005-0000-0000-000018390000}"/>
    <cellStyle name="Migliaia 27 3 2 2 7" xfId="34704" xr:uid="{00000000-0005-0000-0000-000019390000}"/>
    <cellStyle name="Migliaia 27 3 2 2 8" xfId="37664" xr:uid="{00000000-0005-0000-0000-00001A390000}"/>
    <cellStyle name="Migliaia 27 3 2 3" xfId="7807" xr:uid="{00000000-0005-0000-0000-00001B390000}"/>
    <cellStyle name="Migliaia 27 3 2 3 2" xfId="7808" xr:uid="{00000000-0005-0000-0000-00001C390000}"/>
    <cellStyle name="Migliaia 27 3 2 3 3" xfId="7809" xr:uid="{00000000-0005-0000-0000-00001D390000}"/>
    <cellStyle name="Migliaia 27 3 2 3 4" xfId="27606" xr:uid="{00000000-0005-0000-0000-00001E390000}"/>
    <cellStyle name="Migliaia 27 3 2 3 5" xfId="35660" xr:uid="{00000000-0005-0000-0000-00001F390000}"/>
    <cellStyle name="Migliaia 27 3 2 3 6" xfId="38620" xr:uid="{00000000-0005-0000-0000-000020390000}"/>
    <cellStyle name="Migliaia 27 3 2 4" xfId="7810" xr:uid="{00000000-0005-0000-0000-000021390000}"/>
    <cellStyle name="Migliaia 27 3 2 4 2" xfId="7811" xr:uid="{00000000-0005-0000-0000-000022390000}"/>
    <cellStyle name="Migliaia 27 3 2 4 3" xfId="7812" xr:uid="{00000000-0005-0000-0000-000023390000}"/>
    <cellStyle name="Migliaia 27 3 2 4 4" xfId="28522" xr:uid="{00000000-0005-0000-0000-000024390000}"/>
    <cellStyle name="Migliaia 27 3 2 4 5" xfId="39524" xr:uid="{00000000-0005-0000-0000-000025390000}"/>
    <cellStyle name="Migliaia 27 3 2 5" xfId="7813" xr:uid="{00000000-0005-0000-0000-000026390000}"/>
    <cellStyle name="Migliaia 27 3 2 5 2" xfId="7814" xr:uid="{00000000-0005-0000-0000-000027390000}"/>
    <cellStyle name="Migliaia 27 3 2 5 3" xfId="7815" xr:uid="{00000000-0005-0000-0000-000028390000}"/>
    <cellStyle name="Migliaia 27 3 2 5 4" xfId="29442" xr:uid="{00000000-0005-0000-0000-000029390000}"/>
    <cellStyle name="Migliaia 27 3 2 5 5" xfId="40429" xr:uid="{00000000-0005-0000-0000-00002A390000}"/>
    <cellStyle name="Migliaia 27 3 2 6" xfId="7816" xr:uid="{00000000-0005-0000-0000-00002B390000}"/>
    <cellStyle name="Migliaia 27 3 2 7" xfId="7817" xr:uid="{00000000-0005-0000-0000-00002C390000}"/>
    <cellStyle name="Migliaia 27 3 2 8" xfId="7818" xr:uid="{00000000-0005-0000-0000-00002D390000}"/>
    <cellStyle name="Migliaia 27 3 2 9" xfId="24333" xr:uid="{00000000-0005-0000-0000-00002E390000}"/>
    <cellStyle name="Migliaia 27 3 3" xfId="7819" xr:uid="{00000000-0005-0000-0000-00002F390000}"/>
    <cellStyle name="Migliaia 27 3 3 10" xfId="24334" xr:uid="{00000000-0005-0000-0000-000030390000}"/>
    <cellStyle name="Migliaia 27 3 3 11" xfId="30851" xr:uid="{00000000-0005-0000-0000-000031390000}"/>
    <cellStyle name="Migliaia 27 3 3 12" xfId="33615" xr:uid="{00000000-0005-0000-0000-000032390000}"/>
    <cellStyle name="Migliaia 27 3 3 13" xfId="36802" xr:uid="{00000000-0005-0000-0000-000033390000}"/>
    <cellStyle name="Migliaia 27 3 3 2" xfId="7820" xr:uid="{00000000-0005-0000-0000-000034390000}"/>
    <cellStyle name="Migliaia 27 3 3 2 10" xfId="30852" xr:uid="{00000000-0005-0000-0000-000035390000}"/>
    <cellStyle name="Migliaia 27 3 3 2 11" xfId="33616" xr:uid="{00000000-0005-0000-0000-000036390000}"/>
    <cellStyle name="Migliaia 27 3 3 2 12" xfId="36803" xr:uid="{00000000-0005-0000-0000-000037390000}"/>
    <cellStyle name="Migliaia 27 3 3 2 2" xfId="7821" xr:uid="{00000000-0005-0000-0000-000038390000}"/>
    <cellStyle name="Migliaia 27 3 3 2 2 2" xfId="7822" xr:uid="{00000000-0005-0000-0000-000039390000}"/>
    <cellStyle name="Migliaia 27 3 3 2 2 3" xfId="7823" xr:uid="{00000000-0005-0000-0000-00003A390000}"/>
    <cellStyle name="Migliaia 27 3 3 2 2 4" xfId="7824" xr:uid="{00000000-0005-0000-0000-00003B390000}"/>
    <cellStyle name="Migliaia 27 3 3 2 2 5" xfId="26640" xr:uid="{00000000-0005-0000-0000-00003C390000}"/>
    <cellStyle name="Migliaia 27 3 3 2 2 6" xfId="31718" xr:uid="{00000000-0005-0000-0000-00003D390000}"/>
    <cellStyle name="Migliaia 27 3 3 2 2 7" xfId="34706" xr:uid="{00000000-0005-0000-0000-00003E390000}"/>
    <cellStyle name="Migliaia 27 3 3 2 2 8" xfId="37666" xr:uid="{00000000-0005-0000-0000-00003F390000}"/>
    <cellStyle name="Migliaia 27 3 3 2 3" xfId="7825" xr:uid="{00000000-0005-0000-0000-000040390000}"/>
    <cellStyle name="Migliaia 27 3 3 2 3 2" xfId="7826" xr:uid="{00000000-0005-0000-0000-000041390000}"/>
    <cellStyle name="Migliaia 27 3 3 2 3 3" xfId="7827" xr:uid="{00000000-0005-0000-0000-000042390000}"/>
    <cellStyle name="Migliaia 27 3 3 2 3 4" xfId="28013" xr:uid="{00000000-0005-0000-0000-000043390000}"/>
    <cellStyle name="Migliaia 27 3 3 2 3 5" xfId="36062" xr:uid="{00000000-0005-0000-0000-000044390000}"/>
    <cellStyle name="Migliaia 27 3 3 2 3 6" xfId="39022" xr:uid="{00000000-0005-0000-0000-000045390000}"/>
    <cellStyle name="Migliaia 27 3 3 2 4" xfId="7828" xr:uid="{00000000-0005-0000-0000-000046390000}"/>
    <cellStyle name="Migliaia 27 3 3 2 4 2" xfId="7829" xr:uid="{00000000-0005-0000-0000-000047390000}"/>
    <cellStyle name="Migliaia 27 3 3 2 4 3" xfId="7830" xr:uid="{00000000-0005-0000-0000-000048390000}"/>
    <cellStyle name="Migliaia 27 3 3 2 4 4" xfId="28929" xr:uid="{00000000-0005-0000-0000-000049390000}"/>
    <cellStyle name="Migliaia 27 3 3 2 4 5" xfId="39926" xr:uid="{00000000-0005-0000-0000-00004A390000}"/>
    <cellStyle name="Migliaia 27 3 3 2 5" xfId="7831" xr:uid="{00000000-0005-0000-0000-00004B390000}"/>
    <cellStyle name="Migliaia 27 3 3 2 5 2" xfId="7832" xr:uid="{00000000-0005-0000-0000-00004C390000}"/>
    <cellStyle name="Migliaia 27 3 3 2 5 3" xfId="7833" xr:uid="{00000000-0005-0000-0000-00004D390000}"/>
    <cellStyle name="Migliaia 27 3 3 2 5 4" xfId="29849" xr:uid="{00000000-0005-0000-0000-00004E390000}"/>
    <cellStyle name="Migliaia 27 3 3 2 5 5" xfId="40831" xr:uid="{00000000-0005-0000-0000-00004F390000}"/>
    <cellStyle name="Migliaia 27 3 3 2 6" xfId="7834" xr:uid="{00000000-0005-0000-0000-000050390000}"/>
    <cellStyle name="Migliaia 27 3 3 2 7" xfId="7835" xr:uid="{00000000-0005-0000-0000-000051390000}"/>
    <cellStyle name="Migliaia 27 3 3 2 8" xfId="7836" xr:uid="{00000000-0005-0000-0000-000052390000}"/>
    <cellStyle name="Migliaia 27 3 3 2 9" xfId="24335" xr:uid="{00000000-0005-0000-0000-000053390000}"/>
    <cellStyle name="Migliaia 27 3 3 3" xfId="7837" xr:uid="{00000000-0005-0000-0000-000054390000}"/>
    <cellStyle name="Migliaia 27 3 3 3 2" xfId="7838" xr:uid="{00000000-0005-0000-0000-000055390000}"/>
    <cellStyle name="Migliaia 27 3 3 3 3" xfId="7839" xr:uid="{00000000-0005-0000-0000-000056390000}"/>
    <cellStyle name="Migliaia 27 3 3 3 4" xfId="7840" xr:uid="{00000000-0005-0000-0000-000057390000}"/>
    <cellStyle name="Migliaia 27 3 3 3 5" xfId="26639" xr:uid="{00000000-0005-0000-0000-000058390000}"/>
    <cellStyle name="Migliaia 27 3 3 3 6" xfId="31717" xr:uid="{00000000-0005-0000-0000-000059390000}"/>
    <cellStyle name="Migliaia 27 3 3 3 7" xfId="34705" xr:uid="{00000000-0005-0000-0000-00005A390000}"/>
    <cellStyle name="Migliaia 27 3 3 3 8" xfId="37665" xr:uid="{00000000-0005-0000-0000-00005B390000}"/>
    <cellStyle name="Migliaia 27 3 3 4" xfId="7841" xr:uid="{00000000-0005-0000-0000-00005C390000}"/>
    <cellStyle name="Migliaia 27 3 3 4 2" xfId="7842" xr:uid="{00000000-0005-0000-0000-00005D390000}"/>
    <cellStyle name="Migliaia 27 3 3 4 3" xfId="7843" xr:uid="{00000000-0005-0000-0000-00005E390000}"/>
    <cellStyle name="Migliaia 27 3 3 4 4" xfId="27607" xr:uid="{00000000-0005-0000-0000-00005F390000}"/>
    <cellStyle name="Migliaia 27 3 3 4 5" xfId="35661" xr:uid="{00000000-0005-0000-0000-000060390000}"/>
    <cellStyle name="Migliaia 27 3 3 4 6" xfId="38621" xr:uid="{00000000-0005-0000-0000-000061390000}"/>
    <cellStyle name="Migliaia 27 3 3 5" xfId="7844" xr:uid="{00000000-0005-0000-0000-000062390000}"/>
    <cellStyle name="Migliaia 27 3 3 5 2" xfId="7845" xr:uid="{00000000-0005-0000-0000-000063390000}"/>
    <cellStyle name="Migliaia 27 3 3 5 3" xfId="7846" xr:uid="{00000000-0005-0000-0000-000064390000}"/>
    <cellStyle name="Migliaia 27 3 3 5 4" xfId="28523" xr:uid="{00000000-0005-0000-0000-000065390000}"/>
    <cellStyle name="Migliaia 27 3 3 5 5" xfId="39525" xr:uid="{00000000-0005-0000-0000-000066390000}"/>
    <cellStyle name="Migliaia 27 3 3 6" xfId="7847" xr:uid="{00000000-0005-0000-0000-000067390000}"/>
    <cellStyle name="Migliaia 27 3 3 6 2" xfId="7848" xr:uid="{00000000-0005-0000-0000-000068390000}"/>
    <cellStyle name="Migliaia 27 3 3 6 3" xfId="7849" xr:uid="{00000000-0005-0000-0000-000069390000}"/>
    <cellStyle name="Migliaia 27 3 3 6 4" xfId="29443" xr:uid="{00000000-0005-0000-0000-00006A390000}"/>
    <cellStyle name="Migliaia 27 3 3 6 5" xfId="40430" xr:uid="{00000000-0005-0000-0000-00006B390000}"/>
    <cellStyle name="Migliaia 27 3 3 7" xfId="7850" xr:uid="{00000000-0005-0000-0000-00006C390000}"/>
    <cellStyle name="Migliaia 27 3 3 8" xfId="7851" xr:uid="{00000000-0005-0000-0000-00006D390000}"/>
    <cellStyle name="Migliaia 27 3 3 9" xfId="7852" xr:uid="{00000000-0005-0000-0000-00006E390000}"/>
    <cellStyle name="Migliaia 27 3 4" xfId="7853" xr:uid="{00000000-0005-0000-0000-00006F390000}"/>
    <cellStyle name="Migliaia 27 3 4 10" xfId="30853" xr:uid="{00000000-0005-0000-0000-000070390000}"/>
    <cellStyle name="Migliaia 27 3 4 11" xfId="33617" xr:uid="{00000000-0005-0000-0000-000071390000}"/>
    <cellStyle name="Migliaia 27 3 4 12" xfId="36804" xr:uid="{00000000-0005-0000-0000-000072390000}"/>
    <cellStyle name="Migliaia 27 3 4 2" xfId="7854" xr:uid="{00000000-0005-0000-0000-000073390000}"/>
    <cellStyle name="Migliaia 27 3 4 2 2" xfId="7855" xr:uid="{00000000-0005-0000-0000-000074390000}"/>
    <cellStyle name="Migliaia 27 3 4 2 3" xfId="7856" xr:uid="{00000000-0005-0000-0000-000075390000}"/>
    <cellStyle name="Migliaia 27 3 4 2 4" xfId="7857" xr:uid="{00000000-0005-0000-0000-000076390000}"/>
    <cellStyle name="Migliaia 27 3 4 2 5" xfId="26641" xr:uid="{00000000-0005-0000-0000-000077390000}"/>
    <cellStyle name="Migliaia 27 3 4 2 6" xfId="31719" xr:uid="{00000000-0005-0000-0000-000078390000}"/>
    <cellStyle name="Migliaia 27 3 4 2 7" xfId="34707" xr:uid="{00000000-0005-0000-0000-000079390000}"/>
    <cellStyle name="Migliaia 27 3 4 2 8" xfId="37667" xr:uid="{00000000-0005-0000-0000-00007A390000}"/>
    <cellStyle name="Migliaia 27 3 4 3" xfId="7858" xr:uid="{00000000-0005-0000-0000-00007B390000}"/>
    <cellStyle name="Migliaia 27 3 4 3 2" xfId="7859" xr:uid="{00000000-0005-0000-0000-00007C390000}"/>
    <cellStyle name="Migliaia 27 3 4 3 3" xfId="7860" xr:uid="{00000000-0005-0000-0000-00007D390000}"/>
    <cellStyle name="Migliaia 27 3 4 3 4" xfId="28012" xr:uid="{00000000-0005-0000-0000-00007E390000}"/>
    <cellStyle name="Migliaia 27 3 4 3 5" xfId="36061" xr:uid="{00000000-0005-0000-0000-00007F390000}"/>
    <cellStyle name="Migliaia 27 3 4 3 6" xfId="39021" xr:uid="{00000000-0005-0000-0000-000080390000}"/>
    <cellStyle name="Migliaia 27 3 4 4" xfId="7861" xr:uid="{00000000-0005-0000-0000-000081390000}"/>
    <cellStyle name="Migliaia 27 3 4 4 2" xfId="7862" xr:uid="{00000000-0005-0000-0000-000082390000}"/>
    <cellStyle name="Migliaia 27 3 4 4 3" xfId="7863" xr:uid="{00000000-0005-0000-0000-000083390000}"/>
    <cellStyle name="Migliaia 27 3 4 4 4" xfId="28928" xr:uid="{00000000-0005-0000-0000-000084390000}"/>
    <cellStyle name="Migliaia 27 3 4 4 5" xfId="39925" xr:uid="{00000000-0005-0000-0000-000085390000}"/>
    <cellStyle name="Migliaia 27 3 4 5" xfId="7864" xr:uid="{00000000-0005-0000-0000-000086390000}"/>
    <cellStyle name="Migliaia 27 3 4 5 2" xfId="7865" xr:uid="{00000000-0005-0000-0000-000087390000}"/>
    <cellStyle name="Migliaia 27 3 4 5 3" xfId="7866" xr:uid="{00000000-0005-0000-0000-000088390000}"/>
    <cellStyle name="Migliaia 27 3 4 5 4" xfId="29848" xr:uid="{00000000-0005-0000-0000-000089390000}"/>
    <cellStyle name="Migliaia 27 3 4 5 5" xfId="40830" xr:uid="{00000000-0005-0000-0000-00008A390000}"/>
    <cellStyle name="Migliaia 27 3 4 6" xfId="7867" xr:uid="{00000000-0005-0000-0000-00008B390000}"/>
    <cellStyle name="Migliaia 27 3 4 7" xfId="7868" xr:uid="{00000000-0005-0000-0000-00008C390000}"/>
    <cellStyle name="Migliaia 27 3 4 8" xfId="7869" xr:uid="{00000000-0005-0000-0000-00008D390000}"/>
    <cellStyle name="Migliaia 27 3 4 9" xfId="24336" xr:uid="{00000000-0005-0000-0000-00008E390000}"/>
    <cellStyle name="Migliaia 27 3 5" xfId="7870" xr:uid="{00000000-0005-0000-0000-00008F390000}"/>
    <cellStyle name="Migliaia 27 3 5 2" xfId="7871" xr:uid="{00000000-0005-0000-0000-000090390000}"/>
    <cellStyle name="Migliaia 27 3 5 3" xfId="7872" xr:uid="{00000000-0005-0000-0000-000091390000}"/>
    <cellStyle name="Migliaia 27 3 5 4" xfId="7873" xr:uid="{00000000-0005-0000-0000-000092390000}"/>
    <cellStyle name="Migliaia 27 3 5 5" xfId="26637" xr:uid="{00000000-0005-0000-0000-000093390000}"/>
    <cellStyle name="Migliaia 27 3 5 6" xfId="31715" xr:uid="{00000000-0005-0000-0000-000094390000}"/>
    <cellStyle name="Migliaia 27 3 5 7" xfId="34703" xr:uid="{00000000-0005-0000-0000-000095390000}"/>
    <cellStyle name="Migliaia 27 3 5 8" xfId="37663" xr:uid="{00000000-0005-0000-0000-000096390000}"/>
    <cellStyle name="Migliaia 27 3 6" xfId="7874" xr:uid="{00000000-0005-0000-0000-000097390000}"/>
    <cellStyle name="Migliaia 27 3 6 2" xfId="7875" xr:uid="{00000000-0005-0000-0000-000098390000}"/>
    <cellStyle name="Migliaia 27 3 6 3" xfId="7876" xr:uid="{00000000-0005-0000-0000-000099390000}"/>
    <cellStyle name="Migliaia 27 3 6 4" xfId="27605" xr:uid="{00000000-0005-0000-0000-00009A390000}"/>
    <cellStyle name="Migliaia 27 3 6 5" xfId="35659" xr:uid="{00000000-0005-0000-0000-00009B390000}"/>
    <cellStyle name="Migliaia 27 3 6 6" xfId="38619" xr:uid="{00000000-0005-0000-0000-00009C390000}"/>
    <cellStyle name="Migliaia 27 3 7" xfId="7877" xr:uid="{00000000-0005-0000-0000-00009D390000}"/>
    <cellStyle name="Migliaia 27 3 7 2" xfId="7878" xr:uid="{00000000-0005-0000-0000-00009E390000}"/>
    <cellStyle name="Migliaia 27 3 7 3" xfId="7879" xr:uid="{00000000-0005-0000-0000-00009F390000}"/>
    <cellStyle name="Migliaia 27 3 7 4" xfId="28521" xr:uid="{00000000-0005-0000-0000-0000A0390000}"/>
    <cellStyle name="Migliaia 27 3 7 5" xfId="33613" xr:uid="{00000000-0005-0000-0000-0000A1390000}"/>
    <cellStyle name="Migliaia 27 3 7 6" xfId="39523" xr:uid="{00000000-0005-0000-0000-0000A2390000}"/>
    <cellStyle name="Migliaia 27 3 8" xfId="7880" xr:uid="{00000000-0005-0000-0000-0000A3390000}"/>
    <cellStyle name="Migliaia 27 3 8 2" xfId="7881" xr:uid="{00000000-0005-0000-0000-0000A4390000}"/>
    <cellStyle name="Migliaia 27 3 8 3" xfId="7882" xr:uid="{00000000-0005-0000-0000-0000A5390000}"/>
    <cellStyle name="Migliaia 27 3 8 4" xfId="29441" xr:uid="{00000000-0005-0000-0000-0000A6390000}"/>
    <cellStyle name="Migliaia 27 3 8 5" xfId="40428" xr:uid="{00000000-0005-0000-0000-0000A7390000}"/>
    <cellStyle name="Migliaia 27 3 9" xfId="7883" xr:uid="{00000000-0005-0000-0000-0000A8390000}"/>
    <cellStyle name="Migliaia 27 4" xfId="7884" xr:uid="{00000000-0005-0000-0000-0000A9390000}"/>
    <cellStyle name="Migliaia 27 4 10" xfId="7885" xr:uid="{00000000-0005-0000-0000-0000AA390000}"/>
    <cellStyle name="Migliaia 27 4 11" xfId="24337" xr:uid="{00000000-0005-0000-0000-0000AB390000}"/>
    <cellStyle name="Migliaia 27 4 12" xfId="30854" xr:uid="{00000000-0005-0000-0000-0000AC390000}"/>
    <cellStyle name="Migliaia 27 4 13" xfId="33618" xr:uid="{00000000-0005-0000-0000-0000AD390000}"/>
    <cellStyle name="Migliaia 27 4 14" xfId="36805" xr:uid="{00000000-0005-0000-0000-0000AE390000}"/>
    <cellStyle name="Migliaia 27 4 2" xfId="7886" xr:uid="{00000000-0005-0000-0000-0000AF390000}"/>
    <cellStyle name="Migliaia 27 4 2 10" xfId="24338" xr:uid="{00000000-0005-0000-0000-0000B0390000}"/>
    <cellStyle name="Migliaia 27 4 2 11" xfId="30855" xr:uid="{00000000-0005-0000-0000-0000B1390000}"/>
    <cellStyle name="Migliaia 27 4 2 12" xfId="33619" xr:uid="{00000000-0005-0000-0000-0000B2390000}"/>
    <cellStyle name="Migliaia 27 4 2 13" xfId="36806" xr:uid="{00000000-0005-0000-0000-0000B3390000}"/>
    <cellStyle name="Migliaia 27 4 2 2" xfId="7887" xr:uid="{00000000-0005-0000-0000-0000B4390000}"/>
    <cellStyle name="Migliaia 27 4 2 2 10" xfId="30856" xr:uid="{00000000-0005-0000-0000-0000B5390000}"/>
    <cellStyle name="Migliaia 27 4 2 2 11" xfId="33620" xr:uid="{00000000-0005-0000-0000-0000B6390000}"/>
    <cellStyle name="Migliaia 27 4 2 2 12" xfId="36807" xr:uid="{00000000-0005-0000-0000-0000B7390000}"/>
    <cellStyle name="Migliaia 27 4 2 2 2" xfId="7888" xr:uid="{00000000-0005-0000-0000-0000B8390000}"/>
    <cellStyle name="Migliaia 27 4 2 2 2 2" xfId="7889" xr:uid="{00000000-0005-0000-0000-0000B9390000}"/>
    <cellStyle name="Migliaia 27 4 2 2 2 3" xfId="7890" xr:uid="{00000000-0005-0000-0000-0000BA390000}"/>
    <cellStyle name="Migliaia 27 4 2 2 2 4" xfId="7891" xr:uid="{00000000-0005-0000-0000-0000BB390000}"/>
    <cellStyle name="Migliaia 27 4 2 2 2 5" xfId="26644" xr:uid="{00000000-0005-0000-0000-0000BC390000}"/>
    <cellStyle name="Migliaia 27 4 2 2 2 6" xfId="31722" xr:uid="{00000000-0005-0000-0000-0000BD390000}"/>
    <cellStyle name="Migliaia 27 4 2 2 2 7" xfId="34710" xr:uid="{00000000-0005-0000-0000-0000BE390000}"/>
    <cellStyle name="Migliaia 27 4 2 2 2 8" xfId="37670" xr:uid="{00000000-0005-0000-0000-0000BF390000}"/>
    <cellStyle name="Migliaia 27 4 2 2 3" xfId="7892" xr:uid="{00000000-0005-0000-0000-0000C0390000}"/>
    <cellStyle name="Migliaia 27 4 2 2 3 2" xfId="7893" xr:uid="{00000000-0005-0000-0000-0000C1390000}"/>
    <cellStyle name="Migliaia 27 4 2 2 3 3" xfId="7894" xr:uid="{00000000-0005-0000-0000-0000C2390000}"/>
    <cellStyle name="Migliaia 27 4 2 2 3 4" xfId="28015" xr:uid="{00000000-0005-0000-0000-0000C3390000}"/>
    <cellStyle name="Migliaia 27 4 2 2 3 5" xfId="36064" xr:uid="{00000000-0005-0000-0000-0000C4390000}"/>
    <cellStyle name="Migliaia 27 4 2 2 3 6" xfId="39024" xr:uid="{00000000-0005-0000-0000-0000C5390000}"/>
    <cellStyle name="Migliaia 27 4 2 2 4" xfId="7895" xr:uid="{00000000-0005-0000-0000-0000C6390000}"/>
    <cellStyle name="Migliaia 27 4 2 2 4 2" xfId="7896" xr:uid="{00000000-0005-0000-0000-0000C7390000}"/>
    <cellStyle name="Migliaia 27 4 2 2 4 3" xfId="7897" xr:uid="{00000000-0005-0000-0000-0000C8390000}"/>
    <cellStyle name="Migliaia 27 4 2 2 4 4" xfId="28931" xr:uid="{00000000-0005-0000-0000-0000C9390000}"/>
    <cellStyle name="Migliaia 27 4 2 2 4 5" xfId="39928" xr:uid="{00000000-0005-0000-0000-0000CA390000}"/>
    <cellStyle name="Migliaia 27 4 2 2 5" xfId="7898" xr:uid="{00000000-0005-0000-0000-0000CB390000}"/>
    <cellStyle name="Migliaia 27 4 2 2 5 2" xfId="7899" xr:uid="{00000000-0005-0000-0000-0000CC390000}"/>
    <cellStyle name="Migliaia 27 4 2 2 5 3" xfId="7900" xr:uid="{00000000-0005-0000-0000-0000CD390000}"/>
    <cellStyle name="Migliaia 27 4 2 2 5 4" xfId="29851" xr:uid="{00000000-0005-0000-0000-0000CE390000}"/>
    <cellStyle name="Migliaia 27 4 2 2 5 5" xfId="40833" xr:uid="{00000000-0005-0000-0000-0000CF390000}"/>
    <cellStyle name="Migliaia 27 4 2 2 6" xfId="7901" xr:uid="{00000000-0005-0000-0000-0000D0390000}"/>
    <cellStyle name="Migliaia 27 4 2 2 7" xfId="7902" xr:uid="{00000000-0005-0000-0000-0000D1390000}"/>
    <cellStyle name="Migliaia 27 4 2 2 8" xfId="7903" xr:uid="{00000000-0005-0000-0000-0000D2390000}"/>
    <cellStyle name="Migliaia 27 4 2 2 9" xfId="24339" xr:uid="{00000000-0005-0000-0000-0000D3390000}"/>
    <cellStyle name="Migliaia 27 4 2 3" xfId="7904" xr:uid="{00000000-0005-0000-0000-0000D4390000}"/>
    <cellStyle name="Migliaia 27 4 2 3 2" xfId="7905" xr:uid="{00000000-0005-0000-0000-0000D5390000}"/>
    <cellStyle name="Migliaia 27 4 2 3 3" xfId="7906" xr:uid="{00000000-0005-0000-0000-0000D6390000}"/>
    <cellStyle name="Migliaia 27 4 2 3 4" xfId="7907" xr:uid="{00000000-0005-0000-0000-0000D7390000}"/>
    <cellStyle name="Migliaia 27 4 2 3 5" xfId="26643" xr:uid="{00000000-0005-0000-0000-0000D8390000}"/>
    <cellStyle name="Migliaia 27 4 2 3 6" xfId="31721" xr:uid="{00000000-0005-0000-0000-0000D9390000}"/>
    <cellStyle name="Migliaia 27 4 2 3 7" xfId="34709" xr:uid="{00000000-0005-0000-0000-0000DA390000}"/>
    <cellStyle name="Migliaia 27 4 2 3 8" xfId="37669" xr:uid="{00000000-0005-0000-0000-0000DB390000}"/>
    <cellStyle name="Migliaia 27 4 2 4" xfId="7908" xr:uid="{00000000-0005-0000-0000-0000DC390000}"/>
    <cellStyle name="Migliaia 27 4 2 4 2" xfId="7909" xr:uid="{00000000-0005-0000-0000-0000DD390000}"/>
    <cellStyle name="Migliaia 27 4 2 4 3" xfId="7910" xr:uid="{00000000-0005-0000-0000-0000DE390000}"/>
    <cellStyle name="Migliaia 27 4 2 4 4" xfId="27609" xr:uid="{00000000-0005-0000-0000-0000DF390000}"/>
    <cellStyle name="Migliaia 27 4 2 4 5" xfId="35663" xr:uid="{00000000-0005-0000-0000-0000E0390000}"/>
    <cellStyle name="Migliaia 27 4 2 4 6" xfId="38623" xr:uid="{00000000-0005-0000-0000-0000E1390000}"/>
    <cellStyle name="Migliaia 27 4 2 5" xfId="7911" xr:uid="{00000000-0005-0000-0000-0000E2390000}"/>
    <cellStyle name="Migliaia 27 4 2 5 2" xfId="7912" xr:uid="{00000000-0005-0000-0000-0000E3390000}"/>
    <cellStyle name="Migliaia 27 4 2 5 3" xfId="7913" xr:uid="{00000000-0005-0000-0000-0000E4390000}"/>
    <cellStyle name="Migliaia 27 4 2 5 4" xfId="28525" xr:uid="{00000000-0005-0000-0000-0000E5390000}"/>
    <cellStyle name="Migliaia 27 4 2 5 5" xfId="39527" xr:uid="{00000000-0005-0000-0000-0000E6390000}"/>
    <cellStyle name="Migliaia 27 4 2 6" xfId="7914" xr:uid="{00000000-0005-0000-0000-0000E7390000}"/>
    <cellStyle name="Migliaia 27 4 2 6 2" xfId="7915" xr:uid="{00000000-0005-0000-0000-0000E8390000}"/>
    <cellStyle name="Migliaia 27 4 2 6 3" xfId="7916" xr:uid="{00000000-0005-0000-0000-0000E9390000}"/>
    <cellStyle name="Migliaia 27 4 2 6 4" xfId="29445" xr:uid="{00000000-0005-0000-0000-0000EA390000}"/>
    <cellStyle name="Migliaia 27 4 2 6 5" xfId="40432" xr:uid="{00000000-0005-0000-0000-0000EB390000}"/>
    <cellStyle name="Migliaia 27 4 2 7" xfId="7917" xr:uid="{00000000-0005-0000-0000-0000EC390000}"/>
    <cellStyle name="Migliaia 27 4 2 8" xfId="7918" xr:uid="{00000000-0005-0000-0000-0000ED390000}"/>
    <cellStyle name="Migliaia 27 4 2 9" xfId="7919" xr:uid="{00000000-0005-0000-0000-0000EE390000}"/>
    <cellStyle name="Migliaia 27 4 3" xfId="7920" xr:uid="{00000000-0005-0000-0000-0000EF390000}"/>
    <cellStyle name="Migliaia 27 4 3 10" xfId="30857" xr:uid="{00000000-0005-0000-0000-0000F0390000}"/>
    <cellStyle name="Migliaia 27 4 3 11" xfId="33621" xr:uid="{00000000-0005-0000-0000-0000F1390000}"/>
    <cellStyle name="Migliaia 27 4 3 12" xfId="36808" xr:uid="{00000000-0005-0000-0000-0000F2390000}"/>
    <cellStyle name="Migliaia 27 4 3 2" xfId="7921" xr:uid="{00000000-0005-0000-0000-0000F3390000}"/>
    <cellStyle name="Migliaia 27 4 3 2 2" xfId="7922" xr:uid="{00000000-0005-0000-0000-0000F4390000}"/>
    <cellStyle name="Migliaia 27 4 3 2 3" xfId="7923" xr:uid="{00000000-0005-0000-0000-0000F5390000}"/>
    <cellStyle name="Migliaia 27 4 3 2 4" xfId="7924" xr:uid="{00000000-0005-0000-0000-0000F6390000}"/>
    <cellStyle name="Migliaia 27 4 3 2 5" xfId="26645" xr:uid="{00000000-0005-0000-0000-0000F7390000}"/>
    <cellStyle name="Migliaia 27 4 3 2 6" xfId="31723" xr:uid="{00000000-0005-0000-0000-0000F8390000}"/>
    <cellStyle name="Migliaia 27 4 3 2 7" xfId="34711" xr:uid="{00000000-0005-0000-0000-0000F9390000}"/>
    <cellStyle name="Migliaia 27 4 3 2 8" xfId="37671" xr:uid="{00000000-0005-0000-0000-0000FA390000}"/>
    <cellStyle name="Migliaia 27 4 3 3" xfId="7925" xr:uid="{00000000-0005-0000-0000-0000FB390000}"/>
    <cellStyle name="Migliaia 27 4 3 3 2" xfId="7926" xr:uid="{00000000-0005-0000-0000-0000FC390000}"/>
    <cellStyle name="Migliaia 27 4 3 3 3" xfId="7927" xr:uid="{00000000-0005-0000-0000-0000FD390000}"/>
    <cellStyle name="Migliaia 27 4 3 3 4" xfId="28014" xr:uid="{00000000-0005-0000-0000-0000FE390000}"/>
    <cellStyle name="Migliaia 27 4 3 3 5" xfId="36063" xr:uid="{00000000-0005-0000-0000-0000FF390000}"/>
    <cellStyle name="Migliaia 27 4 3 3 6" xfId="39023" xr:uid="{00000000-0005-0000-0000-0000003A0000}"/>
    <cellStyle name="Migliaia 27 4 3 4" xfId="7928" xr:uid="{00000000-0005-0000-0000-0000013A0000}"/>
    <cellStyle name="Migliaia 27 4 3 4 2" xfId="7929" xr:uid="{00000000-0005-0000-0000-0000023A0000}"/>
    <cellStyle name="Migliaia 27 4 3 4 3" xfId="7930" xr:uid="{00000000-0005-0000-0000-0000033A0000}"/>
    <cellStyle name="Migliaia 27 4 3 4 4" xfId="28930" xr:uid="{00000000-0005-0000-0000-0000043A0000}"/>
    <cellStyle name="Migliaia 27 4 3 4 5" xfId="39927" xr:uid="{00000000-0005-0000-0000-0000053A0000}"/>
    <cellStyle name="Migliaia 27 4 3 5" xfId="7931" xr:uid="{00000000-0005-0000-0000-0000063A0000}"/>
    <cellStyle name="Migliaia 27 4 3 5 2" xfId="7932" xr:uid="{00000000-0005-0000-0000-0000073A0000}"/>
    <cellStyle name="Migliaia 27 4 3 5 3" xfId="7933" xr:uid="{00000000-0005-0000-0000-0000083A0000}"/>
    <cellStyle name="Migliaia 27 4 3 5 4" xfId="29850" xr:uid="{00000000-0005-0000-0000-0000093A0000}"/>
    <cellStyle name="Migliaia 27 4 3 5 5" xfId="40832" xr:uid="{00000000-0005-0000-0000-00000A3A0000}"/>
    <cellStyle name="Migliaia 27 4 3 6" xfId="7934" xr:uid="{00000000-0005-0000-0000-00000B3A0000}"/>
    <cellStyle name="Migliaia 27 4 3 7" xfId="7935" xr:uid="{00000000-0005-0000-0000-00000C3A0000}"/>
    <cellStyle name="Migliaia 27 4 3 8" xfId="7936" xr:uid="{00000000-0005-0000-0000-00000D3A0000}"/>
    <cellStyle name="Migliaia 27 4 3 9" xfId="24340" xr:uid="{00000000-0005-0000-0000-00000E3A0000}"/>
    <cellStyle name="Migliaia 27 4 4" xfId="7937" xr:uid="{00000000-0005-0000-0000-00000F3A0000}"/>
    <cellStyle name="Migliaia 27 4 4 2" xfId="7938" xr:uid="{00000000-0005-0000-0000-0000103A0000}"/>
    <cellStyle name="Migliaia 27 4 4 3" xfId="7939" xr:uid="{00000000-0005-0000-0000-0000113A0000}"/>
    <cellStyle name="Migliaia 27 4 4 4" xfId="7940" xr:uid="{00000000-0005-0000-0000-0000123A0000}"/>
    <cellStyle name="Migliaia 27 4 4 5" xfId="26642" xr:uid="{00000000-0005-0000-0000-0000133A0000}"/>
    <cellStyle name="Migliaia 27 4 4 6" xfId="31720" xr:uid="{00000000-0005-0000-0000-0000143A0000}"/>
    <cellStyle name="Migliaia 27 4 4 7" xfId="34708" xr:uid="{00000000-0005-0000-0000-0000153A0000}"/>
    <cellStyle name="Migliaia 27 4 4 8" xfId="37668" xr:uid="{00000000-0005-0000-0000-0000163A0000}"/>
    <cellStyle name="Migliaia 27 4 5" xfId="7941" xr:uid="{00000000-0005-0000-0000-0000173A0000}"/>
    <cellStyle name="Migliaia 27 4 5 2" xfId="7942" xr:uid="{00000000-0005-0000-0000-0000183A0000}"/>
    <cellStyle name="Migliaia 27 4 5 3" xfId="7943" xr:uid="{00000000-0005-0000-0000-0000193A0000}"/>
    <cellStyle name="Migliaia 27 4 5 4" xfId="27608" xr:uid="{00000000-0005-0000-0000-00001A3A0000}"/>
    <cellStyle name="Migliaia 27 4 5 5" xfId="35662" xr:uid="{00000000-0005-0000-0000-00001B3A0000}"/>
    <cellStyle name="Migliaia 27 4 5 6" xfId="38622" xr:uid="{00000000-0005-0000-0000-00001C3A0000}"/>
    <cellStyle name="Migliaia 27 4 6" xfId="7944" xr:uid="{00000000-0005-0000-0000-00001D3A0000}"/>
    <cellStyle name="Migliaia 27 4 6 2" xfId="7945" xr:uid="{00000000-0005-0000-0000-00001E3A0000}"/>
    <cellStyle name="Migliaia 27 4 6 3" xfId="7946" xr:uid="{00000000-0005-0000-0000-00001F3A0000}"/>
    <cellStyle name="Migliaia 27 4 6 4" xfId="28524" xr:uid="{00000000-0005-0000-0000-0000203A0000}"/>
    <cellStyle name="Migliaia 27 4 6 5" xfId="39526" xr:uid="{00000000-0005-0000-0000-0000213A0000}"/>
    <cellStyle name="Migliaia 27 4 7" xfId="7947" xr:uid="{00000000-0005-0000-0000-0000223A0000}"/>
    <cellStyle name="Migliaia 27 4 7 2" xfId="7948" xr:uid="{00000000-0005-0000-0000-0000233A0000}"/>
    <cellStyle name="Migliaia 27 4 7 3" xfId="7949" xr:uid="{00000000-0005-0000-0000-0000243A0000}"/>
    <cellStyle name="Migliaia 27 4 7 4" xfId="29444" xr:uid="{00000000-0005-0000-0000-0000253A0000}"/>
    <cellStyle name="Migliaia 27 4 7 5" xfId="40431" xr:uid="{00000000-0005-0000-0000-0000263A0000}"/>
    <cellStyle name="Migliaia 27 4 8" xfId="7950" xr:uid="{00000000-0005-0000-0000-0000273A0000}"/>
    <cellStyle name="Migliaia 27 4 9" xfId="7951" xr:uid="{00000000-0005-0000-0000-0000283A0000}"/>
    <cellStyle name="Migliaia 27 5" xfId="7952" xr:uid="{00000000-0005-0000-0000-0000293A0000}"/>
    <cellStyle name="Migliaia 27 5 10" xfId="30858" xr:uid="{00000000-0005-0000-0000-00002A3A0000}"/>
    <cellStyle name="Migliaia 27 5 11" xfId="33622" xr:uid="{00000000-0005-0000-0000-00002B3A0000}"/>
    <cellStyle name="Migliaia 27 5 12" xfId="36809" xr:uid="{00000000-0005-0000-0000-00002C3A0000}"/>
    <cellStyle name="Migliaia 27 5 2" xfId="7953" xr:uid="{00000000-0005-0000-0000-00002D3A0000}"/>
    <cellStyle name="Migliaia 27 5 2 2" xfId="7954" xr:uid="{00000000-0005-0000-0000-00002E3A0000}"/>
    <cellStyle name="Migliaia 27 5 2 3" xfId="7955" xr:uid="{00000000-0005-0000-0000-00002F3A0000}"/>
    <cellStyle name="Migliaia 27 5 2 4" xfId="7956" xr:uid="{00000000-0005-0000-0000-0000303A0000}"/>
    <cellStyle name="Migliaia 27 5 2 5" xfId="26646" xr:uid="{00000000-0005-0000-0000-0000313A0000}"/>
    <cellStyle name="Migliaia 27 5 2 6" xfId="31724" xr:uid="{00000000-0005-0000-0000-0000323A0000}"/>
    <cellStyle name="Migliaia 27 5 2 7" xfId="34712" xr:uid="{00000000-0005-0000-0000-0000333A0000}"/>
    <cellStyle name="Migliaia 27 5 2 8" xfId="37672" xr:uid="{00000000-0005-0000-0000-0000343A0000}"/>
    <cellStyle name="Migliaia 27 5 3" xfId="7957" xr:uid="{00000000-0005-0000-0000-0000353A0000}"/>
    <cellStyle name="Migliaia 27 5 3 2" xfId="7958" xr:uid="{00000000-0005-0000-0000-0000363A0000}"/>
    <cellStyle name="Migliaia 27 5 3 3" xfId="7959" xr:uid="{00000000-0005-0000-0000-0000373A0000}"/>
    <cellStyle name="Migliaia 27 5 3 4" xfId="27610" xr:uid="{00000000-0005-0000-0000-0000383A0000}"/>
    <cellStyle name="Migliaia 27 5 3 5" xfId="35664" xr:uid="{00000000-0005-0000-0000-0000393A0000}"/>
    <cellStyle name="Migliaia 27 5 3 6" xfId="38624" xr:uid="{00000000-0005-0000-0000-00003A3A0000}"/>
    <cellStyle name="Migliaia 27 5 4" xfId="7960" xr:uid="{00000000-0005-0000-0000-00003B3A0000}"/>
    <cellStyle name="Migliaia 27 5 4 2" xfId="7961" xr:uid="{00000000-0005-0000-0000-00003C3A0000}"/>
    <cellStyle name="Migliaia 27 5 4 3" xfId="7962" xr:uid="{00000000-0005-0000-0000-00003D3A0000}"/>
    <cellStyle name="Migliaia 27 5 4 4" xfId="28526" xr:uid="{00000000-0005-0000-0000-00003E3A0000}"/>
    <cellStyle name="Migliaia 27 5 4 5" xfId="39528" xr:uid="{00000000-0005-0000-0000-00003F3A0000}"/>
    <cellStyle name="Migliaia 27 5 5" xfId="7963" xr:uid="{00000000-0005-0000-0000-0000403A0000}"/>
    <cellStyle name="Migliaia 27 5 5 2" xfId="7964" xr:uid="{00000000-0005-0000-0000-0000413A0000}"/>
    <cellStyle name="Migliaia 27 5 5 3" xfId="7965" xr:uid="{00000000-0005-0000-0000-0000423A0000}"/>
    <cellStyle name="Migliaia 27 5 5 4" xfId="29446" xr:uid="{00000000-0005-0000-0000-0000433A0000}"/>
    <cellStyle name="Migliaia 27 5 5 5" xfId="40433" xr:uid="{00000000-0005-0000-0000-0000443A0000}"/>
    <cellStyle name="Migliaia 27 5 6" xfId="7966" xr:uid="{00000000-0005-0000-0000-0000453A0000}"/>
    <cellStyle name="Migliaia 27 5 7" xfId="7967" xr:uid="{00000000-0005-0000-0000-0000463A0000}"/>
    <cellStyle name="Migliaia 27 5 8" xfId="7968" xr:uid="{00000000-0005-0000-0000-0000473A0000}"/>
    <cellStyle name="Migliaia 27 5 9" xfId="24341" xr:uid="{00000000-0005-0000-0000-0000483A0000}"/>
    <cellStyle name="Migliaia 27 6" xfId="7969" xr:uid="{00000000-0005-0000-0000-0000493A0000}"/>
    <cellStyle name="Migliaia 27 6 2" xfId="7970" xr:uid="{00000000-0005-0000-0000-00004A3A0000}"/>
    <cellStyle name="Migliaia 27 6 3" xfId="7971" xr:uid="{00000000-0005-0000-0000-00004B3A0000}"/>
    <cellStyle name="Migliaia 27 6 4" xfId="7972" xr:uid="{00000000-0005-0000-0000-00004C3A0000}"/>
    <cellStyle name="Migliaia 27 6 5" xfId="26634" xr:uid="{00000000-0005-0000-0000-00004D3A0000}"/>
    <cellStyle name="Migliaia 27 6 6" xfId="31712" xr:uid="{00000000-0005-0000-0000-00004E3A0000}"/>
    <cellStyle name="Migliaia 27 6 7" xfId="34700" xr:uid="{00000000-0005-0000-0000-00004F3A0000}"/>
    <cellStyle name="Migliaia 27 6 8" xfId="37660" xr:uid="{00000000-0005-0000-0000-0000503A0000}"/>
    <cellStyle name="Migliaia 27 7" xfId="7973" xr:uid="{00000000-0005-0000-0000-0000513A0000}"/>
    <cellStyle name="Migliaia 27 7 2" xfId="7974" xr:uid="{00000000-0005-0000-0000-0000523A0000}"/>
    <cellStyle name="Migliaia 27 7 3" xfId="7975" xr:uid="{00000000-0005-0000-0000-0000533A0000}"/>
    <cellStyle name="Migliaia 27 7 4" xfId="7976" xr:uid="{00000000-0005-0000-0000-0000543A0000}"/>
    <cellStyle name="Migliaia 27 7 5" xfId="23968" xr:uid="{00000000-0005-0000-0000-0000553A0000}"/>
    <cellStyle name="Migliaia 27 7 6" xfId="30524" xr:uid="{00000000-0005-0000-0000-0000563A0000}"/>
    <cellStyle name="Migliaia 27 7 7" xfId="33185" xr:uid="{00000000-0005-0000-0000-0000573A0000}"/>
    <cellStyle name="Migliaia 27 7 8" xfId="36476" xr:uid="{00000000-0005-0000-0000-0000583A0000}"/>
    <cellStyle name="Migliaia 27 8" xfId="7977" xr:uid="{00000000-0005-0000-0000-0000593A0000}"/>
    <cellStyle name="Migliaia 27 8 2" xfId="7978" xr:uid="{00000000-0005-0000-0000-00005A3A0000}"/>
    <cellStyle name="Migliaia 27 8 3" xfId="7979" xr:uid="{00000000-0005-0000-0000-00005B3A0000}"/>
    <cellStyle name="Migliaia 27 8 4" xfId="7980" xr:uid="{00000000-0005-0000-0000-00005C3A0000}"/>
    <cellStyle name="Migliaia 27 8 5" xfId="27265" xr:uid="{00000000-0005-0000-0000-00005D3A0000}"/>
    <cellStyle name="Migliaia 27 8 6" xfId="32336" xr:uid="{00000000-0005-0000-0000-00005E3A0000}"/>
    <cellStyle name="Migliaia 27 8 7" xfId="35324" xr:uid="{00000000-0005-0000-0000-00005F3A0000}"/>
    <cellStyle name="Migliaia 27 8 8" xfId="38284" xr:uid="{00000000-0005-0000-0000-0000603A0000}"/>
    <cellStyle name="Migliaia 27 9" xfId="7981" xr:uid="{00000000-0005-0000-0000-0000613A0000}"/>
    <cellStyle name="Migliaia 27 9 2" xfId="7982" xr:uid="{00000000-0005-0000-0000-0000623A0000}"/>
    <cellStyle name="Migliaia 27 9 3" xfId="7983" xr:uid="{00000000-0005-0000-0000-0000633A0000}"/>
    <cellStyle name="Migliaia 27 9 4" xfId="7984" xr:uid="{00000000-0005-0000-0000-0000643A0000}"/>
    <cellStyle name="Migliaia 27 9 5" xfId="27385" xr:uid="{00000000-0005-0000-0000-0000653A0000}"/>
    <cellStyle name="Migliaia 27 9 6" xfId="30400" xr:uid="{00000000-0005-0000-0000-0000663A0000}"/>
    <cellStyle name="Migliaia 27 9 7" xfId="35444" xr:uid="{00000000-0005-0000-0000-0000673A0000}"/>
    <cellStyle name="Migliaia 27 9 8" xfId="38404" xr:uid="{00000000-0005-0000-0000-0000683A0000}"/>
    <cellStyle name="Migliaia 28" xfId="7985" xr:uid="{00000000-0005-0000-0000-0000693A0000}"/>
    <cellStyle name="Migliaia 28 10" xfId="7986" xr:uid="{00000000-0005-0000-0000-00006A3A0000}"/>
    <cellStyle name="Migliaia 28 10 2" xfId="7987" xr:uid="{00000000-0005-0000-0000-00006B3A0000}"/>
    <cellStyle name="Migliaia 28 10 3" xfId="7988" xr:uid="{00000000-0005-0000-0000-00006C3A0000}"/>
    <cellStyle name="Migliaia 28 10 4" xfId="28302" xr:uid="{00000000-0005-0000-0000-00006D3A0000}"/>
    <cellStyle name="Migliaia 28 10 5" xfId="33060" xr:uid="{00000000-0005-0000-0000-00006E3A0000}"/>
    <cellStyle name="Migliaia 28 10 6" xfId="39309" xr:uid="{00000000-0005-0000-0000-00006F3A0000}"/>
    <cellStyle name="Migliaia 28 11" xfId="7989" xr:uid="{00000000-0005-0000-0000-0000703A0000}"/>
    <cellStyle name="Migliaia 28 11 2" xfId="7990" xr:uid="{00000000-0005-0000-0000-0000713A0000}"/>
    <cellStyle name="Migliaia 28 11 3" xfId="7991" xr:uid="{00000000-0005-0000-0000-0000723A0000}"/>
    <cellStyle name="Migliaia 28 11 4" xfId="29222" xr:uid="{00000000-0005-0000-0000-0000733A0000}"/>
    <cellStyle name="Migliaia 28 11 5" xfId="32710" xr:uid="{00000000-0005-0000-0000-0000743A0000}"/>
    <cellStyle name="Migliaia 28 11 6" xfId="40214" xr:uid="{00000000-0005-0000-0000-0000753A0000}"/>
    <cellStyle name="Migliaia 28 12" xfId="7992" xr:uid="{00000000-0005-0000-0000-0000763A0000}"/>
    <cellStyle name="Migliaia 28 13" xfId="7993" xr:uid="{00000000-0005-0000-0000-0000773A0000}"/>
    <cellStyle name="Migliaia 28 14" xfId="7994" xr:uid="{00000000-0005-0000-0000-0000783A0000}"/>
    <cellStyle name="Migliaia 28 15" xfId="23615" xr:uid="{00000000-0005-0000-0000-0000793A0000}"/>
    <cellStyle name="Migliaia 28 16" xfId="30223" xr:uid="{00000000-0005-0000-0000-00007A3A0000}"/>
    <cellStyle name="Migliaia 28 17" xfId="36357" xr:uid="{00000000-0005-0000-0000-00007B3A0000}"/>
    <cellStyle name="Migliaia 28 18" xfId="41119" xr:uid="{00000000-0005-0000-0000-00007C3A0000}"/>
    <cellStyle name="Migliaia 28 19" xfId="41240" xr:uid="{00000000-0005-0000-0000-00007D3A0000}"/>
    <cellStyle name="Migliaia 28 2" xfId="7995" xr:uid="{00000000-0005-0000-0000-00007E3A0000}"/>
    <cellStyle name="Migliaia 28 2 10" xfId="24342" xr:uid="{00000000-0005-0000-0000-00007F3A0000}"/>
    <cellStyle name="Migliaia 28 2 11" xfId="30224" xr:uid="{00000000-0005-0000-0000-0000803A0000}"/>
    <cellStyle name="Migliaia 28 2 12" xfId="36810" xr:uid="{00000000-0005-0000-0000-0000813A0000}"/>
    <cellStyle name="Migliaia 28 2 2" xfId="7996" xr:uid="{00000000-0005-0000-0000-0000823A0000}"/>
    <cellStyle name="Migliaia 28 2 2 10" xfId="30860" xr:uid="{00000000-0005-0000-0000-0000833A0000}"/>
    <cellStyle name="Migliaia 28 2 2 11" xfId="33624" xr:uid="{00000000-0005-0000-0000-0000843A0000}"/>
    <cellStyle name="Migliaia 28 2 2 12" xfId="36811" xr:uid="{00000000-0005-0000-0000-0000853A0000}"/>
    <cellStyle name="Migliaia 28 2 2 2" xfId="7997" xr:uid="{00000000-0005-0000-0000-0000863A0000}"/>
    <cellStyle name="Migliaia 28 2 2 2 2" xfId="7998" xr:uid="{00000000-0005-0000-0000-0000873A0000}"/>
    <cellStyle name="Migliaia 28 2 2 2 3" xfId="7999" xr:uid="{00000000-0005-0000-0000-0000883A0000}"/>
    <cellStyle name="Migliaia 28 2 2 2 4" xfId="8000" xr:uid="{00000000-0005-0000-0000-0000893A0000}"/>
    <cellStyle name="Migliaia 28 2 2 2 5" xfId="26649" xr:uid="{00000000-0005-0000-0000-00008A3A0000}"/>
    <cellStyle name="Migliaia 28 2 2 2 6" xfId="31727" xr:uid="{00000000-0005-0000-0000-00008B3A0000}"/>
    <cellStyle name="Migliaia 28 2 2 2 7" xfId="34715" xr:uid="{00000000-0005-0000-0000-00008C3A0000}"/>
    <cellStyle name="Migliaia 28 2 2 2 8" xfId="37675" xr:uid="{00000000-0005-0000-0000-00008D3A0000}"/>
    <cellStyle name="Migliaia 28 2 2 3" xfId="8001" xr:uid="{00000000-0005-0000-0000-00008E3A0000}"/>
    <cellStyle name="Migliaia 28 2 2 3 2" xfId="8002" xr:uid="{00000000-0005-0000-0000-00008F3A0000}"/>
    <cellStyle name="Migliaia 28 2 2 3 3" xfId="8003" xr:uid="{00000000-0005-0000-0000-0000903A0000}"/>
    <cellStyle name="Migliaia 28 2 2 3 4" xfId="28016" xr:uid="{00000000-0005-0000-0000-0000913A0000}"/>
    <cellStyle name="Migliaia 28 2 2 3 5" xfId="36065" xr:uid="{00000000-0005-0000-0000-0000923A0000}"/>
    <cellStyle name="Migliaia 28 2 2 3 6" xfId="39025" xr:uid="{00000000-0005-0000-0000-0000933A0000}"/>
    <cellStyle name="Migliaia 28 2 2 4" xfId="8004" xr:uid="{00000000-0005-0000-0000-0000943A0000}"/>
    <cellStyle name="Migliaia 28 2 2 4 2" xfId="8005" xr:uid="{00000000-0005-0000-0000-0000953A0000}"/>
    <cellStyle name="Migliaia 28 2 2 4 3" xfId="8006" xr:uid="{00000000-0005-0000-0000-0000963A0000}"/>
    <cellStyle name="Migliaia 28 2 2 4 4" xfId="28932" xr:uid="{00000000-0005-0000-0000-0000973A0000}"/>
    <cellStyle name="Migliaia 28 2 2 4 5" xfId="39929" xr:uid="{00000000-0005-0000-0000-0000983A0000}"/>
    <cellStyle name="Migliaia 28 2 2 5" xfId="8007" xr:uid="{00000000-0005-0000-0000-0000993A0000}"/>
    <cellStyle name="Migliaia 28 2 2 5 2" xfId="8008" xr:uid="{00000000-0005-0000-0000-00009A3A0000}"/>
    <cellStyle name="Migliaia 28 2 2 5 3" xfId="8009" xr:uid="{00000000-0005-0000-0000-00009B3A0000}"/>
    <cellStyle name="Migliaia 28 2 2 5 4" xfId="29852" xr:uid="{00000000-0005-0000-0000-00009C3A0000}"/>
    <cellStyle name="Migliaia 28 2 2 5 5" xfId="40834" xr:uid="{00000000-0005-0000-0000-00009D3A0000}"/>
    <cellStyle name="Migliaia 28 2 2 6" xfId="8010" xr:uid="{00000000-0005-0000-0000-00009E3A0000}"/>
    <cellStyle name="Migliaia 28 2 2 7" xfId="8011" xr:uid="{00000000-0005-0000-0000-00009F3A0000}"/>
    <cellStyle name="Migliaia 28 2 2 8" xfId="8012" xr:uid="{00000000-0005-0000-0000-0000A03A0000}"/>
    <cellStyle name="Migliaia 28 2 2 9" xfId="24343" xr:uid="{00000000-0005-0000-0000-0000A13A0000}"/>
    <cellStyle name="Migliaia 28 2 3" xfId="8013" xr:uid="{00000000-0005-0000-0000-0000A23A0000}"/>
    <cellStyle name="Migliaia 28 2 3 2" xfId="8014" xr:uid="{00000000-0005-0000-0000-0000A33A0000}"/>
    <cellStyle name="Migliaia 28 2 3 3" xfId="8015" xr:uid="{00000000-0005-0000-0000-0000A43A0000}"/>
    <cellStyle name="Migliaia 28 2 3 4" xfId="8016" xr:uid="{00000000-0005-0000-0000-0000A53A0000}"/>
    <cellStyle name="Migliaia 28 2 3 5" xfId="26648" xr:uid="{00000000-0005-0000-0000-0000A63A0000}"/>
    <cellStyle name="Migliaia 28 2 3 6" xfId="31726" xr:uid="{00000000-0005-0000-0000-0000A73A0000}"/>
    <cellStyle name="Migliaia 28 2 3 7" xfId="34714" xr:uid="{00000000-0005-0000-0000-0000A83A0000}"/>
    <cellStyle name="Migliaia 28 2 3 8" xfId="37674" xr:uid="{00000000-0005-0000-0000-0000A93A0000}"/>
    <cellStyle name="Migliaia 28 2 4" xfId="8017" xr:uid="{00000000-0005-0000-0000-0000AA3A0000}"/>
    <cellStyle name="Migliaia 28 2 4 2" xfId="8018" xr:uid="{00000000-0005-0000-0000-0000AB3A0000}"/>
    <cellStyle name="Migliaia 28 2 4 3" xfId="8019" xr:uid="{00000000-0005-0000-0000-0000AC3A0000}"/>
    <cellStyle name="Migliaia 28 2 4 4" xfId="8020" xr:uid="{00000000-0005-0000-0000-0000AD3A0000}"/>
    <cellStyle name="Migliaia 28 2 4 5" xfId="27449" xr:uid="{00000000-0005-0000-0000-0000AE3A0000}"/>
    <cellStyle name="Migliaia 28 2 4 6" xfId="30859" xr:uid="{00000000-0005-0000-0000-0000AF3A0000}"/>
    <cellStyle name="Migliaia 28 2 4 7" xfId="35506" xr:uid="{00000000-0005-0000-0000-0000B03A0000}"/>
    <cellStyle name="Migliaia 28 2 4 8" xfId="38466" xr:uid="{00000000-0005-0000-0000-0000B13A0000}"/>
    <cellStyle name="Migliaia 28 2 5" xfId="8021" xr:uid="{00000000-0005-0000-0000-0000B23A0000}"/>
    <cellStyle name="Migliaia 28 2 5 2" xfId="8022" xr:uid="{00000000-0005-0000-0000-0000B33A0000}"/>
    <cellStyle name="Migliaia 28 2 5 3" xfId="8023" xr:uid="{00000000-0005-0000-0000-0000B43A0000}"/>
    <cellStyle name="Migliaia 28 2 5 4" xfId="28365" xr:uid="{00000000-0005-0000-0000-0000B53A0000}"/>
    <cellStyle name="Migliaia 28 2 5 5" xfId="33623" xr:uid="{00000000-0005-0000-0000-0000B63A0000}"/>
    <cellStyle name="Migliaia 28 2 5 6" xfId="39370" xr:uid="{00000000-0005-0000-0000-0000B73A0000}"/>
    <cellStyle name="Migliaia 28 2 6" xfId="8024" xr:uid="{00000000-0005-0000-0000-0000B83A0000}"/>
    <cellStyle name="Migliaia 28 2 6 2" xfId="8025" xr:uid="{00000000-0005-0000-0000-0000B93A0000}"/>
    <cellStyle name="Migliaia 28 2 6 3" xfId="8026" xr:uid="{00000000-0005-0000-0000-0000BA3A0000}"/>
    <cellStyle name="Migliaia 28 2 6 4" xfId="29285" xr:uid="{00000000-0005-0000-0000-0000BB3A0000}"/>
    <cellStyle name="Migliaia 28 2 6 5" xfId="40275" xr:uid="{00000000-0005-0000-0000-0000BC3A0000}"/>
    <cellStyle name="Migliaia 28 2 7" xfId="8027" xr:uid="{00000000-0005-0000-0000-0000BD3A0000}"/>
    <cellStyle name="Migliaia 28 2 8" xfId="8028" xr:uid="{00000000-0005-0000-0000-0000BE3A0000}"/>
    <cellStyle name="Migliaia 28 2 9" xfId="8029" xr:uid="{00000000-0005-0000-0000-0000BF3A0000}"/>
    <cellStyle name="Migliaia 28 3" xfId="8030" xr:uid="{00000000-0005-0000-0000-0000C03A0000}"/>
    <cellStyle name="Migliaia 28 3 10" xfId="8031" xr:uid="{00000000-0005-0000-0000-0000C13A0000}"/>
    <cellStyle name="Migliaia 28 3 11" xfId="8032" xr:uid="{00000000-0005-0000-0000-0000C23A0000}"/>
    <cellStyle name="Migliaia 28 3 12" xfId="24344" xr:uid="{00000000-0005-0000-0000-0000C33A0000}"/>
    <cellStyle name="Migliaia 28 3 13" xfId="30861" xr:uid="{00000000-0005-0000-0000-0000C43A0000}"/>
    <cellStyle name="Migliaia 28 3 14" xfId="36812" xr:uid="{00000000-0005-0000-0000-0000C53A0000}"/>
    <cellStyle name="Migliaia 28 3 2" xfId="8033" xr:uid="{00000000-0005-0000-0000-0000C63A0000}"/>
    <cellStyle name="Migliaia 28 3 2 10" xfId="30862" xr:uid="{00000000-0005-0000-0000-0000C73A0000}"/>
    <cellStyle name="Migliaia 28 3 2 11" xfId="33626" xr:uid="{00000000-0005-0000-0000-0000C83A0000}"/>
    <cellStyle name="Migliaia 28 3 2 12" xfId="36813" xr:uid="{00000000-0005-0000-0000-0000C93A0000}"/>
    <cellStyle name="Migliaia 28 3 2 2" xfId="8034" xr:uid="{00000000-0005-0000-0000-0000CA3A0000}"/>
    <cellStyle name="Migliaia 28 3 2 2 2" xfId="8035" xr:uid="{00000000-0005-0000-0000-0000CB3A0000}"/>
    <cellStyle name="Migliaia 28 3 2 2 3" xfId="8036" xr:uid="{00000000-0005-0000-0000-0000CC3A0000}"/>
    <cellStyle name="Migliaia 28 3 2 2 4" xfId="8037" xr:uid="{00000000-0005-0000-0000-0000CD3A0000}"/>
    <cellStyle name="Migliaia 28 3 2 2 5" xfId="26651" xr:uid="{00000000-0005-0000-0000-0000CE3A0000}"/>
    <cellStyle name="Migliaia 28 3 2 2 6" xfId="31729" xr:uid="{00000000-0005-0000-0000-0000CF3A0000}"/>
    <cellStyle name="Migliaia 28 3 2 2 7" xfId="34717" xr:uid="{00000000-0005-0000-0000-0000D03A0000}"/>
    <cellStyle name="Migliaia 28 3 2 2 8" xfId="37677" xr:uid="{00000000-0005-0000-0000-0000D13A0000}"/>
    <cellStyle name="Migliaia 28 3 2 3" xfId="8038" xr:uid="{00000000-0005-0000-0000-0000D23A0000}"/>
    <cellStyle name="Migliaia 28 3 2 3 2" xfId="8039" xr:uid="{00000000-0005-0000-0000-0000D33A0000}"/>
    <cellStyle name="Migliaia 28 3 2 3 3" xfId="8040" xr:uid="{00000000-0005-0000-0000-0000D43A0000}"/>
    <cellStyle name="Migliaia 28 3 2 3 4" xfId="27612" xr:uid="{00000000-0005-0000-0000-0000D53A0000}"/>
    <cellStyle name="Migliaia 28 3 2 3 5" xfId="35666" xr:uid="{00000000-0005-0000-0000-0000D63A0000}"/>
    <cellStyle name="Migliaia 28 3 2 3 6" xfId="38626" xr:uid="{00000000-0005-0000-0000-0000D73A0000}"/>
    <cellStyle name="Migliaia 28 3 2 4" xfId="8041" xr:uid="{00000000-0005-0000-0000-0000D83A0000}"/>
    <cellStyle name="Migliaia 28 3 2 4 2" xfId="8042" xr:uid="{00000000-0005-0000-0000-0000D93A0000}"/>
    <cellStyle name="Migliaia 28 3 2 4 3" xfId="8043" xr:uid="{00000000-0005-0000-0000-0000DA3A0000}"/>
    <cellStyle name="Migliaia 28 3 2 4 4" xfId="28528" xr:uid="{00000000-0005-0000-0000-0000DB3A0000}"/>
    <cellStyle name="Migliaia 28 3 2 4 5" xfId="39530" xr:uid="{00000000-0005-0000-0000-0000DC3A0000}"/>
    <cellStyle name="Migliaia 28 3 2 5" xfId="8044" xr:uid="{00000000-0005-0000-0000-0000DD3A0000}"/>
    <cellStyle name="Migliaia 28 3 2 5 2" xfId="8045" xr:uid="{00000000-0005-0000-0000-0000DE3A0000}"/>
    <cellStyle name="Migliaia 28 3 2 5 3" xfId="8046" xr:uid="{00000000-0005-0000-0000-0000DF3A0000}"/>
    <cellStyle name="Migliaia 28 3 2 5 4" xfId="29448" xr:uid="{00000000-0005-0000-0000-0000E03A0000}"/>
    <cellStyle name="Migliaia 28 3 2 5 5" xfId="40435" xr:uid="{00000000-0005-0000-0000-0000E13A0000}"/>
    <cellStyle name="Migliaia 28 3 2 6" xfId="8047" xr:uid="{00000000-0005-0000-0000-0000E23A0000}"/>
    <cellStyle name="Migliaia 28 3 2 7" xfId="8048" xr:uid="{00000000-0005-0000-0000-0000E33A0000}"/>
    <cellStyle name="Migliaia 28 3 2 8" xfId="8049" xr:uid="{00000000-0005-0000-0000-0000E43A0000}"/>
    <cellStyle name="Migliaia 28 3 2 9" xfId="24345" xr:uid="{00000000-0005-0000-0000-0000E53A0000}"/>
    <cellStyle name="Migliaia 28 3 3" xfId="8050" xr:uid="{00000000-0005-0000-0000-0000E63A0000}"/>
    <cellStyle name="Migliaia 28 3 3 10" xfId="24346" xr:uid="{00000000-0005-0000-0000-0000E73A0000}"/>
    <cellStyle name="Migliaia 28 3 3 11" xfId="30863" xr:uid="{00000000-0005-0000-0000-0000E83A0000}"/>
    <cellStyle name="Migliaia 28 3 3 12" xfId="33627" xr:uid="{00000000-0005-0000-0000-0000E93A0000}"/>
    <cellStyle name="Migliaia 28 3 3 13" xfId="36814" xr:uid="{00000000-0005-0000-0000-0000EA3A0000}"/>
    <cellStyle name="Migliaia 28 3 3 2" xfId="8051" xr:uid="{00000000-0005-0000-0000-0000EB3A0000}"/>
    <cellStyle name="Migliaia 28 3 3 2 10" xfId="30864" xr:uid="{00000000-0005-0000-0000-0000EC3A0000}"/>
    <cellStyle name="Migliaia 28 3 3 2 11" xfId="33628" xr:uid="{00000000-0005-0000-0000-0000ED3A0000}"/>
    <cellStyle name="Migliaia 28 3 3 2 12" xfId="36815" xr:uid="{00000000-0005-0000-0000-0000EE3A0000}"/>
    <cellStyle name="Migliaia 28 3 3 2 2" xfId="8052" xr:uid="{00000000-0005-0000-0000-0000EF3A0000}"/>
    <cellStyle name="Migliaia 28 3 3 2 2 2" xfId="8053" xr:uid="{00000000-0005-0000-0000-0000F03A0000}"/>
    <cellStyle name="Migliaia 28 3 3 2 2 3" xfId="8054" xr:uid="{00000000-0005-0000-0000-0000F13A0000}"/>
    <cellStyle name="Migliaia 28 3 3 2 2 4" xfId="8055" xr:uid="{00000000-0005-0000-0000-0000F23A0000}"/>
    <cellStyle name="Migliaia 28 3 3 2 2 5" xfId="26653" xr:uid="{00000000-0005-0000-0000-0000F33A0000}"/>
    <cellStyle name="Migliaia 28 3 3 2 2 6" xfId="31731" xr:uid="{00000000-0005-0000-0000-0000F43A0000}"/>
    <cellStyle name="Migliaia 28 3 3 2 2 7" xfId="34719" xr:uid="{00000000-0005-0000-0000-0000F53A0000}"/>
    <cellStyle name="Migliaia 28 3 3 2 2 8" xfId="37679" xr:uid="{00000000-0005-0000-0000-0000F63A0000}"/>
    <cellStyle name="Migliaia 28 3 3 2 3" xfId="8056" xr:uid="{00000000-0005-0000-0000-0000F73A0000}"/>
    <cellStyle name="Migliaia 28 3 3 2 3 2" xfId="8057" xr:uid="{00000000-0005-0000-0000-0000F83A0000}"/>
    <cellStyle name="Migliaia 28 3 3 2 3 3" xfId="8058" xr:uid="{00000000-0005-0000-0000-0000F93A0000}"/>
    <cellStyle name="Migliaia 28 3 3 2 3 4" xfId="28018" xr:uid="{00000000-0005-0000-0000-0000FA3A0000}"/>
    <cellStyle name="Migliaia 28 3 3 2 3 5" xfId="36067" xr:uid="{00000000-0005-0000-0000-0000FB3A0000}"/>
    <cellStyle name="Migliaia 28 3 3 2 3 6" xfId="39027" xr:uid="{00000000-0005-0000-0000-0000FC3A0000}"/>
    <cellStyle name="Migliaia 28 3 3 2 4" xfId="8059" xr:uid="{00000000-0005-0000-0000-0000FD3A0000}"/>
    <cellStyle name="Migliaia 28 3 3 2 4 2" xfId="8060" xr:uid="{00000000-0005-0000-0000-0000FE3A0000}"/>
    <cellStyle name="Migliaia 28 3 3 2 4 3" xfId="8061" xr:uid="{00000000-0005-0000-0000-0000FF3A0000}"/>
    <cellStyle name="Migliaia 28 3 3 2 4 4" xfId="28934" xr:uid="{00000000-0005-0000-0000-0000003B0000}"/>
    <cellStyle name="Migliaia 28 3 3 2 4 5" xfId="39931" xr:uid="{00000000-0005-0000-0000-0000013B0000}"/>
    <cellStyle name="Migliaia 28 3 3 2 5" xfId="8062" xr:uid="{00000000-0005-0000-0000-0000023B0000}"/>
    <cellStyle name="Migliaia 28 3 3 2 5 2" xfId="8063" xr:uid="{00000000-0005-0000-0000-0000033B0000}"/>
    <cellStyle name="Migliaia 28 3 3 2 5 3" xfId="8064" xr:uid="{00000000-0005-0000-0000-0000043B0000}"/>
    <cellStyle name="Migliaia 28 3 3 2 5 4" xfId="29854" xr:uid="{00000000-0005-0000-0000-0000053B0000}"/>
    <cellStyle name="Migliaia 28 3 3 2 5 5" xfId="40836" xr:uid="{00000000-0005-0000-0000-0000063B0000}"/>
    <cellStyle name="Migliaia 28 3 3 2 6" xfId="8065" xr:uid="{00000000-0005-0000-0000-0000073B0000}"/>
    <cellStyle name="Migliaia 28 3 3 2 7" xfId="8066" xr:uid="{00000000-0005-0000-0000-0000083B0000}"/>
    <cellStyle name="Migliaia 28 3 3 2 8" xfId="8067" xr:uid="{00000000-0005-0000-0000-0000093B0000}"/>
    <cellStyle name="Migliaia 28 3 3 2 9" xfId="24347" xr:uid="{00000000-0005-0000-0000-00000A3B0000}"/>
    <cellStyle name="Migliaia 28 3 3 3" xfId="8068" xr:uid="{00000000-0005-0000-0000-00000B3B0000}"/>
    <cellStyle name="Migliaia 28 3 3 3 2" xfId="8069" xr:uid="{00000000-0005-0000-0000-00000C3B0000}"/>
    <cellStyle name="Migliaia 28 3 3 3 3" xfId="8070" xr:uid="{00000000-0005-0000-0000-00000D3B0000}"/>
    <cellStyle name="Migliaia 28 3 3 3 4" xfId="8071" xr:uid="{00000000-0005-0000-0000-00000E3B0000}"/>
    <cellStyle name="Migliaia 28 3 3 3 5" xfId="26652" xr:uid="{00000000-0005-0000-0000-00000F3B0000}"/>
    <cellStyle name="Migliaia 28 3 3 3 6" xfId="31730" xr:uid="{00000000-0005-0000-0000-0000103B0000}"/>
    <cellStyle name="Migliaia 28 3 3 3 7" xfId="34718" xr:uid="{00000000-0005-0000-0000-0000113B0000}"/>
    <cellStyle name="Migliaia 28 3 3 3 8" xfId="37678" xr:uid="{00000000-0005-0000-0000-0000123B0000}"/>
    <cellStyle name="Migliaia 28 3 3 4" xfId="8072" xr:uid="{00000000-0005-0000-0000-0000133B0000}"/>
    <cellStyle name="Migliaia 28 3 3 4 2" xfId="8073" xr:uid="{00000000-0005-0000-0000-0000143B0000}"/>
    <cellStyle name="Migliaia 28 3 3 4 3" xfId="8074" xr:uid="{00000000-0005-0000-0000-0000153B0000}"/>
    <cellStyle name="Migliaia 28 3 3 4 4" xfId="27613" xr:uid="{00000000-0005-0000-0000-0000163B0000}"/>
    <cellStyle name="Migliaia 28 3 3 4 5" xfId="35667" xr:uid="{00000000-0005-0000-0000-0000173B0000}"/>
    <cellStyle name="Migliaia 28 3 3 4 6" xfId="38627" xr:uid="{00000000-0005-0000-0000-0000183B0000}"/>
    <cellStyle name="Migliaia 28 3 3 5" xfId="8075" xr:uid="{00000000-0005-0000-0000-0000193B0000}"/>
    <cellStyle name="Migliaia 28 3 3 5 2" xfId="8076" xr:uid="{00000000-0005-0000-0000-00001A3B0000}"/>
    <cellStyle name="Migliaia 28 3 3 5 3" xfId="8077" xr:uid="{00000000-0005-0000-0000-00001B3B0000}"/>
    <cellStyle name="Migliaia 28 3 3 5 4" xfId="28529" xr:uid="{00000000-0005-0000-0000-00001C3B0000}"/>
    <cellStyle name="Migliaia 28 3 3 5 5" xfId="39531" xr:uid="{00000000-0005-0000-0000-00001D3B0000}"/>
    <cellStyle name="Migliaia 28 3 3 6" xfId="8078" xr:uid="{00000000-0005-0000-0000-00001E3B0000}"/>
    <cellStyle name="Migliaia 28 3 3 6 2" xfId="8079" xr:uid="{00000000-0005-0000-0000-00001F3B0000}"/>
    <cellStyle name="Migliaia 28 3 3 6 3" xfId="8080" xr:uid="{00000000-0005-0000-0000-0000203B0000}"/>
    <cellStyle name="Migliaia 28 3 3 6 4" xfId="29449" xr:uid="{00000000-0005-0000-0000-0000213B0000}"/>
    <cellStyle name="Migliaia 28 3 3 6 5" xfId="40436" xr:uid="{00000000-0005-0000-0000-0000223B0000}"/>
    <cellStyle name="Migliaia 28 3 3 7" xfId="8081" xr:uid="{00000000-0005-0000-0000-0000233B0000}"/>
    <cellStyle name="Migliaia 28 3 3 8" xfId="8082" xr:uid="{00000000-0005-0000-0000-0000243B0000}"/>
    <cellStyle name="Migliaia 28 3 3 9" xfId="8083" xr:uid="{00000000-0005-0000-0000-0000253B0000}"/>
    <cellStyle name="Migliaia 28 3 4" xfId="8084" xr:uid="{00000000-0005-0000-0000-0000263B0000}"/>
    <cellStyle name="Migliaia 28 3 4 10" xfId="30865" xr:uid="{00000000-0005-0000-0000-0000273B0000}"/>
    <cellStyle name="Migliaia 28 3 4 11" xfId="33629" xr:uid="{00000000-0005-0000-0000-0000283B0000}"/>
    <cellStyle name="Migliaia 28 3 4 12" xfId="36816" xr:uid="{00000000-0005-0000-0000-0000293B0000}"/>
    <cellStyle name="Migliaia 28 3 4 2" xfId="8085" xr:uid="{00000000-0005-0000-0000-00002A3B0000}"/>
    <cellStyle name="Migliaia 28 3 4 2 2" xfId="8086" xr:uid="{00000000-0005-0000-0000-00002B3B0000}"/>
    <cellStyle name="Migliaia 28 3 4 2 3" xfId="8087" xr:uid="{00000000-0005-0000-0000-00002C3B0000}"/>
    <cellStyle name="Migliaia 28 3 4 2 4" xfId="8088" xr:uid="{00000000-0005-0000-0000-00002D3B0000}"/>
    <cellStyle name="Migliaia 28 3 4 2 5" xfId="26654" xr:uid="{00000000-0005-0000-0000-00002E3B0000}"/>
    <cellStyle name="Migliaia 28 3 4 2 6" xfId="31732" xr:uid="{00000000-0005-0000-0000-00002F3B0000}"/>
    <cellStyle name="Migliaia 28 3 4 2 7" xfId="34720" xr:uid="{00000000-0005-0000-0000-0000303B0000}"/>
    <cellStyle name="Migliaia 28 3 4 2 8" xfId="37680" xr:uid="{00000000-0005-0000-0000-0000313B0000}"/>
    <cellStyle name="Migliaia 28 3 4 3" xfId="8089" xr:uid="{00000000-0005-0000-0000-0000323B0000}"/>
    <cellStyle name="Migliaia 28 3 4 3 2" xfId="8090" xr:uid="{00000000-0005-0000-0000-0000333B0000}"/>
    <cellStyle name="Migliaia 28 3 4 3 3" xfId="8091" xr:uid="{00000000-0005-0000-0000-0000343B0000}"/>
    <cellStyle name="Migliaia 28 3 4 3 4" xfId="28017" xr:uid="{00000000-0005-0000-0000-0000353B0000}"/>
    <cellStyle name="Migliaia 28 3 4 3 5" xfId="36066" xr:uid="{00000000-0005-0000-0000-0000363B0000}"/>
    <cellStyle name="Migliaia 28 3 4 3 6" xfId="39026" xr:uid="{00000000-0005-0000-0000-0000373B0000}"/>
    <cellStyle name="Migliaia 28 3 4 4" xfId="8092" xr:uid="{00000000-0005-0000-0000-0000383B0000}"/>
    <cellStyle name="Migliaia 28 3 4 4 2" xfId="8093" xr:uid="{00000000-0005-0000-0000-0000393B0000}"/>
    <cellStyle name="Migliaia 28 3 4 4 3" xfId="8094" xr:uid="{00000000-0005-0000-0000-00003A3B0000}"/>
    <cellStyle name="Migliaia 28 3 4 4 4" xfId="28933" xr:uid="{00000000-0005-0000-0000-00003B3B0000}"/>
    <cellStyle name="Migliaia 28 3 4 4 5" xfId="39930" xr:uid="{00000000-0005-0000-0000-00003C3B0000}"/>
    <cellStyle name="Migliaia 28 3 4 5" xfId="8095" xr:uid="{00000000-0005-0000-0000-00003D3B0000}"/>
    <cellStyle name="Migliaia 28 3 4 5 2" xfId="8096" xr:uid="{00000000-0005-0000-0000-00003E3B0000}"/>
    <cellStyle name="Migliaia 28 3 4 5 3" xfId="8097" xr:uid="{00000000-0005-0000-0000-00003F3B0000}"/>
    <cellStyle name="Migliaia 28 3 4 5 4" xfId="29853" xr:uid="{00000000-0005-0000-0000-0000403B0000}"/>
    <cellStyle name="Migliaia 28 3 4 5 5" xfId="40835" xr:uid="{00000000-0005-0000-0000-0000413B0000}"/>
    <cellStyle name="Migliaia 28 3 4 6" xfId="8098" xr:uid="{00000000-0005-0000-0000-0000423B0000}"/>
    <cellStyle name="Migliaia 28 3 4 7" xfId="8099" xr:uid="{00000000-0005-0000-0000-0000433B0000}"/>
    <cellStyle name="Migliaia 28 3 4 8" xfId="8100" xr:uid="{00000000-0005-0000-0000-0000443B0000}"/>
    <cellStyle name="Migliaia 28 3 4 9" xfId="24348" xr:uid="{00000000-0005-0000-0000-0000453B0000}"/>
    <cellStyle name="Migliaia 28 3 5" xfId="8101" xr:uid="{00000000-0005-0000-0000-0000463B0000}"/>
    <cellStyle name="Migliaia 28 3 5 2" xfId="8102" xr:uid="{00000000-0005-0000-0000-0000473B0000}"/>
    <cellStyle name="Migliaia 28 3 5 3" xfId="8103" xr:uid="{00000000-0005-0000-0000-0000483B0000}"/>
    <cellStyle name="Migliaia 28 3 5 4" xfId="8104" xr:uid="{00000000-0005-0000-0000-0000493B0000}"/>
    <cellStyle name="Migliaia 28 3 5 5" xfId="26650" xr:uid="{00000000-0005-0000-0000-00004A3B0000}"/>
    <cellStyle name="Migliaia 28 3 5 6" xfId="31728" xr:uid="{00000000-0005-0000-0000-00004B3B0000}"/>
    <cellStyle name="Migliaia 28 3 5 7" xfId="34716" xr:uid="{00000000-0005-0000-0000-00004C3B0000}"/>
    <cellStyle name="Migliaia 28 3 5 8" xfId="37676" xr:uid="{00000000-0005-0000-0000-00004D3B0000}"/>
    <cellStyle name="Migliaia 28 3 6" xfId="8105" xr:uid="{00000000-0005-0000-0000-00004E3B0000}"/>
    <cellStyle name="Migliaia 28 3 6 2" xfId="8106" xr:uid="{00000000-0005-0000-0000-00004F3B0000}"/>
    <cellStyle name="Migliaia 28 3 6 3" xfId="8107" xr:uid="{00000000-0005-0000-0000-0000503B0000}"/>
    <cellStyle name="Migliaia 28 3 6 4" xfId="27611" xr:uid="{00000000-0005-0000-0000-0000513B0000}"/>
    <cellStyle name="Migliaia 28 3 6 5" xfId="35665" xr:uid="{00000000-0005-0000-0000-0000523B0000}"/>
    <cellStyle name="Migliaia 28 3 6 6" xfId="38625" xr:uid="{00000000-0005-0000-0000-0000533B0000}"/>
    <cellStyle name="Migliaia 28 3 7" xfId="8108" xr:uid="{00000000-0005-0000-0000-0000543B0000}"/>
    <cellStyle name="Migliaia 28 3 7 2" xfId="8109" xr:uid="{00000000-0005-0000-0000-0000553B0000}"/>
    <cellStyle name="Migliaia 28 3 7 3" xfId="8110" xr:uid="{00000000-0005-0000-0000-0000563B0000}"/>
    <cellStyle name="Migliaia 28 3 7 4" xfId="28527" xr:uid="{00000000-0005-0000-0000-0000573B0000}"/>
    <cellStyle name="Migliaia 28 3 7 5" xfId="33625" xr:uid="{00000000-0005-0000-0000-0000583B0000}"/>
    <cellStyle name="Migliaia 28 3 7 6" xfId="39529" xr:uid="{00000000-0005-0000-0000-0000593B0000}"/>
    <cellStyle name="Migliaia 28 3 8" xfId="8111" xr:uid="{00000000-0005-0000-0000-00005A3B0000}"/>
    <cellStyle name="Migliaia 28 3 8 2" xfId="8112" xr:uid="{00000000-0005-0000-0000-00005B3B0000}"/>
    <cellStyle name="Migliaia 28 3 8 3" xfId="8113" xr:uid="{00000000-0005-0000-0000-00005C3B0000}"/>
    <cellStyle name="Migliaia 28 3 8 4" xfId="29447" xr:uid="{00000000-0005-0000-0000-00005D3B0000}"/>
    <cellStyle name="Migliaia 28 3 8 5" xfId="40434" xr:uid="{00000000-0005-0000-0000-00005E3B0000}"/>
    <cellStyle name="Migliaia 28 3 9" xfId="8114" xr:uid="{00000000-0005-0000-0000-00005F3B0000}"/>
    <cellStyle name="Migliaia 28 4" xfId="8115" xr:uid="{00000000-0005-0000-0000-0000603B0000}"/>
    <cellStyle name="Migliaia 28 4 10" xfId="8116" xr:uid="{00000000-0005-0000-0000-0000613B0000}"/>
    <cellStyle name="Migliaia 28 4 11" xfId="24349" xr:uid="{00000000-0005-0000-0000-0000623B0000}"/>
    <cellStyle name="Migliaia 28 4 12" xfId="30866" xr:uid="{00000000-0005-0000-0000-0000633B0000}"/>
    <cellStyle name="Migliaia 28 4 13" xfId="33630" xr:uid="{00000000-0005-0000-0000-0000643B0000}"/>
    <cellStyle name="Migliaia 28 4 14" xfId="36817" xr:uid="{00000000-0005-0000-0000-0000653B0000}"/>
    <cellStyle name="Migliaia 28 4 2" xfId="8117" xr:uid="{00000000-0005-0000-0000-0000663B0000}"/>
    <cellStyle name="Migliaia 28 4 2 10" xfId="24350" xr:uid="{00000000-0005-0000-0000-0000673B0000}"/>
    <cellStyle name="Migliaia 28 4 2 11" xfId="30867" xr:uid="{00000000-0005-0000-0000-0000683B0000}"/>
    <cellStyle name="Migliaia 28 4 2 12" xfId="33631" xr:uid="{00000000-0005-0000-0000-0000693B0000}"/>
    <cellStyle name="Migliaia 28 4 2 13" xfId="36818" xr:uid="{00000000-0005-0000-0000-00006A3B0000}"/>
    <cellStyle name="Migliaia 28 4 2 2" xfId="8118" xr:uid="{00000000-0005-0000-0000-00006B3B0000}"/>
    <cellStyle name="Migliaia 28 4 2 2 10" xfId="30868" xr:uid="{00000000-0005-0000-0000-00006C3B0000}"/>
    <cellStyle name="Migliaia 28 4 2 2 11" xfId="33632" xr:uid="{00000000-0005-0000-0000-00006D3B0000}"/>
    <cellStyle name="Migliaia 28 4 2 2 12" xfId="36819" xr:uid="{00000000-0005-0000-0000-00006E3B0000}"/>
    <cellStyle name="Migliaia 28 4 2 2 2" xfId="8119" xr:uid="{00000000-0005-0000-0000-00006F3B0000}"/>
    <cellStyle name="Migliaia 28 4 2 2 2 2" xfId="8120" xr:uid="{00000000-0005-0000-0000-0000703B0000}"/>
    <cellStyle name="Migliaia 28 4 2 2 2 3" xfId="8121" xr:uid="{00000000-0005-0000-0000-0000713B0000}"/>
    <cellStyle name="Migliaia 28 4 2 2 2 4" xfId="8122" xr:uid="{00000000-0005-0000-0000-0000723B0000}"/>
    <cellStyle name="Migliaia 28 4 2 2 2 5" xfId="26657" xr:uid="{00000000-0005-0000-0000-0000733B0000}"/>
    <cellStyle name="Migliaia 28 4 2 2 2 6" xfId="31735" xr:uid="{00000000-0005-0000-0000-0000743B0000}"/>
    <cellStyle name="Migliaia 28 4 2 2 2 7" xfId="34723" xr:uid="{00000000-0005-0000-0000-0000753B0000}"/>
    <cellStyle name="Migliaia 28 4 2 2 2 8" xfId="37683" xr:uid="{00000000-0005-0000-0000-0000763B0000}"/>
    <cellStyle name="Migliaia 28 4 2 2 3" xfId="8123" xr:uid="{00000000-0005-0000-0000-0000773B0000}"/>
    <cellStyle name="Migliaia 28 4 2 2 3 2" xfId="8124" xr:uid="{00000000-0005-0000-0000-0000783B0000}"/>
    <cellStyle name="Migliaia 28 4 2 2 3 3" xfId="8125" xr:uid="{00000000-0005-0000-0000-0000793B0000}"/>
    <cellStyle name="Migliaia 28 4 2 2 3 4" xfId="28020" xr:uid="{00000000-0005-0000-0000-00007A3B0000}"/>
    <cellStyle name="Migliaia 28 4 2 2 3 5" xfId="36069" xr:uid="{00000000-0005-0000-0000-00007B3B0000}"/>
    <cellStyle name="Migliaia 28 4 2 2 3 6" xfId="39029" xr:uid="{00000000-0005-0000-0000-00007C3B0000}"/>
    <cellStyle name="Migliaia 28 4 2 2 4" xfId="8126" xr:uid="{00000000-0005-0000-0000-00007D3B0000}"/>
    <cellStyle name="Migliaia 28 4 2 2 4 2" xfId="8127" xr:uid="{00000000-0005-0000-0000-00007E3B0000}"/>
    <cellStyle name="Migliaia 28 4 2 2 4 3" xfId="8128" xr:uid="{00000000-0005-0000-0000-00007F3B0000}"/>
    <cellStyle name="Migliaia 28 4 2 2 4 4" xfId="28936" xr:uid="{00000000-0005-0000-0000-0000803B0000}"/>
    <cellStyle name="Migliaia 28 4 2 2 4 5" xfId="39933" xr:uid="{00000000-0005-0000-0000-0000813B0000}"/>
    <cellStyle name="Migliaia 28 4 2 2 5" xfId="8129" xr:uid="{00000000-0005-0000-0000-0000823B0000}"/>
    <cellStyle name="Migliaia 28 4 2 2 5 2" xfId="8130" xr:uid="{00000000-0005-0000-0000-0000833B0000}"/>
    <cellStyle name="Migliaia 28 4 2 2 5 3" xfId="8131" xr:uid="{00000000-0005-0000-0000-0000843B0000}"/>
    <cellStyle name="Migliaia 28 4 2 2 5 4" xfId="29856" xr:uid="{00000000-0005-0000-0000-0000853B0000}"/>
    <cellStyle name="Migliaia 28 4 2 2 5 5" xfId="40838" xr:uid="{00000000-0005-0000-0000-0000863B0000}"/>
    <cellStyle name="Migliaia 28 4 2 2 6" xfId="8132" xr:uid="{00000000-0005-0000-0000-0000873B0000}"/>
    <cellStyle name="Migliaia 28 4 2 2 7" xfId="8133" xr:uid="{00000000-0005-0000-0000-0000883B0000}"/>
    <cellStyle name="Migliaia 28 4 2 2 8" xfId="8134" xr:uid="{00000000-0005-0000-0000-0000893B0000}"/>
    <cellStyle name="Migliaia 28 4 2 2 9" xfId="24351" xr:uid="{00000000-0005-0000-0000-00008A3B0000}"/>
    <cellStyle name="Migliaia 28 4 2 3" xfId="8135" xr:uid="{00000000-0005-0000-0000-00008B3B0000}"/>
    <cellStyle name="Migliaia 28 4 2 3 2" xfId="8136" xr:uid="{00000000-0005-0000-0000-00008C3B0000}"/>
    <cellStyle name="Migliaia 28 4 2 3 3" xfId="8137" xr:uid="{00000000-0005-0000-0000-00008D3B0000}"/>
    <cellStyle name="Migliaia 28 4 2 3 4" xfId="8138" xr:uid="{00000000-0005-0000-0000-00008E3B0000}"/>
    <cellStyle name="Migliaia 28 4 2 3 5" xfId="26656" xr:uid="{00000000-0005-0000-0000-00008F3B0000}"/>
    <cellStyle name="Migliaia 28 4 2 3 6" xfId="31734" xr:uid="{00000000-0005-0000-0000-0000903B0000}"/>
    <cellStyle name="Migliaia 28 4 2 3 7" xfId="34722" xr:uid="{00000000-0005-0000-0000-0000913B0000}"/>
    <cellStyle name="Migliaia 28 4 2 3 8" xfId="37682" xr:uid="{00000000-0005-0000-0000-0000923B0000}"/>
    <cellStyle name="Migliaia 28 4 2 4" xfId="8139" xr:uid="{00000000-0005-0000-0000-0000933B0000}"/>
    <cellStyle name="Migliaia 28 4 2 4 2" xfId="8140" xr:uid="{00000000-0005-0000-0000-0000943B0000}"/>
    <cellStyle name="Migliaia 28 4 2 4 3" xfId="8141" xr:uid="{00000000-0005-0000-0000-0000953B0000}"/>
    <cellStyle name="Migliaia 28 4 2 4 4" xfId="27615" xr:uid="{00000000-0005-0000-0000-0000963B0000}"/>
    <cellStyle name="Migliaia 28 4 2 4 5" xfId="35669" xr:uid="{00000000-0005-0000-0000-0000973B0000}"/>
    <cellStyle name="Migliaia 28 4 2 4 6" xfId="38629" xr:uid="{00000000-0005-0000-0000-0000983B0000}"/>
    <cellStyle name="Migliaia 28 4 2 5" xfId="8142" xr:uid="{00000000-0005-0000-0000-0000993B0000}"/>
    <cellStyle name="Migliaia 28 4 2 5 2" xfId="8143" xr:uid="{00000000-0005-0000-0000-00009A3B0000}"/>
    <cellStyle name="Migliaia 28 4 2 5 3" xfId="8144" xr:uid="{00000000-0005-0000-0000-00009B3B0000}"/>
    <cellStyle name="Migliaia 28 4 2 5 4" xfId="28531" xr:uid="{00000000-0005-0000-0000-00009C3B0000}"/>
    <cellStyle name="Migliaia 28 4 2 5 5" xfId="39533" xr:uid="{00000000-0005-0000-0000-00009D3B0000}"/>
    <cellStyle name="Migliaia 28 4 2 6" xfId="8145" xr:uid="{00000000-0005-0000-0000-00009E3B0000}"/>
    <cellStyle name="Migliaia 28 4 2 6 2" xfId="8146" xr:uid="{00000000-0005-0000-0000-00009F3B0000}"/>
    <cellStyle name="Migliaia 28 4 2 6 3" xfId="8147" xr:uid="{00000000-0005-0000-0000-0000A03B0000}"/>
    <cellStyle name="Migliaia 28 4 2 6 4" xfId="29451" xr:uid="{00000000-0005-0000-0000-0000A13B0000}"/>
    <cellStyle name="Migliaia 28 4 2 6 5" xfId="40438" xr:uid="{00000000-0005-0000-0000-0000A23B0000}"/>
    <cellStyle name="Migliaia 28 4 2 7" xfId="8148" xr:uid="{00000000-0005-0000-0000-0000A33B0000}"/>
    <cellStyle name="Migliaia 28 4 2 8" xfId="8149" xr:uid="{00000000-0005-0000-0000-0000A43B0000}"/>
    <cellStyle name="Migliaia 28 4 2 9" xfId="8150" xr:uid="{00000000-0005-0000-0000-0000A53B0000}"/>
    <cellStyle name="Migliaia 28 4 3" xfId="8151" xr:uid="{00000000-0005-0000-0000-0000A63B0000}"/>
    <cellStyle name="Migliaia 28 4 3 10" xfId="30869" xr:uid="{00000000-0005-0000-0000-0000A73B0000}"/>
    <cellStyle name="Migliaia 28 4 3 11" xfId="33633" xr:uid="{00000000-0005-0000-0000-0000A83B0000}"/>
    <cellStyle name="Migliaia 28 4 3 12" xfId="36820" xr:uid="{00000000-0005-0000-0000-0000A93B0000}"/>
    <cellStyle name="Migliaia 28 4 3 2" xfId="8152" xr:uid="{00000000-0005-0000-0000-0000AA3B0000}"/>
    <cellStyle name="Migliaia 28 4 3 2 2" xfId="8153" xr:uid="{00000000-0005-0000-0000-0000AB3B0000}"/>
    <cellStyle name="Migliaia 28 4 3 2 3" xfId="8154" xr:uid="{00000000-0005-0000-0000-0000AC3B0000}"/>
    <cellStyle name="Migliaia 28 4 3 2 4" xfId="8155" xr:uid="{00000000-0005-0000-0000-0000AD3B0000}"/>
    <cellStyle name="Migliaia 28 4 3 2 5" xfId="26658" xr:uid="{00000000-0005-0000-0000-0000AE3B0000}"/>
    <cellStyle name="Migliaia 28 4 3 2 6" xfId="31736" xr:uid="{00000000-0005-0000-0000-0000AF3B0000}"/>
    <cellStyle name="Migliaia 28 4 3 2 7" xfId="34724" xr:uid="{00000000-0005-0000-0000-0000B03B0000}"/>
    <cellStyle name="Migliaia 28 4 3 2 8" xfId="37684" xr:uid="{00000000-0005-0000-0000-0000B13B0000}"/>
    <cellStyle name="Migliaia 28 4 3 3" xfId="8156" xr:uid="{00000000-0005-0000-0000-0000B23B0000}"/>
    <cellStyle name="Migliaia 28 4 3 3 2" xfId="8157" xr:uid="{00000000-0005-0000-0000-0000B33B0000}"/>
    <cellStyle name="Migliaia 28 4 3 3 3" xfId="8158" xr:uid="{00000000-0005-0000-0000-0000B43B0000}"/>
    <cellStyle name="Migliaia 28 4 3 3 4" xfId="28019" xr:uid="{00000000-0005-0000-0000-0000B53B0000}"/>
    <cellStyle name="Migliaia 28 4 3 3 5" xfId="36068" xr:uid="{00000000-0005-0000-0000-0000B63B0000}"/>
    <cellStyle name="Migliaia 28 4 3 3 6" xfId="39028" xr:uid="{00000000-0005-0000-0000-0000B73B0000}"/>
    <cellStyle name="Migliaia 28 4 3 4" xfId="8159" xr:uid="{00000000-0005-0000-0000-0000B83B0000}"/>
    <cellStyle name="Migliaia 28 4 3 4 2" xfId="8160" xr:uid="{00000000-0005-0000-0000-0000B93B0000}"/>
    <cellStyle name="Migliaia 28 4 3 4 3" xfId="8161" xr:uid="{00000000-0005-0000-0000-0000BA3B0000}"/>
    <cellStyle name="Migliaia 28 4 3 4 4" xfId="28935" xr:uid="{00000000-0005-0000-0000-0000BB3B0000}"/>
    <cellStyle name="Migliaia 28 4 3 4 5" xfId="39932" xr:uid="{00000000-0005-0000-0000-0000BC3B0000}"/>
    <cellStyle name="Migliaia 28 4 3 5" xfId="8162" xr:uid="{00000000-0005-0000-0000-0000BD3B0000}"/>
    <cellStyle name="Migliaia 28 4 3 5 2" xfId="8163" xr:uid="{00000000-0005-0000-0000-0000BE3B0000}"/>
    <cellStyle name="Migliaia 28 4 3 5 3" xfId="8164" xr:uid="{00000000-0005-0000-0000-0000BF3B0000}"/>
    <cellStyle name="Migliaia 28 4 3 5 4" xfId="29855" xr:uid="{00000000-0005-0000-0000-0000C03B0000}"/>
    <cellStyle name="Migliaia 28 4 3 5 5" xfId="40837" xr:uid="{00000000-0005-0000-0000-0000C13B0000}"/>
    <cellStyle name="Migliaia 28 4 3 6" xfId="8165" xr:uid="{00000000-0005-0000-0000-0000C23B0000}"/>
    <cellStyle name="Migliaia 28 4 3 7" xfId="8166" xr:uid="{00000000-0005-0000-0000-0000C33B0000}"/>
    <cellStyle name="Migliaia 28 4 3 8" xfId="8167" xr:uid="{00000000-0005-0000-0000-0000C43B0000}"/>
    <cellStyle name="Migliaia 28 4 3 9" xfId="24352" xr:uid="{00000000-0005-0000-0000-0000C53B0000}"/>
    <cellStyle name="Migliaia 28 4 4" xfId="8168" xr:uid="{00000000-0005-0000-0000-0000C63B0000}"/>
    <cellStyle name="Migliaia 28 4 4 2" xfId="8169" xr:uid="{00000000-0005-0000-0000-0000C73B0000}"/>
    <cellStyle name="Migliaia 28 4 4 3" xfId="8170" xr:uid="{00000000-0005-0000-0000-0000C83B0000}"/>
    <cellStyle name="Migliaia 28 4 4 4" xfId="8171" xr:uid="{00000000-0005-0000-0000-0000C93B0000}"/>
    <cellStyle name="Migliaia 28 4 4 5" xfId="26655" xr:uid="{00000000-0005-0000-0000-0000CA3B0000}"/>
    <cellStyle name="Migliaia 28 4 4 6" xfId="31733" xr:uid="{00000000-0005-0000-0000-0000CB3B0000}"/>
    <cellStyle name="Migliaia 28 4 4 7" xfId="34721" xr:uid="{00000000-0005-0000-0000-0000CC3B0000}"/>
    <cellStyle name="Migliaia 28 4 4 8" xfId="37681" xr:uid="{00000000-0005-0000-0000-0000CD3B0000}"/>
    <cellStyle name="Migliaia 28 4 5" xfId="8172" xr:uid="{00000000-0005-0000-0000-0000CE3B0000}"/>
    <cellStyle name="Migliaia 28 4 5 2" xfId="8173" xr:uid="{00000000-0005-0000-0000-0000CF3B0000}"/>
    <cellStyle name="Migliaia 28 4 5 3" xfId="8174" xr:uid="{00000000-0005-0000-0000-0000D03B0000}"/>
    <cellStyle name="Migliaia 28 4 5 4" xfId="27614" xr:uid="{00000000-0005-0000-0000-0000D13B0000}"/>
    <cellStyle name="Migliaia 28 4 5 5" xfId="35668" xr:uid="{00000000-0005-0000-0000-0000D23B0000}"/>
    <cellStyle name="Migliaia 28 4 5 6" xfId="38628" xr:uid="{00000000-0005-0000-0000-0000D33B0000}"/>
    <cellStyle name="Migliaia 28 4 6" xfId="8175" xr:uid="{00000000-0005-0000-0000-0000D43B0000}"/>
    <cellStyle name="Migliaia 28 4 6 2" xfId="8176" xr:uid="{00000000-0005-0000-0000-0000D53B0000}"/>
    <cellStyle name="Migliaia 28 4 6 3" xfId="8177" xr:uid="{00000000-0005-0000-0000-0000D63B0000}"/>
    <cellStyle name="Migliaia 28 4 6 4" xfId="28530" xr:uid="{00000000-0005-0000-0000-0000D73B0000}"/>
    <cellStyle name="Migliaia 28 4 6 5" xfId="39532" xr:uid="{00000000-0005-0000-0000-0000D83B0000}"/>
    <cellStyle name="Migliaia 28 4 7" xfId="8178" xr:uid="{00000000-0005-0000-0000-0000D93B0000}"/>
    <cellStyle name="Migliaia 28 4 7 2" xfId="8179" xr:uid="{00000000-0005-0000-0000-0000DA3B0000}"/>
    <cellStyle name="Migliaia 28 4 7 3" xfId="8180" xr:uid="{00000000-0005-0000-0000-0000DB3B0000}"/>
    <cellStyle name="Migliaia 28 4 7 4" xfId="29450" xr:uid="{00000000-0005-0000-0000-0000DC3B0000}"/>
    <cellStyle name="Migliaia 28 4 7 5" xfId="40437" xr:uid="{00000000-0005-0000-0000-0000DD3B0000}"/>
    <cellStyle name="Migliaia 28 4 8" xfId="8181" xr:uid="{00000000-0005-0000-0000-0000DE3B0000}"/>
    <cellStyle name="Migliaia 28 4 9" xfId="8182" xr:uid="{00000000-0005-0000-0000-0000DF3B0000}"/>
    <cellStyle name="Migliaia 28 5" xfId="8183" xr:uid="{00000000-0005-0000-0000-0000E03B0000}"/>
    <cellStyle name="Migliaia 28 5 10" xfId="30870" xr:uid="{00000000-0005-0000-0000-0000E13B0000}"/>
    <cellStyle name="Migliaia 28 5 11" xfId="33634" xr:uid="{00000000-0005-0000-0000-0000E23B0000}"/>
    <cellStyle name="Migliaia 28 5 12" xfId="36821" xr:uid="{00000000-0005-0000-0000-0000E33B0000}"/>
    <cellStyle name="Migliaia 28 5 2" xfId="8184" xr:uid="{00000000-0005-0000-0000-0000E43B0000}"/>
    <cellStyle name="Migliaia 28 5 2 2" xfId="8185" xr:uid="{00000000-0005-0000-0000-0000E53B0000}"/>
    <cellStyle name="Migliaia 28 5 2 3" xfId="8186" xr:uid="{00000000-0005-0000-0000-0000E63B0000}"/>
    <cellStyle name="Migliaia 28 5 2 4" xfId="8187" xr:uid="{00000000-0005-0000-0000-0000E73B0000}"/>
    <cellStyle name="Migliaia 28 5 2 5" xfId="26659" xr:uid="{00000000-0005-0000-0000-0000E83B0000}"/>
    <cellStyle name="Migliaia 28 5 2 6" xfId="31737" xr:uid="{00000000-0005-0000-0000-0000E93B0000}"/>
    <cellStyle name="Migliaia 28 5 2 7" xfId="34725" xr:uid="{00000000-0005-0000-0000-0000EA3B0000}"/>
    <cellStyle name="Migliaia 28 5 2 8" xfId="37685" xr:uid="{00000000-0005-0000-0000-0000EB3B0000}"/>
    <cellStyle name="Migliaia 28 5 3" xfId="8188" xr:uid="{00000000-0005-0000-0000-0000EC3B0000}"/>
    <cellStyle name="Migliaia 28 5 3 2" xfId="8189" xr:uid="{00000000-0005-0000-0000-0000ED3B0000}"/>
    <cellStyle name="Migliaia 28 5 3 3" xfId="8190" xr:uid="{00000000-0005-0000-0000-0000EE3B0000}"/>
    <cellStyle name="Migliaia 28 5 3 4" xfId="27616" xr:uid="{00000000-0005-0000-0000-0000EF3B0000}"/>
    <cellStyle name="Migliaia 28 5 3 5" xfId="35670" xr:uid="{00000000-0005-0000-0000-0000F03B0000}"/>
    <cellStyle name="Migliaia 28 5 3 6" xfId="38630" xr:uid="{00000000-0005-0000-0000-0000F13B0000}"/>
    <cellStyle name="Migliaia 28 5 4" xfId="8191" xr:uid="{00000000-0005-0000-0000-0000F23B0000}"/>
    <cellStyle name="Migliaia 28 5 4 2" xfId="8192" xr:uid="{00000000-0005-0000-0000-0000F33B0000}"/>
    <cellStyle name="Migliaia 28 5 4 3" xfId="8193" xr:uid="{00000000-0005-0000-0000-0000F43B0000}"/>
    <cellStyle name="Migliaia 28 5 4 4" xfId="28532" xr:uid="{00000000-0005-0000-0000-0000F53B0000}"/>
    <cellStyle name="Migliaia 28 5 4 5" xfId="39534" xr:uid="{00000000-0005-0000-0000-0000F63B0000}"/>
    <cellStyle name="Migliaia 28 5 5" xfId="8194" xr:uid="{00000000-0005-0000-0000-0000F73B0000}"/>
    <cellStyle name="Migliaia 28 5 5 2" xfId="8195" xr:uid="{00000000-0005-0000-0000-0000F83B0000}"/>
    <cellStyle name="Migliaia 28 5 5 3" xfId="8196" xr:uid="{00000000-0005-0000-0000-0000F93B0000}"/>
    <cellStyle name="Migliaia 28 5 5 4" xfId="29452" xr:uid="{00000000-0005-0000-0000-0000FA3B0000}"/>
    <cellStyle name="Migliaia 28 5 5 5" xfId="40439" xr:uid="{00000000-0005-0000-0000-0000FB3B0000}"/>
    <cellStyle name="Migliaia 28 5 6" xfId="8197" xr:uid="{00000000-0005-0000-0000-0000FC3B0000}"/>
    <cellStyle name="Migliaia 28 5 7" xfId="8198" xr:uid="{00000000-0005-0000-0000-0000FD3B0000}"/>
    <cellStyle name="Migliaia 28 5 8" xfId="8199" xr:uid="{00000000-0005-0000-0000-0000FE3B0000}"/>
    <cellStyle name="Migliaia 28 5 9" xfId="24353" xr:uid="{00000000-0005-0000-0000-0000FF3B0000}"/>
    <cellStyle name="Migliaia 28 6" xfId="8200" xr:uid="{00000000-0005-0000-0000-0000003C0000}"/>
    <cellStyle name="Migliaia 28 6 2" xfId="8201" xr:uid="{00000000-0005-0000-0000-0000013C0000}"/>
    <cellStyle name="Migliaia 28 6 3" xfId="8202" xr:uid="{00000000-0005-0000-0000-0000023C0000}"/>
    <cellStyle name="Migliaia 28 6 4" xfId="8203" xr:uid="{00000000-0005-0000-0000-0000033C0000}"/>
    <cellStyle name="Migliaia 28 6 5" xfId="26647" xr:uid="{00000000-0005-0000-0000-0000043C0000}"/>
    <cellStyle name="Migliaia 28 6 6" xfId="31725" xr:uid="{00000000-0005-0000-0000-0000053C0000}"/>
    <cellStyle name="Migliaia 28 6 7" xfId="34713" xr:uid="{00000000-0005-0000-0000-0000063C0000}"/>
    <cellStyle name="Migliaia 28 6 8" xfId="37673" xr:uid="{00000000-0005-0000-0000-0000073C0000}"/>
    <cellStyle name="Migliaia 28 7" xfId="8204" xr:uid="{00000000-0005-0000-0000-0000083C0000}"/>
    <cellStyle name="Migliaia 28 7 2" xfId="8205" xr:uid="{00000000-0005-0000-0000-0000093C0000}"/>
    <cellStyle name="Migliaia 28 7 3" xfId="8206" xr:uid="{00000000-0005-0000-0000-00000A3C0000}"/>
    <cellStyle name="Migliaia 28 7 4" xfId="8207" xr:uid="{00000000-0005-0000-0000-00000B3C0000}"/>
    <cellStyle name="Migliaia 28 7 5" xfId="23969" xr:uid="{00000000-0005-0000-0000-00000C3C0000}"/>
    <cellStyle name="Migliaia 28 7 6" xfId="30525" xr:uid="{00000000-0005-0000-0000-00000D3C0000}"/>
    <cellStyle name="Migliaia 28 7 7" xfId="33186" xr:uid="{00000000-0005-0000-0000-00000E3C0000}"/>
    <cellStyle name="Migliaia 28 7 8" xfId="36477" xr:uid="{00000000-0005-0000-0000-00000F3C0000}"/>
    <cellStyle name="Migliaia 28 8" xfId="8208" xr:uid="{00000000-0005-0000-0000-0000103C0000}"/>
    <cellStyle name="Migliaia 28 8 2" xfId="8209" xr:uid="{00000000-0005-0000-0000-0000113C0000}"/>
    <cellStyle name="Migliaia 28 8 3" xfId="8210" xr:uid="{00000000-0005-0000-0000-0000123C0000}"/>
    <cellStyle name="Migliaia 28 8 4" xfId="8211" xr:uid="{00000000-0005-0000-0000-0000133C0000}"/>
    <cellStyle name="Migliaia 28 8 5" xfId="27266" xr:uid="{00000000-0005-0000-0000-0000143C0000}"/>
    <cellStyle name="Migliaia 28 8 6" xfId="32337" xr:uid="{00000000-0005-0000-0000-0000153C0000}"/>
    <cellStyle name="Migliaia 28 8 7" xfId="35325" xr:uid="{00000000-0005-0000-0000-0000163C0000}"/>
    <cellStyle name="Migliaia 28 8 8" xfId="38285" xr:uid="{00000000-0005-0000-0000-0000173C0000}"/>
    <cellStyle name="Migliaia 28 9" xfId="8212" xr:uid="{00000000-0005-0000-0000-0000183C0000}"/>
    <cellStyle name="Migliaia 28 9 2" xfId="8213" xr:uid="{00000000-0005-0000-0000-0000193C0000}"/>
    <cellStyle name="Migliaia 28 9 3" xfId="8214" xr:uid="{00000000-0005-0000-0000-00001A3C0000}"/>
    <cellStyle name="Migliaia 28 9 4" xfId="8215" xr:uid="{00000000-0005-0000-0000-00001B3C0000}"/>
    <cellStyle name="Migliaia 28 9 5" xfId="27386" xr:uid="{00000000-0005-0000-0000-00001C3C0000}"/>
    <cellStyle name="Migliaia 28 9 6" xfId="30401" xr:uid="{00000000-0005-0000-0000-00001D3C0000}"/>
    <cellStyle name="Migliaia 28 9 7" xfId="35445" xr:uid="{00000000-0005-0000-0000-00001E3C0000}"/>
    <cellStyle name="Migliaia 28 9 8" xfId="38405" xr:uid="{00000000-0005-0000-0000-00001F3C0000}"/>
    <cellStyle name="Migliaia 29" xfId="8216" xr:uid="{00000000-0005-0000-0000-0000203C0000}"/>
    <cellStyle name="Migliaia 29 10" xfId="8217" xr:uid="{00000000-0005-0000-0000-0000213C0000}"/>
    <cellStyle name="Migliaia 29 10 2" xfId="8218" xr:uid="{00000000-0005-0000-0000-0000223C0000}"/>
    <cellStyle name="Migliaia 29 10 3" xfId="8219" xr:uid="{00000000-0005-0000-0000-0000233C0000}"/>
    <cellStyle name="Migliaia 29 10 4" xfId="28303" xr:uid="{00000000-0005-0000-0000-0000243C0000}"/>
    <cellStyle name="Migliaia 29 10 5" xfId="33061" xr:uid="{00000000-0005-0000-0000-0000253C0000}"/>
    <cellStyle name="Migliaia 29 10 6" xfId="39310" xr:uid="{00000000-0005-0000-0000-0000263C0000}"/>
    <cellStyle name="Migliaia 29 11" xfId="8220" xr:uid="{00000000-0005-0000-0000-0000273C0000}"/>
    <cellStyle name="Migliaia 29 11 2" xfId="8221" xr:uid="{00000000-0005-0000-0000-0000283C0000}"/>
    <cellStyle name="Migliaia 29 11 3" xfId="8222" xr:uid="{00000000-0005-0000-0000-0000293C0000}"/>
    <cellStyle name="Migliaia 29 11 4" xfId="29223" xr:uid="{00000000-0005-0000-0000-00002A3C0000}"/>
    <cellStyle name="Migliaia 29 11 5" xfId="32711" xr:uid="{00000000-0005-0000-0000-00002B3C0000}"/>
    <cellStyle name="Migliaia 29 11 6" xfId="40215" xr:uid="{00000000-0005-0000-0000-00002C3C0000}"/>
    <cellStyle name="Migliaia 29 12" xfId="8223" xr:uid="{00000000-0005-0000-0000-00002D3C0000}"/>
    <cellStyle name="Migliaia 29 13" xfId="8224" xr:uid="{00000000-0005-0000-0000-00002E3C0000}"/>
    <cellStyle name="Migliaia 29 14" xfId="8225" xr:uid="{00000000-0005-0000-0000-00002F3C0000}"/>
    <cellStyle name="Migliaia 29 15" xfId="23616" xr:uid="{00000000-0005-0000-0000-0000303C0000}"/>
    <cellStyle name="Migliaia 29 16" xfId="30225" xr:uid="{00000000-0005-0000-0000-0000313C0000}"/>
    <cellStyle name="Migliaia 29 17" xfId="36358" xr:uid="{00000000-0005-0000-0000-0000323C0000}"/>
    <cellStyle name="Migliaia 29 18" xfId="41120" xr:uid="{00000000-0005-0000-0000-0000333C0000}"/>
    <cellStyle name="Migliaia 29 19" xfId="41241" xr:uid="{00000000-0005-0000-0000-0000343C0000}"/>
    <cellStyle name="Migliaia 29 2" xfId="8226" xr:uid="{00000000-0005-0000-0000-0000353C0000}"/>
    <cellStyle name="Migliaia 29 2 10" xfId="24354" xr:uid="{00000000-0005-0000-0000-0000363C0000}"/>
    <cellStyle name="Migliaia 29 2 11" xfId="30226" xr:uid="{00000000-0005-0000-0000-0000373C0000}"/>
    <cellStyle name="Migliaia 29 2 12" xfId="36822" xr:uid="{00000000-0005-0000-0000-0000383C0000}"/>
    <cellStyle name="Migliaia 29 2 2" xfId="8227" xr:uid="{00000000-0005-0000-0000-0000393C0000}"/>
    <cellStyle name="Migliaia 29 2 2 10" xfId="30872" xr:uid="{00000000-0005-0000-0000-00003A3C0000}"/>
    <cellStyle name="Migliaia 29 2 2 11" xfId="33636" xr:uid="{00000000-0005-0000-0000-00003B3C0000}"/>
    <cellStyle name="Migliaia 29 2 2 12" xfId="36823" xr:uid="{00000000-0005-0000-0000-00003C3C0000}"/>
    <cellStyle name="Migliaia 29 2 2 2" xfId="8228" xr:uid="{00000000-0005-0000-0000-00003D3C0000}"/>
    <cellStyle name="Migliaia 29 2 2 2 2" xfId="8229" xr:uid="{00000000-0005-0000-0000-00003E3C0000}"/>
    <cellStyle name="Migliaia 29 2 2 2 3" xfId="8230" xr:uid="{00000000-0005-0000-0000-00003F3C0000}"/>
    <cellStyle name="Migliaia 29 2 2 2 4" xfId="8231" xr:uid="{00000000-0005-0000-0000-0000403C0000}"/>
    <cellStyle name="Migliaia 29 2 2 2 5" xfId="26662" xr:uid="{00000000-0005-0000-0000-0000413C0000}"/>
    <cellStyle name="Migliaia 29 2 2 2 6" xfId="31740" xr:uid="{00000000-0005-0000-0000-0000423C0000}"/>
    <cellStyle name="Migliaia 29 2 2 2 7" xfId="34728" xr:uid="{00000000-0005-0000-0000-0000433C0000}"/>
    <cellStyle name="Migliaia 29 2 2 2 8" xfId="37688" xr:uid="{00000000-0005-0000-0000-0000443C0000}"/>
    <cellStyle name="Migliaia 29 2 2 3" xfId="8232" xr:uid="{00000000-0005-0000-0000-0000453C0000}"/>
    <cellStyle name="Migliaia 29 2 2 3 2" xfId="8233" xr:uid="{00000000-0005-0000-0000-0000463C0000}"/>
    <cellStyle name="Migliaia 29 2 2 3 3" xfId="8234" xr:uid="{00000000-0005-0000-0000-0000473C0000}"/>
    <cellStyle name="Migliaia 29 2 2 3 4" xfId="28021" xr:uid="{00000000-0005-0000-0000-0000483C0000}"/>
    <cellStyle name="Migliaia 29 2 2 3 5" xfId="36070" xr:uid="{00000000-0005-0000-0000-0000493C0000}"/>
    <cellStyle name="Migliaia 29 2 2 3 6" xfId="39030" xr:uid="{00000000-0005-0000-0000-00004A3C0000}"/>
    <cellStyle name="Migliaia 29 2 2 4" xfId="8235" xr:uid="{00000000-0005-0000-0000-00004B3C0000}"/>
    <cellStyle name="Migliaia 29 2 2 4 2" xfId="8236" xr:uid="{00000000-0005-0000-0000-00004C3C0000}"/>
    <cellStyle name="Migliaia 29 2 2 4 3" xfId="8237" xr:uid="{00000000-0005-0000-0000-00004D3C0000}"/>
    <cellStyle name="Migliaia 29 2 2 4 4" xfId="28937" xr:uid="{00000000-0005-0000-0000-00004E3C0000}"/>
    <cellStyle name="Migliaia 29 2 2 4 5" xfId="39934" xr:uid="{00000000-0005-0000-0000-00004F3C0000}"/>
    <cellStyle name="Migliaia 29 2 2 5" xfId="8238" xr:uid="{00000000-0005-0000-0000-0000503C0000}"/>
    <cellStyle name="Migliaia 29 2 2 5 2" xfId="8239" xr:uid="{00000000-0005-0000-0000-0000513C0000}"/>
    <cellStyle name="Migliaia 29 2 2 5 3" xfId="8240" xr:uid="{00000000-0005-0000-0000-0000523C0000}"/>
    <cellStyle name="Migliaia 29 2 2 5 4" xfId="29857" xr:uid="{00000000-0005-0000-0000-0000533C0000}"/>
    <cellStyle name="Migliaia 29 2 2 5 5" xfId="40839" xr:uid="{00000000-0005-0000-0000-0000543C0000}"/>
    <cellStyle name="Migliaia 29 2 2 6" xfId="8241" xr:uid="{00000000-0005-0000-0000-0000553C0000}"/>
    <cellStyle name="Migliaia 29 2 2 7" xfId="8242" xr:uid="{00000000-0005-0000-0000-0000563C0000}"/>
    <cellStyle name="Migliaia 29 2 2 8" xfId="8243" xr:uid="{00000000-0005-0000-0000-0000573C0000}"/>
    <cellStyle name="Migliaia 29 2 2 9" xfId="24355" xr:uid="{00000000-0005-0000-0000-0000583C0000}"/>
    <cellStyle name="Migliaia 29 2 3" xfId="8244" xr:uid="{00000000-0005-0000-0000-0000593C0000}"/>
    <cellStyle name="Migliaia 29 2 3 2" xfId="8245" xr:uid="{00000000-0005-0000-0000-00005A3C0000}"/>
    <cellStyle name="Migliaia 29 2 3 3" xfId="8246" xr:uid="{00000000-0005-0000-0000-00005B3C0000}"/>
    <cellStyle name="Migliaia 29 2 3 4" xfId="8247" xr:uid="{00000000-0005-0000-0000-00005C3C0000}"/>
    <cellStyle name="Migliaia 29 2 3 5" xfId="26661" xr:uid="{00000000-0005-0000-0000-00005D3C0000}"/>
    <cellStyle name="Migliaia 29 2 3 6" xfId="31739" xr:uid="{00000000-0005-0000-0000-00005E3C0000}"/>
    <cellStyle name="Migliaia 29 2 3 7" xfId="34727" xr:uid="{00000000-0005-0000-0000-00005F3C0000}"/>
    <cellStyle name="Migliaia 29 2 3 8" xfId="37687" xr:uid="{00000000-0005-0000-0000-0000603C0000}"/>
    <cellStyle name="Migliaia 29 2 4" xfId="8248" xr:uid="{00000000-0005-0000-0000-0000613C0000}"/>
    <cellStyle name="Migliaia 29 2 4 2" xfId="8249" xr:uid="{00000000-0005-0000-0000-0000623C0000}"/>
    <cellStyle name="Migliaia 29 2 4 3" xfId="8250" xr:uid="{00000000-0005-0000-0000-0000633C0000}"/>
    <cellStyle name="Migliaia 29 2 4 4" xfId="8251" xr:uid="{00000000-0005-0000-0000-0000643C0000}"/>
    <cellStyle name="Migliaia 29 2 4 5" xfId="27450" xr:uid="{00000000-0005-0000-0000-0000653C0000}"/>
    <cellStyle name="Migliaia 29 2 4 6" xfId="30871" xr:uid="{00000000-0005-0000-0000-0000663C0000}"/>
    <cellStyle name="Migliaia 29 2 4 7" xfId="35507" xr:uid="{00000000-0005-0000-0000-0000673C0000}"/>
    <cellStyle name="Migliaia 29 2 4 8" xfId="38467" xr:uid="{00000000-0005-0000-0000-0000683C0000}"/>
    <cellStyle name="Migliaia 29 2 5" xfId="8252" xr:uid="{00000000-0005-0000-0000-0000693C0000}"/>
    <cellStyle name="Migliaia 29 2 5 2" xfId="8253" xr:uid="{00000000-0005-0000-0000-00006A3C0000}"/>
    <cellStyle name="Migliaia 29 2 5 3" xfId="8254" xr:uid="{00000000-0005-0000-0000-00006B3C0000}"/>
    <cellStyle name="Migliaia 29 2 5 4" xfId="28366" xr:uid="{00000000-0005-0000-0000-00006C3C0000}"/>
    <cellStyle name="Migliaia 29 2 5 5" xfId="33635" xr:uid="{00000000-0005-0000-0000-00006D3C0000}"/>
    <cellStyle name="Migliaia 29 2 5 6" xfId="39371" xr:uid="{00000000-0005-0000-0000-00006E3C0000}"/>
    <cellStyle name="Migliaia 29 2 6" xfId="8255" xr:uid="{00000000-0005-0000-0000-00006F3C0000}"/>
    <cellStyle name="Migliaia 29 2 6 2" xfId="8256" xr:uid="{00000000-0005-0000-0000-0000703C0000}"/>
    <cellStyle name="Migliaia 29 2 6 3" xfId="8257" xr:uid="{00000000-0005-0000-0000-0000713C0000}"/>
    <cellStyle name="Migliaia 29 2 6 4" xfId="29286" xr:uid="{00000000-0005-0000-0000-0000723C0000}"/>
    <cellStyle name="Migliaia 29 2 6 5" xfId="40276" xr:uid="{00000000-0005-0000-0000-0000733C0000}"/>
    <cellStyle name="Migliaia 29 2 7" xfId="8258" xr:uid="{00000000-0005-0000-0000-0000743C0000}"/>
    <cellStyle name="Migliaia 29 2 8" xfId="8259" xr:uid="{00000000-0005-0000-0000-0000753C0000}"/>
    <cellStyle name="Migliaia 29 2 9" xfId="8260" xr:uid="{00000000-0005-0000-0000-0000763C0000}"/>
    <cellStyle name="Migliaia 29 3" xfId="8261" xr:uid="{00000000-0005-0000-0000-0000773C0000}"/>
    <cellStyle name="Migliaia 29 3 10" xfId="8262" xr:uid="{00000000-0005-0000-0000-0000783C0000}"/>
    <cellStyle name="Migliaia 29 3 11" xfId="8263" xr:uid="{00000000-0005-0000-0000-0000793C0000}"/>
    <cellStyle name="Migliaia 29 3 12" xfId="24356" xr:uid="{00000000-0005-0000-0000-00007A3C0000}"/>
    <cellStyle name="Migliaia 29 3 13" xfId="30873" xr:uid="{00000000-0005-0000-0000-00007B3C0000}"/>
    <cellStyle name="Migliaia 29 3 14" xfId="36824" xr:uid="{00000000-0005-0000-0000-00007C3C0000}"/>
    <cellStyle name="Migliaia 29 3 2" xfId="8264" xr:uid="{00000000-0005-0000-0000-00007D3C0000}"/>
    <cellStyle name="Migliaia 29 3 2 10" xfId="30874" xr:uid="{00000000-0005-0000-0000-00007E3C0000}"/>
    <cellStyle name="Migliaia 29 3 2 11" xfId="33638" xr:uid="{00000000-0005-0000-0000-00007F3C0000}"/>
    <cellStyle name="Migliaia 29 3 2 12" xfId="36825" xr:uid="{00000000-0005-0000-0000-0000803C0000}"/>
    <cellStyle name="Migliaia 29 3 2 2" xfId="8265" xr:uid="{00000000-0005-0000-0000-0000813C0000}"/>
    <cellStyle name="Migliaia 29 3 2 2 2" xfId="8266" xr:uid="{00000000-0005-0000-0000-0000823C0000}"/>
    <cellStyle name="Migliaia 29 3 2 2 3" xfId="8267" xr:uid="{00000000-0005-0000-0000-0000833C0000}"/>
    <cellStyle name="Migliaia 29 3 2 2 4" xfId="8268" xr:uid="{00000000-0005-0000-0000-0000843C0000}"/>
    <cellStyle name="Migliaia 29 3 2 2 5" xfId="26664" xr:uid="{00000000-0005-0000-0000-0000853C0000}"/>
    <cellStyle name="Migliaia 29 3 2 2 6" xfId="31742" xr:uid="{00000000-0005-0000-0000-0000863C0000}"/>
    <cellStyle name="Migliaia 29 3 2 2 7" xfId="34730" xr:uid="{00000000-0005-0000-0000-0000873C0000}"/>
    <cellStyle name="Migliaia 29 3 2 2 8" xfId="37690" xr:uid="{00000000-0005-0000-0000-0000883C0000}"/>
    <cellStyle name="Migliaia 29 3 2 3" xfId="8269" xr:uid="{00000000-0005-0000-0000-0000893C0000}"/>
    <cellStyle name="Migliaia 29 3 2 3 2" xfId="8270" xr:uid="{00000000-0005-0000-0000-00008A3C0000}"/>
    <cellStyle name="Migliaia 29 3 2 3 3" xfId="8271" xr:uid="{00000000-0005-0000-0000-00008B3C0000}"/>
    <cellStyle name="Migliaia 29 3 2 3 4" xfId="27618" xr:uid="{00000000-0005-0000-0000-00008C3C0000}"/>
    <cellStyle name="Migliaia 29 3 2 3 5" xfId="35672" xr:uid="{00000000-0005-0000-0000-00008D3C0000}"/>
    <cellStyle name="Migliaia 29 3 2 3 6" xfId="38632" xr:uid="{00000000-0005-0000-0000-00008E3C0000}"/>
    <cellStyle name="Migliaia 29 3 2 4" xfId="8272" xr:uid="{00000000-0005-0000-0000-00008F3C0000}"/>
    <cellStyle name="Migliaia 29 3 2 4 2" xfId="8273" xr:uid="{00000000-0005-0000-0000-0000903C0000}"/>
    <cellStyle name="Migliaia 29 3 2 4 3" xfId="8274" xr:uid="{00000000-0005-0000-0000-0000913C0000}"/>
    <cellStyle name="Migliaia 29 3 2 4 4" xfId="28534" xr:uid="{00000000-0005-0000-0000-0000923C0000}"/>
    <cellStyle name="Migliaia 29 3 2 4 5" xfId="39536" xr:uid="{00000000-0005-0000-0000-0000933C0000}"/>
    <cellStyle name="Migliaia 29 3 2 5" xfId="8275" xr:uid="{00000000-0005-0000-0000-0000943C0000}"/>
    <cellStyle name="Migliaia 29 3 2 5 2" xfId="8276" xr:uid="{00000000-0005-0000-0000-0000953C0000}"/>
    <cellStyle name="Migliaia 29 3 2 5 3" xfId="8277" xr:uid="{00000000-0005-0000-0000-0000963C0000}"/>
    <cellStyle name="Migliaia 29 3 2 5 4" xfId="29454" xr:uid="{00000000-0005-0000-0000-0000973C0000}"/>
    <cellStyle name="Migliaia 29 3 2 5 5" xfId="40441" xr:uid="{00000000-0005-0000-0000-0000983C0000}"/>
    <cellStyle name="Migliaia 29 3 2 6" xfId="8278" xr:uid="{00000000-0005-0000-0000-0000993C0000}"/>
    <cellStyle name="Migliaia 29 3 2 7" xfId="8279" xr:uid="{00000000-0005-0000-0000-00009A3C0000}"/>
    <cellStyle name="Migliaia 29 3 2 8" xfId="8280" xr:uid="{00000000-0005-0000-0000-00009B3C0000}"/>
    <cellStyle name="Migliaia 29 3 2 9" xfId="24357" xr:uid="{00000000-0005-0000-0000-00009C3C0000}"/>
    <cellStyle name="Migliaia 29 3 3" xfId="8281" xr:uid="{00000000-0005-0000-0000-00009D3C0000}"/>
    <cellStyle name="Migliaia 29 3 3 10" xfId="24358" xr:uid="{00000000-0005-0000-0000-00009E3C0000}"/>
    <cellStyle name="Migliaia 29 3 3 11" xfId="30875" xr:uid="{00000000-0005-0000-0000-00009F3C0000}"/>
    <cellStyle name="Migliaia 29 3 3 12" xfId="33639" xr:uid="{00000000-0005-0000-0000-0000A03C0000}"/>
    <cellStyle name="Migliaia 29 3 3 13" xfId="36826" xr:uid="{00000000-0005-0000-0000-0000A13C0000}"/>
    <cellStyle name="Migliaia 29 3 3 2" xfId="8282" xr:uid="{00000000-0005-0000-0000-0000A23C0000}"/>
    <cellStyle name="Migliaia 29 3 3 2 10" xfId="30876" xr:uid="{00000000-0005-0000-0000-0000A33C0000}"/>
    <cellStyle name="Migliaia 29 3 3 2 11" xfId="33640" xr:uid="{00000000-0005-0000-0000-0000A43C0000}"/>
    <cellStyle name="Migliaia 29 3 3 2 12" xfId="36827" xr:uid="{00000000-0005-0000-0000-0000A53C0000}"/>
    <cellStyle name="Migliaia 29 3 3 2 2" xfId="8283" xr:uid="{00000000-0005-0000-0000-0000A63C0000}"/>
    <cellStyle name="Migliaia 29 3 3 2 2 2" xfId="8284" xr:uid="{00000000-0005-0000-0000-0000A73C0000}"/>
    <cellStyle name="Migliaia 29 3 3 2 2 3" xfId="8285" xr:uid="{00000000-0005-0000-0000-0000A83C0000}"/>
    <cellStyle name="Migliaia 29 3 3 2 2 4" xfId="8286" xr:uid="{00000000-0005-0000-0000-0000A93C0000}"/>
    <cellStyle name="Migliaia 29 3 3 2 2 5" xfId="26666" xr:uid="{00000000-0005-0000-0000-0000AA3C0000}"/>
    <cellStyle name="Migliaia 29 3 3 2 2 6" xfId="31744" xr:uid="{00000000-0005-0000-0000-0000AB3C0000}"/>
    <cellStyle name="Migliaia 29 3 3 2 2 7" xfId="34732" xr:uid="{00000000-0005-0000-0000-0000AC3C0000}"/>
    <cellStyle name="Migliaia 29 3 3 2 2 8" xfId="37692" xr:uid="{00000000-0005-0000-0000-0000AD3C0000}"/>
    <cellStyle name="Migliaia 29 3 3 2 3" xfId="8287" xr:uid="{00000000-0005-0000-0000-0000AE3C0000}"/>
    <cellStyle name="Migliaia 29 3 3 2 3 2" xfId="8288" xr:uid="{00000000-0005-0000-0000-0000AF3C0000}"/>
    <cellStyle name="Migliaia 29 3 3 2 3 3" xfId="8289" xr:uid="{00000000-0005-0000-0000-0000B03C0000}"/>
    <cellStyle name="Migliaia 29 3 3 2 3 4" xfId="28023" xr:uid="{00000000-0005-0000-0000-0000B13C0000}"/>
    <cellStyle name="Migliaia 29 3 3 2 3 5" xfId="36072" xr:uid="{00000000-0005-0000-0000-0000B23C0000}"/>
    <cellStyle name="Migliaia 29 3 3 2 3 6" xfId="39032" xr:uid="{00000000-0005-0000-0000-0000B33C0000}"/>
    <cellStyle name="Migliaia 29 3 3 2 4" xfId="8290" xr:uid="{00000000-0005-0000-0000-0000B43C0000}"/>
    <cellStyle name="Migliaia 29 3 3 2 4 2" xfId="8291" xr:uid="{00000000-0005-0000-0000-0000B53C0000}"/>
    <cellStyle name="Migliaia 29 3 3 2 4 3" xfId="8292" xr:uid="{00000000-0005-0000-0000-0000B63C0000}"/>
    <cellStyle name="Migliaia 29 3 3 2 4 4" xfId="28939" xr:uid="{00000000-0005-0000-0000-0000B73C0000}"/>
    <cellStyle name="Migliaia 29 3 3 2 4 5" xfId="39936" xr:uid="{00000000-0005-0000-0000-0000B83C0000}"/>
    <cellStyle name="Migliaia 29 3 3 2 5" xfId="8293" xr:uid="{00000000-0005-0000-0000-0000B93C0000}"/>
    <cellStyle name="Migliaia 29 3 3 2 5 2" xfId="8294" xr:uid="{00000000-0005-0000-0000-0000BA3C0000}"/>
    <cellStyle name="Migliaia 29 3 3 2 5 3" xfId="8295" xr:uid="{00000000-0005-0000-0000-0000BB3C0000}"/>
    <cellStyle name="Migliaia 29 3 3 2 5 4" xfId="29859" xr:uid="{00000000-0005-0000-0000-0000BC3C0000}"/>
    <cellStyle name="Migliaia 29 3 3 2 5 5" xfId="40841" xr:uid="{00000000-0005-0000-0000-0000BD3C0000}"/>
    <cellStyle name="Migliaia 29 3 3 2 6" xfId="8296" xr:uid="{00000000-0005-0000-0000-0000BE3C0000}"/>
    <cellStyle name="Migliaia 29 3 3 2 7" xfId="8297" xr:uid="{00000000-0005-0000-0000-0000BF3C0000}"/>
    <cellStyle name="Migliaia 29 3 3 2 8" xfId="8298" xr:uid="{00000000-0005-0000-0000-0000C03C0000}"/>
    <cellStyle name="Migliaia 29 3 3 2 9" xfId="24359" xr:uid="{00000000-0005-0000-0000-0000C13C0000}"/>
    <cellStyle name="Migliaia 29 3 3 3" xfId="8299" xr:uid="{00000000-0005-0000-0000-0000C23C0000}"/>
    <cellStyle name="Migliaia 29 3 3 3 2" xfId="8300" xr:uid="{00000000-0005-0000-0000-0000C33C0000}"/>
    <cellStyle name="Migliaia 29 3 3 3 3" xfId="8301" xr:uid="{00000000-0005-0000-0000-0000C43C0000}"/>
    <cellStyle name="Migliaia 29 3 3 3 4" xfId="8302" xr:uid="{00000000-0005-0000-0000-0000C53C0000}"/>
    <cellStyle name="Migliaia 29 3 3 3 5" xfId="26665" xr:uid="{00000000-0005-0000-0000-0000C63C0000}"/>
    <cellStyle name="Migliaia 29 3 3 3 6" xfId="31743" xr:uid="{00000000-0005-0000-0000-0000C73C0000}"/>
    <cellStyle name="Migliaia 29 3 3 3 7" xfId="34731" xr:uid="{00000000-0005-0000-0000-0000C83C0000}"/>
    <cellStyle name="Migliaia 29 3 3 3 8" xfId="37691" xr:uid="{00000000-0005-0000-0000-0000C93C0000}"/>
    <cellStyle name="Migliaia 29 3 3 4" xfId="8303" xr:uid="{00000000-0005-0000-0000-0000CA3C0000}"/>
    <cellStyle name="Migliaia 29 3 3 4 2" xfId="8304" xr:uid="{00000000-0005-0000-0000-0000CB3C0000}"/>
    <cellStyle name="Migliaia 29 3 3 4 3" xfId="8305" xr:uid="{00000000-0005-0000-0000-0000CC3C0000}"/>
    <cellStyle name="Migliaia 29 3 3 4 4" xfId="27619" xr:uid="{00000000-0005-0000-0000-0000CD3C0000}"/>
    <cellStyle name="Migliaia 29 3 3 4 5" xfId="35673" xr:uid="{00000000-0005-0000-0000-0000CE3C0000}"/>
    <cellStyle name="Migliaia 29 3 3 4 6" xfId="38633" xr:uid="{00000000-0005-0000-0000-0000CF3C0000}"/>
    <cellStyle name="Migliaia 29 3 3 5" xfId="8306" xr:uid="{00000000-0005-0000-0000-0000D03C0000}"/>
    <cellStyle name="Migliaia 29 3 3 5 2" xfId="8307" xr:uid="{00000000-0005-0000-0000-0000D13C0000}"/>
    <cellStyle name="Migliaia 29 3 3 5 3" xfId="8308" xr:uid="{00000000-0005-0000-0000-0000D23C0000}"/>
    <cellStyle name="Migliaia 29 3 3 5 4" xfId="28535" xr:uid="{00000000-0005-0000-0000-0000D33C0000}"/>
    <cellStyle name="Migliaia 29 3 3 5 5" xfId="39537" xr:uid="{00000000-0005-0000-0000-0000D43C0000}"/>
    <cellStyle name="Migliaia 29 3 3 6" xfId="8309" xr:uid="{00000000-0005-0000-0000-0000D53C0000}"/>
    <cellStyle name="Migliaia 29 3 3 6 2" xfId="8310" xr:uid="{00000000-0005-0000-0000-0000D63C0000}"/>
    <cellStyle name="Migliaia 29 3 3 6 3" xfId="8311" xr:uid="{00000000-0005-0000-0000-0000D73C0000}"/>
    <cellStyle name="Migliaia 29 3 3 6 4" xfId="29455" xr:uid="{00000000-0005-0000-0000-0000D83C0000}"/>
    <cellStyle name="Migliaia 29 3 3 6 5" xfId="40442" xr:uid="{00000000-0005-0000-0000-0000D93C0000}"/>
    <cellStyle name="Migliaia 29 3 3 7" xfId="8312" xr:uid="{00000000-0005-0000-0000-0000DA3C0000}"/>
    <cellStyle name="Migliaia 29 3 3 8" xfId="8313" xr:uid="{00000000-0005-0000-0000-0000DB3C0000}"/>
    <cellStyle name="Migliaia 29 3 3 9" xfId="8314" xr:uid="{00000000-0005-0000-0000-0000DC3C0000}"/>
    <cellStyle name="Migliaia 29 3 4" xfId="8315" xr:uid="{00000000-0005-0000-0000-0000DD3C0000}"/>
    <cellStyle name="Migliaia 29 3 4 10" xfId="30877" xr:uid="{00000000-0005-0000-0000-0000DE3C0000}"/>
    <cellStyle name="Migliaia 29 3 4 11" xfId="33641" xr:uid="{00000000-0005-0000-0000-0000DF3C0000}"/>
    <cellStyle name="Migliaia 29 3 4 12" xfId="36828" xr:uid="{00000000-0005-0000-0000-0000E03C0000}"/>
    <cellStyle name="Migliaia 29 3 4 2" xfId="8316" xr:uid="{00000000-0005-0000-0000-0000E13C0000}"/>
    <cellStyle name="Migliaia 29 3 4 2 2" xfId="8317" xr:uid="{00000000-0005-0000-0000-0000E23C0000}"/>
    <cellStyle name="Migliaia 29 3 4 2 3" xfId="8318" xr:uid="{00000000-0005-0000-0000-0000E33C0000}"/>
    <cellStyle name="Migliaia 29 3 4 2 4" xfId="8319" xr:uid="{00000000-0005-0000-0000-0000E43C0000}"/>
    <cellStyle name="Migliaia 29 3 4 2 5" xfId="26667" xr:uid="{00000000-0005-0000-0000-0000E53C0000}"/>
    <cellStyle name="Migliaia 29 3 4 2 6" xfId="31745" xr:uid="{00000000-0005-0000-0000-0000E63C0000}"/>
    <cellStyle name="Migliaia 29 3 4 2 7" xfId="34733" xr:uid="{00000000-0005-0000-0000-0000E73C0000}"/>
    <cellStyle name="Migliaia 29 3 4 2 8" xfId="37693" xr:uid="{00000000-0005-0000-0000-0000E83C0000}"/>
    <cellStyle name="Migliaia 29 3 4 3" xfId="8320" xr:uid="{00000000-0005-0000-0000-0000E93C0000}"/>
    <cellStyle name="Migliaia 29 3 4 3 2" xfId="8321" xr:uid="{00000000-0005-0000-0000-0000EA3C0000}"/>
    <cellStyle name="Migliaia 29 3 4 3 3" xfId="8322" xr:uid="{00000000-0005-0000-0000-0000EB3C0000}"/>
    <cellStyle name="Migliaia 29 3 4 3 4" xfId="28022" xr:uid="{00000000-0005-0000-0000-0000EC3C0000}"/>
    <cellStyle name="Migliaia 29 3 4 3 5" xfId="36071" xr:uid="{00000000-0005-0000-0000-0000ED3C0000}"/>
    <cellStyle name="Migliaia 29 3 4 3 6" xfId="39031" xr:uid="{00000000-0005-0000-0000-0000EE3C0000}"/>
    <cellStyle name="Migliaia 29 3 4 4" xfId="8323" xr:uid="{00000000-0005-0000-0000-0000EF3C0000}"/>
    <cellStyle name="Migliaia 29 3 4 4 2" xfId="8324" xr:uid="{00000000-0005-0000-0000-0000F03C0000}"/>
    <cellStyle name="Migliaia 29 3 4 4 3" xfId="8325" xr:uid="{00000000-0005-0000-0000-0000F13C0000}"/>
    <cellStyle name="Migliaia 29 3 4 4 4" xfId="28938" xr:uid="{00000000-0005-0000-0000-0000F23C0000}"/>
    <cellStyle name="Migliaia 29 3 4 4 5" xfId="39935" xr:uid="{00000000-0005-0000-0000-0000F33C0000}"/>
    <cellStyle name="Migliaia 29 3 4 5" xfId="8326" xr:uid="{00000000-0005-0000-0000-0000F43C0000}"/>
    <cellStyle name="Migliaia 29 3 4 5 2" xfId="8327" xr:uid="{00000000-0005-0000-0000-0000F53C0000}"/>
    <cellStyle name="Migliaia 29 3 4 5 3" xfId="8328" xr:uid="{00000000-0005-0000-0000-0000F63C0000}"/>
    <cellStyle name="Migliaia 29 3 4 5 4" xfId="29858" xr:uid="{00000000-0005-0000-0000-0000F73C0000}"/>
    <cellStyle name="Migliaia 29 3 4 5 5" xfId="40840" xr:uid="{00000000-0005-0000-0000-0000F83C0000}"/>
    <cellStyle name="Migliaia 29 3 4 6" xfId="8329" xr:uid="{00000000-0005-0000-0000-0000F93C0000}"/>
    <cellStyle name="Migliaia 29 3 4 7" xfId="8330" xr:uid="{00000000-0005-0000-0000-0000FA3C0000}"/>
    <cellStyle name="Migliaia 29 3 4 8" xfId="8331" xr:uid="{00000000-0005-0000-0000-0000FB3C0000}"/>
    <cellStyle name="Migliaia 29 3 4 9" xfId="24360" xr:uid="{00000000-0005-0000-0000-0000FC3C0000}"/>
    <cellStyle name="Migliaia 29 3 5" xfId="8332" xr:uid="{00000000-0005-0000-0000-0000FD3C0000}"/>
    <cellStyle name="Migliaia 29 3 5 2" xfId="8333" xr:uid="{00000000-0005-0000-0000-0000FE3C0000}"/>
    <cellStyle name="Migliaia 29 3 5 3" xfId="8334" xr:uid="{00000000-0005-0000-0000-0000FF3C0000}"/>
    <cellStyle name="Migliaia 29 3 5 4" xfId="8335" xr:uid="{00000000-0005-0000-0000-0000003D0000}"/>
    <cellStyle name="Migliaia 29 3 5 5" xfId="26663" xr:uid="{00000000-0005-0000-0000-0000013D0000}"/>
    <cellStyle name="Migliaia 29 3 5 6" xfId="31741" xr:uid="{00000000-0005-0000-0000-0000023D0000}"/>
    <cellStyle name="Migliaia 29 3 5 7" xfId="34729" xr:uid="{00000000-0005-0000-0000-0000033D0000}"/>
    <cellStyle name="Migliaia 29 3 5 8" xfId="37689" xr:uid="{00000000-0005-0000-0000-0000043D0000}"/>
    <cellStyle name="Migliaia 29 3 6" xfId="8336" xr:uid="{00000000-0005-0000-0000-0000053D0000}"/>
    <cellStyle name="Migliaia 29 3 6 2" xfId="8337" xr:uid="{00000000-0005-0000-0000-0000063D0000}"/>
    <cellStyle name="Migliaia 29 3 6 3" xfId="8338" xr:uid="{00000000-0005-0000-0000-0000073D0000}"/>
    <cellStyle name="Migliaia 29 3 6 4" xfId="27617" xr:uid="{00000000-0005-0000-0000-0000083D0000}"/>
    <cellStyle name="Migliaia 29 3 6 5" xfId="35671" xr:uid="{00000000-0005-0000-0000-0000093D0000}"/>
    <cellStyle name="Migliaia 29 3 6 6" xfId="38631" xr:uid="{00000000-0005-0000-0000-00000A3D0000}"/>
    <cellStyle name="Migliaia 29 3 7" xfId="8339" xr:uid="{00000000-0005-0000-0000-00000B3D0000}"/>
    <cellStyle name="Migliaia 29 3 7 2" xfId="8340" xr:uid="{00000000-0005-0000-0000-00000C3D0000}"/>
    <cellStyle name="Migliaia 29 3 7 3" xfId="8341" xr:uid="{00000000-0005-0000-0000-00000D3D0000}"/>
    <cellStyle name="Migliaia 29 3 7 4" xfId="28533" xr:uid="{00000000-0005-0000-0000-00000E3D0000}"/>
    <cellStyle name="Migliaia 29 3 7 5" xfId="33637" xr:uid="{00000000-0005-0000-0000-00000F3D0000}"/>
    <cellStyle name="Migliaia 29 3 7 6" xfId="39535" xr:uid="{00000000-0005-0000-0000-0000103D0000}"/>
    <cellStyle name="Migliaia 29 3 8" xfId="8342" xr:uid="{00000000-0005-0000-0000-0000113D0000}"/>
    <cellStyle name="Migliaia 29 3 8 2" xfId="8343" xr:uid="{00000000-0005-0000-0000-0000123D0000}"/>
    <cellStyle name="Migliaia 29 3 8 3" xfId="8344" xr:uid="{00000000-0005-0000-0000-0000133D0000}"/>
    <cellStyle name="Migliaia 29 3 8 4" xfId="29453" xr:uid="{00000000-0005-0000-0000-0000143D0000}"/>
    <cellStyle name="Migliaia 29 3 8 5" xfId="40440" xr:uid="{00000000-0005-0000-0000-0000153D0000}"/>
    <cellStyle name="Migliaia 29 3 9" xfId="8345" xr:uid="{00000000-0005-0000-0000-0000163D0000}"/>
    <cellStyle name="Migliaia 29 4" xfId="8346" xr:uid="{00000000-0005-0000-0000-0000173D0000}"/>
    <cellStyle name="Migliaia 29 4 10" xfId="8347" xr:uid="{00000000-0005-0000-0000-0000183D0000}"/>
    <cellStyle name="Migliaia 29 4 11" xfId="24361" xr:uid="{00000000-0005-0000-0000-0000193D0000}"/>
    <cellStyle name="Migliaia 29 4 12" xfId="30878" xr:uid="{00000000-0005-0000-0000-00001A3D0000}"/>
    <cellStyle name="Migliaia 29 4 13" xfId="33642" xr:uid="{00000000-0005-0000-0000-00001B3D0000}"/>
    <cellStyle name="Migliaia 29 4 14" xfId="36829" xr:uid="{00000000-0005-0000-0000-00001C3D0000}"/>
    <cellStyle name="Migliaia 29 4 2" xfId="8348" xr:uid="{00000000-0005-0000-0000-00001D3D0000}"/>
    <cellStyle name="Migliaia 29 4 2 10" xfId="24362" xr:uid="{00000000-0005-0000-0000-00001E3D0000}"/>
    <cellStyle name="Migliaia 29 4 2 11" xfId="30879" xr:uid="{00000000-0005-0000-0000-00001F3D0000}"/>
    <cellStyle name="Migliaia 29 4 2 12" xfId="33643" xr:uid="{00000000-0005-0000-0000-0000203D0000}"/>
    <cellStyle name="Migliaia 29 4 2 13" xfId="36830" xr:uid="{00000000-0005-0000-0000-0000213D0000}"/>
    <cellStyle name="Migliaia 29 4 2 2" xfId="8349" xr:uid="{00000000-0005-0000-0000-0000223D0000}"/>
    <cellStyle name="Migliaia 29 4 2 2 10" xfId="30880" xr:uid="{00000000-0005-0000-0000-0000233D0000}"/>
    <cellStyle name="Migliaia 29 4 2 2 11" xfId="33644" xr:uid="{00000000-0005-0000-0000-0000243D0000}"/>
    <cellStyle name="Migliaia 29 4 2 2 12" xfId="36831" xr:uid="{00000000-0005-0000-0000-0000253D0000}"/>
    <cellStyle name="Migliaia 29 4 2 2 2" xfId="8350" xr:uid="{00000000-0005-0000-0000-0000263D0000}"/>
    <cellStyle name="Migliaia 29 4 2 2 2 2" xfId="8351" xr:uid="{00000000-0005-0000-0000-0000273D0000}"/>
    <cellStyle name="Migliaia 29 4 2 2 2 3" xfId="8352" xr:uid="{00000000-0005-0000-0000-0000283D0000}"/>
    <cellStyle name="Migliaia 29 4 2 2 2 4" xfId="8353" xr:uid="{00000000-0005-0000-0000-0000293D0000}"/>
    <cellStyle name="Migliaia 29 4 2 2 2 5" xfId="26670" xr:uid="{00000000-0005-0000-0000-00002A3D0000}"/>
    <cellStyle name="Migliaia 29 4 2 2 2 6" xfId="31748" xr:uid="{00000000-0005-0000-0000-00002B3D0000}"/>
    <cellStyle name="Migliaia 29 4 2 2 2 7" xfId="34736" xr:uid="{00000000-0005-0000-0000-00002C3D0000}"/>
    <cellStyle name="Migliaia 29 4 2 2 2 8" xfId="37696" xr:uid="{00000000-0005-0000-0000-00002D3D0000}"/>
    <cellStyle name="Migliaia 29 4 2 2 3" xfId="8354" xr:uid="{00000000-0005-0000-0000-00002E3D0000}"/>
    <cellStyle name="Migliaia 29 4 2 2 3 2" xfId="8355" xr:uid="{00000000-0005-0000-0000-00002F3D0000}"/>
    <cellStyle name="Migliaia 29 4 2 2 3 3" xfId="8356" xr:uid="{00000000-0005-0000-0000-0000303D0000}"/>
    <cellStyle name="Migliaia 29 4 2 2 3 4" xfId="28025" xr:uid="{00000000-0005-0000-0000-0000313D0000}"/>
    <cellStyle name="Migliaia 29 4 2 2 3 5" xfId="36074" xr:uid="{00000000-0005-0000-0000-0000323D0000}"/>
    <cellStyle name="Migliaia 29 4 2 2 3 6" xfId="39034" xr:uid="{00000000-0005-0000-0000-0000333D0000}"/>
    <cellStyle name="Migliaia 29 4 2 2 4" xfId="8357" xr:uid="{00000000-0005-0000-0000-0000343D0000}"/>
    <cellStyle name="Migliaia 29 4 2 2 4 2" xfId="8358" xr:uid="{00000000-0005-0000-0000-0000353D0000}"/>
    <cellStyle name="Migliaia 29 4 2 2 4 3" xfId="8359" xr:uid="{00000000-0005-0000-0000-0000363D0000}"/>
    <cellStyle name="Migliaia 29 4 2 2 4 4" xfId="28941" xr:uid="{00000000-0005-0000-0000-0000373D0000}"/>
    <cellStyle name="Migliaia 29 4 2 2 4 5" xfId="39938" xr:uid="{00000000-0005-0000-0000-0000383D0000}"/>
    <cellStyle name="Migliaia 29 4 2 2 5" xfId="8360" xr:uid="{00000000-0005-0000-0000-0000393D0000}"/>
    <cellStyle name="Migliaia 29 4 2 2 5 2" xfId="8361" xr:uid="{00000000-0005-0000-0000-00003A3D0000}"/>
    <cellStyle name="Migliaia 29 4 2 2 5 3" xfId="8362" xr:uid="{00000000-0005-0000-0000-00003B3D0000}"/>
    <cellStyle name="Migliaia 29 4 2 2 5 4" xfId="29861" xr:uid="{00000000-0005-0000-0000-00003C3D0000}"/>
    <cellStyle name="Migliaia 29 4 2 2 5 5" xfId="40843" xr:uid="{00000000-0005-0000-0000-00003D3D0000}"/>
    <cellStyle name="Migliaia 29 4 2 2 6" xfId="8363" xr:uid="{00000000-0005-0000-0000-00003E3D0000}"/>
    <cellStyle name="Migliaia 29 4 2 2 7" xfId="8364" xr:uid="{00000000-0005-0000-0000-00003F3D0000}"/>
    <cellStyle name="Migliaia 29 4 2 2 8" xfId="8365" xr:uid="{00000000-0005-0000-0000-0000403D0000}"/>
    <cellStyle name="Migliaia 29 4 2 2 9" xfId="24363" xr:uid="{00000000-0005-0000-0000-0000413D0000}"/>
    <cellStyle name="Migliaia 29 4 2 3" xfId="8366" xr:uid="{00000000-0005-0000-0000-0000423D0000}"/>
    <cellStyle name="Migliaia 29 4 2 3 2" xfId="8367" xr:uid="{00000000-0005-0000-0000-0000433D0000}"/>
    <cellStyle name="Migliaia 29 4 2 3 3" xfId="8368" xr:uid="{00000000-0005-0000-0000-0000443D0000}"/>
    <cellStyle name="Migliaia 29 4 2 3 4" xfId="8369" xr:uid="{00000000-0005-0000-0000-0000453D0000}"/>
    <cellStyle name="Migliaia 29 4 2 3 5" xfId="26669" xr:uid="{00000000-0005-0000-0000-0000463D0000}"/>
    <cellStyle name="Migliaia 29 4 2 3 6" xfId="31747" xr:uid="{00000000-0005-0000-0000-0000473D0000}"/>
    <cellStyle name="Migliaia 29 4 2 3 7" xfId="34735" xr:uid="{00000000-0005-0000-0000-0000483D0000}"/>
    <cellStyle name="Migliaia 29 4 2 3 8" xfId="37695" xr:uid="{00000000-0005-0000-0000-0000493D0000}"/>
    <cellStyle name="Migliaia 29 4 2 4" xfId="8370" xr:uid="{00000000-0005-0000-0000-00004A3D0000}"/>
    <cellStyle name="Migliaia 29 4 2 4 2" xfId="8371" xr:uid="{00000000-0005-0000-0000-00004B3D0000}"/>
    <cellStyle name="Migliaia 29 4 2 4 3" xfId="8372" xr:uid="{00000000-0005-0000-0000-00004C3D0000}"/>
    <cellStyle name="Migliaia 29 4 2 4 4" xfId="27621" xr:uid="{00000000-0005-0000-0000-00004D3D0000}"/>
    <cellStyle name="Migliaia 29 4 2 4 5" xfId="35675" xr:uid="{00000000-0005-0000-0000-00004E3D0000}"/>
    <cellStyle name="Migliaia 29 4 2 4 6" xfId="38635" xr:uid="{00000000-0005-0000-0000-00004F3D0000}"/>
    <cellStyle name="Migliaia 29 4 2 5" xfId="8373" xr:uid="{00000000-0005-0000-0000-0000503D0000}"/>
    <cellStyle name="Migliaia 29 4 2 5 2" xfId="8374" xr:uid="{00000000-0005-0000-0000-0000513D0000}"/>
    <cellStyle name="Migliaia 29 4 2 5 3" xfId="8375" xr:uid="{00000000-0005-0000-0000-0000523D0000}"/>
    <cellStyle name="Migliaia 29 4 2 5 4" xfId="28537" xr:uid="{00000000-0005-0000-0000-0000533D0000}"/>
    <cellStyle name="Migliaia 29 4 2 5 5" xfId="39539" xr:uid="{00000000-0005-0000-0000-0000543D0000}"/>
    <cellStyle name="Migliaia 29 4 2 6" xfId="8376" xr:uid="{00000000-0005-0000-0000-0000553D0000}"/>
    <cellStyle name="Migliaia 29 4 2 6 2" xfId="8377" xr:uid="{00000000-0005-0000-0000-0000563D0000}"/>
    <cellStyle name="Migliaia 29 4 2 6 3" xfId="8378" xr:uid="{00000000-0005-0000-0000-0000573D0000}"/>
    <cellStyle name="Migliaia 29 4 2 6 4" xfId="29457" xr:uid="{00000000-0005-0000-0000-0000583D0000}"/>
    <cellStyle name="Migliaia 29 4 2 6 5" xfId="40444" xr:uid="{00000000-0005-0000-0000-0000593D0000}"/>
    <cellStyle name="Migliaia 29 4 2 7" xfId="8379" xr:uid="{00000000-0005-0000-0000-00005A3D0000}"/>
    <cellStyle name="Migliaia 29 4 2 8" xfId="8380" xr:uid="{00000000-0005-0000-0000-00005B3D0000}"/>
    <cellStyle name="Migliaia 29 4 2 9" xfId="8381" xr:uid="{00000000-0005-0000-0000-00005C3D0000}"/>
    <cellStyle name="Migliaia 29 4 3" xfId="8382" xr:uid="{00000000-0005-0000-0000-00005D3D0000}"/>
    <cellStyle name="Migliaia 29 4 3 10" xfId="30881" xr:uid="{00000000-0005-0000-0000-00005E3D0000}"/>
    <cellStyle name="Migliaia 29 4 3 11" xfId="33645" xr:uid="{00000000-0005-0000-0000-00005F3D0000}"/>
    <cellStyle name="Migliaia 29 4 3 12" xfId="36832" xr:uid="{00000000-0005-0000-0000-0000603D0000}"/>
    <cellStyle name="Migliaia 29 4 3 2" xfId="8383" xr:uid="{00000000-0005-0000-0000-0000613D0000}"/>
    <cellStyle name="Migliaia 29 4 3 2 2" xfId="8384" xr:uid="{00000000-0005-0000-0000-0000623D0000}"/>
    <cellStyle name="Migliaia 29 4 3 2 3" xfId="8385" xr:uid="{00000000-0005-0000-0000-0000633D0000}"/>
    <cellStyle name="Migliaia 29 4 3 2 4" xfId="8386" xr:uid="{00000000-0005-0000-0000-0000643D0000}"/>
    <cellStyle name="Migliaia 29 4 3 2 5" xfId="26671" xr:uid="{00000000-0005-0000-0000-0000653D0000}"/>
    <cellStyle name="Migliaia 29 4 3 2 6" xfId="31749" xr:uid="{00000000-0005-0000-0000-0000663D0000}"/>
    <cellStyle name="Migliaia 29 4 3 2 7" xfId="34737" xr:uid="{00000000-0005-0000-0000-0000673D0000}"/>
    <cellStyle name="Migliaia 29 4 3 2 8" xfId="37697" xr:uid="{00000000-0005-0000-0000-0000683D0000}"/>
    <cellStyle name="Migliaia 29 4 3 3" xfId="8387" xr:uid="{00000000-0005-0000-0000-0000693D0000}"/>
    <cellStyle name="Migliaia 29 4 3 3 2" xfId="8388" xr:uid="{00000000-0005-0000-0000-00006A3D0000}"/>
    <cellStyle name="Migliaia 29 4 3 3 3" xfId="8389" xr:uid="{00000000-0005-0000-0000-00006B3D0000}"/>
    <cellStyle name="Migliaia 29 4 3 3 4" xfId="28024" xr:uid="{00000000-0005-0000-0000-00006C3D0000}"/>
    <cellStyle name="Migliaia 29 4 3 3 5" xfId="36073" xr:uid="{00000000-0005-0000-0000-00006D3D0000}"/>
    <cellStyle name="Migliaia 29 4 3 3 6" xfId="39033" xr:uid="{00000000-0005-0000-0000-00006E3D0000}"/>
    <cellStyle name="Migliaia 29 4 3 4" xfId="8390" xr:uid="{00000000-0005-0000-0000-00006F3D0000}"/>
    <cellStyle name="Migliaia 29 4 3 4 2" xfId="8391" xr:uid="{00000000-0005-0000-0000-0000703D0000}"/>
    <cellStyle name="Migliaia 29 4 3 4 3" xfId="8392" xr:uid="{00000000-0005-0000-0000-0000713D0000}"/>
    <cellStyle name="Migliaia 29 4 3 4 4" xfId="28940" xr:uid="{00000000-0005-0000-0000-0000723D0000}"/>
    <cellStyle name="Migliaia 29 4 3 4 5" xfId="39937" xr:uid="{00000000-0005-0000-0000-0000733D0000}"/>
    <cellStyle name="Migliaia 29 4 3 5" xfId="8393" xr:uid="{00000000-0005-0000-0000-0000743D0000}"/>
    <cellStyle name="Migliaia 29 4 3 5 2" xfId="8394" xr:uid="{00000000-0005-0000-0000-0000753D0000}"/>
    <cellStyle name="Migliaia 29 4 3 5 3" xfId="8395" xr:uid="{00000000-0005-0000-0000-0000763D0000}"/>
    <cellStyle name="Migliaia 29 4 3 5 4" xfId="29860" xr:uid="{00000000-0005-0000-0000-0000773D0000}"/>
    <cellStyle name="Migliaia 29 4 3 5 5" xfId="40842" xr:uid="{00000000-0005-0000-0000-0000783D0000}"/>
    <cellStyle name="Migliaia 29 4 3 6" xfId="8396" xr:uid="{00000000-0005-0000-0000-0000793D0000}"/>
    <cellStyle name="Migliaia 29 4 3 7" xfId="8397" xr:uid="{00000000-0005-0000-0000-00007A3D0000}"/>
    <cellStyle name="Migliaia 29 4 3 8" xfId="8398" xr:uid="{00000000-0005-0000-0000-00007B3D0000}"/>
    <cellStyle name="Migliaia 29 4 3 9" xfId="24364" xr:uid="{00000000-0005-0000-0000-00007C3D0000}"/>
    <cellStyle name="Migliaia 29 4 4" xfId="8399" xr:uid="{00000000-0005-0000-0000-00007D3D0000}"/>
    <cellStyle name="Migliaia 29 4 4 2" xfId="8400" xr:uid="{00000000-0005-0000-0000-00007E3D0000}"/>
    <cellStyle name="Migliaia 29 4 4 3" xfId="8401" xr:uid="{00000000-0005-0000-0000-00007F3D0000}"/>
    <cellStyle name="Migliaia 29 4 4 4" xfId="8402" xr:uid="{00000000-0005-0000-0000-0000803D0000}"/>
    <cellStyle name="Migliaia 29 4 4 5" xfId="26668" xr:uid="{00000000-0005-0000-0000-0000813D0000}"/>
    <cellStyle name="Migliaia 29 4 4 6" xfId="31746" xr:uid="{00000000-0005-0000-0000-0000823D0000}"/>
    <cellStyle name="Migliaia 29 4 4 7" xfId="34734" xr:uid="{00000000-0005-0000-0000-0000833D0000}"/>
    <cellStyle name="Migliaia 29 4 4 8" xfId="37694" xr:uid="{00000000-0005-0000-0000-0000843D0000}"/>
    <cellStyle name="Migliaia 29 4 5" xfId="8403" xr:uid="{00000000-0005-0000-0000-0000853D0000}"/>
    <cellStyle name="Migliaia 29 4 5 2" xfId="8404" xr:uid="{00000000-0005-0000-0000-0000863D0000}"/>
    <cellStyle name="Migliaia 29 4 5 3" xfId="8405" xr:uid="{00000000-0005-0000-0000-0000873D0000}"/>
    <cellStyle name="Migliaia 29 4 5 4" xfId="27620" xr:uid="{00000000-0005-0000-0000-0000883D0000}"/>
    <cellStyle name="Migliaia 29 4 5 5" xfId="35674" xr:uid="{00000000-0005-0000-0000-0000893D0000}"/>
    <cellStyle name="Migliaia 29 4 5 6" xfId="38634" xr:uid="{00000000-0005-0000-0000-00008A3D0000}"/>
    <cellStyle name="Migliaia 29 4 6" xfId="8406" xr:uid="{00000000-0005-0000-0000-00008B3D0000}"/>
    <cellStyle name="Migliaia 29 4 6 2" xfId="8407" xr:uid="{00000000-0005-0000-0000-00008C3D0000}"/>
    <cellStyle name="Migliaia 29 4 6 3" xfId="8408" xr:uid="{00000000-0005-0000-0000-00008D3D0000}"/>
    <cellStyle name="Migliaia 29 4 6 4" xfId="28536" xr:uid="{00000000-0005-0000-0000-00008E3D0000}"/>
    <cellStyle name="Migliaia 29 4 6 5" xfId="39538" xr:uid="{00000000-0005-0000-0000-00008F3D0000}"/>
    <cellStyle name="Migliaia 29 4 7" xfId="8409" xr:uid="{00000000-0005-0000-0000-0000903D0000}"/>
    <cellStyle name="Migliaia 29 4 7 2" xfId="8410" xr:uid="{00000000-0005-0000-0000-0000913D0000}"/>
    <cellStyle name="Migliaia 29 4 7 3" xfId="8411" xr:uid="{00000000-0005-0000-0000-0000923D0000}"/>
    <cellStyle name="Migliaia 29 4 7 4" xfId="29456" xr:uid="{00000000-0005-0000-0000-0000933D0000}"/>
    <cellStyle name="Migliaia 29 4 7 5" xfId="40443" xr:uid="{00000000-0005-0000-0000-0000943D0000}"/>
    <cellStyle name="Migliaia 29 4 8" xfId="8412" xr:uid="{00000000-0005-0000-0000-0000953D0000}"/>
    <cellStyle name="Migliaia 29 4 9" xfId="8413" xr:uid="{00000000-0005-0000-0000-0000963D0000}"/>
    <cellStyle name="Migliaia 29 5" xfId="8414" xr:uid="{00000000-0005-0000-0000-0000973D0000}"/>
    <cellStyle name="Migliaia 29 5 10" xfId="30882" xr:uid="{00000000-0005-0000-0000-0000983D0000}"/>
    <cellStyle name="Migliaia 29 5 11" xfId="33646" xr:uid="{00000000-0005-0000-0000-0000993D0000}"/>
    <cellStyle name="Migliaia 29 5 12" xfId="36833" xr:uid="{00000000-0005-0000-0000-00009A3D0000}"/>
    <cellStyle name="Migliaia 29 5 2" xfId="8415" xr:uid="{00000000-0005-0000-0000-00009B3D0000}"/>
    <cellStyle name="Migliaia 29 5 2 2" xfId="8416" xr:uid="{00000000-0005-0000-0000-00009C3D0000}"/>
    <cellStyle name="Migliaia 29 5 2 3" xfId="8417" xr:uid="{00000000-0005-0000-0000-00009D3D0000}"/>
    <cellStyle name="Migliaia 29 5 2 4" xfId="8418" xr:uid="{00000000-0005-0000-0000-00009E3D0000}"/>
    <cellStyle name="Migliaia 29 5 2 5" xfId="26672" xr:uid="{00000000-0005-0000-0000-00009F3D0000}"/>
    <cellStyle name="Migliaia 29 5 2 6" xfId="31750" xr:uid="{00000000-0005-0000-0000-0000A03D0000}"/>
    <cellStyle name="Migliaia 29 5 2 7" xfId="34738" xr:uid="{00000000-0005-0000-0000-0000A13D0000}"/>
    <cellStyle name="Migliaia 29 5 2 8" xfId="37698" xr:uid="{00000000-0005-0000-0000-0000A23D0000}"/>
    <cellStyle name="Migliaia 29 5 3" xfId="8419" xr:uid="{00000000-0005-0000-0000-0000A33D0000}"/>
    <cellStyle name="Migliaia 29 5 3 2" xfId="8420" xr:uid="{00000000-0005-0000-0000-0000A43D0000}"/>
    <cellStyle name="Migliaia 29 5 3 3" xfId="8421" xr:uid="{00000000-0005-0000-0000-0000A53D0000}"/>
    <cellStyle name="Migliaia 29 5 3 4" xfId="27622" xr:uid="{00000000-0005-0000-0000-0000A63D0000}"/>
    <cellStyle name="Migliaia 29 5 3 5" xfId="35676" xr:uid="{00000000-0005-0000-0000-0000A73D0000}"/>
    <cellStyle name="Migliaia 29 5 3 6" xfId="38636" xr:uid="{00000000-0005-0000-0000-0000A83D0000}"/>
    <cellStyle name="Migliaia 29 5 4" xfId="8422" xr:uid="{00000000-0005-0000-0000-0000A93D0000}"/>
    <cellStyle name="Migliaia 29 5 4 2" xfId="8423" xr:uid="{00000000-0005-0000-0000-0000AA3D0000}"/>
    <cellStyle name="Migliaia 29 5 4 3" xfId="8424" xr:uid="{00000000-0005-0000-0000-0000AB3D0000}"/>
    <cellStyle name="Migliaia 29 5 4 4" xfId="28538" xr:uid="{00000000-0005-0000-0000-0000AC3D0000}"/>
    <cellStyle name="Migliaia 29 5 4 5" xfId="39540" xr:uid="{00000000-0005-0000-0000-0000AD3D0000}"/>
    <cellStyle name="Migliaia 29 5 5" xfId="8425" xr:uid="{00000000-0005-0000-0000-0000AE3D0000}"/>
    <cellStyle name="Migliaia 29 5 5 2" xfId="8426" xr:uid="{00000000-0005-0000-0000-0000AF3D0000}"/>
    <cellStyle name="Migliaia 29 5 5 3" xfId="8427" xr:uid="{00000000-0005-0000-0000-0000B03D0000}"/>
    <cellStyle name="Migliaia 29 5 5 4" xfId="29458" xr:uid="{00000000-0005-0000-0000-0000B13D0000}"/>
    <cellStyle name="Migliaia 29 5 5 5" xfId="40445" xr:uid="{00000000-0005-0000-0000-0000B23D0000}"/>
    <cellStyle name="Migliaia 29 5 6" xfId="8428" xr:uid="{00000000-0005-0000-0000-0000B33D0000}"/>
    <cellStyle name="Migliaia 29 5 7" xfId="8429" xr:uid="{00000000-0005-0000-0000-0000B43D0000}"/>
    <cellStyle name="Migliaia 29 5 8" xfId="8430" xr:uid="{00000000-0005-0000-0000-0000B53D0000}"/>
    <cellStyle name="Migliaia 29 5 9" xfId="24365" xr:uid="{00000000-0005-0000-0000-0000B63D0000}"/>
    <cellStyle name="Migliaia 29 6" xfId="8431" xr:uid="{00000000-0005-0000-0000-0000B73D0000}"/>
    <cellStyle name="Migliaia 29 6 2" xfId="8432" xr:uid="{00000000-0005-0000-0000-0000B83D0000}"/>
    <cellStyle name="Migliaia 29 6 3" xfId="8433" xr:uid="{00000000-0005-0000-0000-0000B93D0000}"/>
    <cellStyle name="Migliaia 29 6 4" xfId="8434" xr:uid="{00000000-0005-0000-0000-0000BA3D0000}"/>
    <cellStyle name="Migliaia 29 6 5" xfId="26660" xr:uid="{00000000-0005-0000-0000-0000BB3D0000}"/>
    <cellStyle name="Migliaia 29 6 6" xfId="31738" xr:uid="{00000000-0005-0000-0000-0000BC3D0000}"/>
    <cellStyle name="Migliaia 29 6 7" xfId="34726" xr:uid="{00000000-0005-0000-0000-0000BD3D0000}"/>
    <cellStyle name="Migliaia 29 6 8" xfId="37686" xr:uid="{00000000-0005-0000-0000-0000BE3D0000}"/>
    <cellStyle name="Migliaia 29 7" xfId="8435" xr:uid="{00000000-0005-0000-0000-0000BF3D0000}"/>
    <cellStyle name="Migliaia 29 7 2" xfId="8436" xr:uid="{00000000-0005-0000-0000-0000C03D0000}"/>
    <cellStyle name="Migliaia 29 7 3" xfId="8437" xr:uid="{00000000-0005-0000-0000-0000C13D0000}"/>
    <cellStyle name="Migliaia 29 7 4" xfId="8438" xr:uid="{00000000-0005-0000-0000-0000C23D0000}"/>
    <cellStyle name="Migliaia 29 7 5" xfId="23970" xr:uid="{00000000-0005-0000-0000-0000C33D0000}"/>
    <cellStyle name="Migliaia 29 7 6" xfId="30526" xr:uid="{00000000-0005-0000-0000-0000C43D0000}"/>
    <cellStyle name="Migliaia 29 7 7" xfId="33187" xr:uid="{00000000-0005-0000-0000-0000C53D0000}"/>
    <cellStyle name="Migliaia 29 7 8" xfId="36478" xr:uid="{00000000-0005-0000-0000-0000C63D0000}"/>
    <cellStyle name="Migliaia 29 8" xfId="8439" xr:uid="{00000000-0005-0000-0000-0000C73D0000}"/>
    <cellStyle name="Migliaia 29 8 2" xfId="8440" xr:uid="{00000000-0005-0000-0000-0000C83D0000}"/>
    <cellStyle name="Migliaia 29 8 3" xfId="8441" xr:uid="{00000000-0005-0000-0000-0000C93D0000}"/>
    <cellStyle name="Migliaia 29 8 4" xfId="8442" xr:uid="{00000000-0005-0000-0000-0000CA3D0000}"/>
    <cellStyle name="Migliaia 29 8 5" xfId="27267" xr:uid="{00000000-0005-0000-0000-0000CB3D0000}"/>
    <cellStyle name="Migliaia 29 8 6" xfId="32338" xr:uid="{00000000-0005-0000-0000-0000CC3D0000}"/>
    <cellStyle name="Migliaia 29 8 7" xfId="35326" xr:uid="{00000000-0005-0000-0000-0000CD3D0000}"/>
    <cellStyle name="Migliaia 29 8 8" xfId="38286" xr:uid="{00000000-0005-0000-0000-0000CE3D0000}"/>
    <cellStyle name="Migliaia 29 9" xfId="8443" xr:uid="{00000000-0005-0000-0000-0000CF3D0000}"/>
    <cellStyle name="Migliaia 29 9 2" xfId="8444" xr:uid="{00000000-0005-0000-0000-0000D03D0000}"/>
    <cellStyle name="Migliaia 29 9 3" xfId="8445" xr:uid="{00000000-0005-0000-0000-0000D13D0000}"/>
    <cellStyle name="Migliaia 29 9 4" xfId="8446" xr:uid="{00000000-0005-0000-0000-0000D23D0000}"/>
    <cellStyle name="Migliaia 29 9 5" xfId="27387" xr:uid="{00000000-0005-0000-0000-0000D33D0000}"/>
    <cellStyle name="Migliaia 29 9 6" xfId="30402" xr:uid="{00000000-0005-0000-0000-0000D43D0000}"/>
    <cellStyle name="Migliaia 29 9 7" xfId="35446" xr:uid="{00000000-0005-0000-0000-0000D53D0000}"/>
    <cellStyle name="Migliaia 29 9 8" xfId="38406" xr:uid="{00000000-0005-0000-0000-0000D63D0000}"/>
    <cellStyle name="Migliaia 3" xfId="8447" xr:uid="{00000000-0005-0000-0000-0000D73D0000}"/>
    <cellStyle name="Migliaia 3 10" xfId="8448" xr:uid="{00000000-0005-0000-0000-0000D83D0000}"/>
    <cellStyle name="Migliaia 3 10 2" xfId="8449" xr:uid="{00000000-0005-0000-0000-0000D93D0000}"/>
    <cellStyle name="Migliaia 3 10 3" xfId="8450" xr:uid="{00000000-0005-0000-0000-0000DA3D0000}"/>
    <cellStyle name="Migliaia 3 10 4" xfId="28304" xr:uid="{00000000-0005-0000-0000-0000DB3D0000}"/>
    <cellStyle name="Migliaia 3 10 5" xfId="33062" xr:uid="{00000000-0005-0000-0000-0000DC3D0000}"/>
    <cellStyle name="Migliaia 3 10 6" xfId="39311" xr:uid="{00000000-0005-0000-0000-0000DD3D0000}"/>
    <cellStyle name="Migliaia 3 11" xfId="8451" xr:uid="{00000000-0005-0000-0000-0000DE3D0000}"/>
    <cellStyle name="Migliaia 3 11 2" xfId="8452" xr:uid="{00000000-0005-0000-0000-0000DF3D0000}"/>
    <cellStyle name="Migliaia 3 11 3" xfId="8453" xr:uid="{00000000-0005-0000-0000-0000E03D0000}"/>
    <cellStyle name="Migliaia 3 11 4" xfId="29224" xr:uid="{00000000-0005-0000-0000-0000E13D0000}"/>
    <cellStyle name="Migliaia 3 11 5" xfId="32712" xr:uid="{00000000-0005-0000-0000-0000E23D0000}"/>
    <cellStyle name="Migliaia 3 11 6" xfId="40216" xr:uid="{00000000-0005-0000-0000-0000E33D0000}"/>
    <cellStyle name="Migliaia 3 12" xfId="8454" xr:uid="{00000000-0005-0000-0000-0000E43D0000}"/>
    <cellStyle name="Migliaia 3 13" xfId="8455" xr:uid="{00000000-0005-0000-0000-0000E53D0000}"/>
    <cellStyle name="Migliaia 3 14" xfId="8456" xr:uid="{00000000-0005-0000-0000-0000E63D0000}"/>
    <cellStyle name="Migliaia 3 15" xfId="23617" xr:uid="{00000000-0005-0000-0000-0000E73D0000}"/>
    <cellStyle name="Migliaia 3 16" xfId="30227" xr:uid="{00000000-0005-0000-0000-0000E83D0000}"/>
    <cellStyle name="Migliaia 3 17" xfId="36359" xr:uid="{00000000-0005-0000-0000-0000E93D0000}"/>
    <cellStyle name="Migliaia 3 18" xfId="41121" xr:uid="{00000000-0005-0000-0000-0000EA3D0000}"/>
    <cellStyle name="Migliaia 3 19" xfId="41242" xr:uid="{00000000-0005-0000-0000-0000EB3D0000}"/>
    <cellStyle name="Migliaia 3 2" xfId="8457" xr:uid="{00000000-0005-0000-0000-0000EC3D0000}"/>
    <cellStyle name="Migliaia 3 2 10" xfId="24366" xr:uid="{00000000-0005-0000-0000-0000ED3D0000}"/>
    <cellStyle name="Migliaia 3 2 11" xfId="30228" xr:uid="{00000000-0005-0000-0000-0000EE3D0000}"/>
    <cellStyle name="Migliaia 3 2 12" xfId="36834" xr:uid="{00000000-0005-0000-0000-0000EF3D0000}"/>
    <cellStyle name="Migliaia 3 2 2" xfId="8458" xr:uid="{00000000-0005-0000-0000-0000F03D0000}"/>
    <cellStyle name="Migliaia 3 2 2 10" xfId="30884" xr:uid="{00000000-0005-0000-0000-0000F13D0000}"/>
    <cellStyle name="Migliaia 3 2 2 11" xfId="33648" xr:uid="{00000000-0005-0000-0000-0000F23D0000}"/>
    <cellStyle name="Migliaia 3 2 2 12" xfId="36835" xr:uid="{00000000-0005-0000-0000-0000F33D0000}"/>
    <cellStyle name="Migliaia 3 2 2 2" xfId="8459" xr:uid="{00000000-0005-0000-0000-0000F43D0000}"/>
    <cellStyle name="Migliaia 3 2 2 2 2" xfId="8460" xr:uid="{00000000-0005-0000-0000-0000F53D0000}"/>
    <cellStyle name="Migliaia 3 2 2 2 3" xfId="8461" xr:uid="{00000000-0005-0000-0000-0000F63D0000}"/>
    <cellStyle name="Migliaia 3 2 2 2 4" xfId="8462" xr:uid="{00000000-0005-0000-0000-0000F73D0000}"/>
    <cellStyle name="Migliaia 3 2 2 2 5" xfId="26675" xr:uid="{00000000-0005-0000-0000-0000F83D0000}"/>
    <cellStyle name="Migliaia 3 2 2 2 6" xfId="31753" xr:uid="{00000000-0005-0000-0000-0000F93D0000}"/>
    <cellStyle name="Migliaia 3 2 2 2 7" xfId="34741" xr:uid="{00000000-0005-0000-0000-0000FA3D0000}"/>
    <cellStyle name="Migliaia 3 2 2 2 8" xfId="37701" xr:uid="{00000000-0005-0000-0000-0000FB3D0000}"/>
    <cellStyle name="Migliaia 3 2 2 3" xfId="8463" xr:uid="{00000000-0005-0000-0000-0000FC3D0000}"/>
    <cellStyle name="Migliaia 3 2 2 3 2" xfId="8464" xr:uid="{00000000-0005-0000-0000-0000FD3D0000}"/>
    <cellStyle name="Migliaia 3 2 2 3 3" xfId="8465" xr:uid="{00000000-0005-0000-0000-0000FE3D0000}"/>
    <cellStyle name="Migliaia 3 2 2 3 4" xfId="28026" xr:uid="{00000000-0005-0000-0000-0000FF3D0000}"/>
    <cellStyle name="Migliaia 3 2 2 3 5" xfId="36075" xr:uid="{00000000-0005-0000-0000-0000003E0000}"/>
    <cellStyle name="Migliaia 3 2 2 3 6" xfId="39035" xr:uid="{00000000-0005-0000-0000-0000013E0000}"/>
    <cellStyle name="Migliaia 3 2 2 4" xfId="8466" xr:uid="{00000000-0005-0000-0000-0000023E0000}"/>
    <cellStyle name="Migliaia 3 2 2 4 2" xfId="8467" xr:uid="{00000000-0005-0000-0000-0000033E0000}"/>
    <cellStyle name="Migliaia 3 2 2 4 3" xfId="8468" xr:uid="{00000000-0005-0000-0000-0000043E0000}"/>
    <cellStyle name="Migliaia 3 2 2 4 4" xfId="28942" xr:uid="{00000000-0005-0000-0000-0000053E0000}"/>
    <cellStyle name="Migliaia 3 2 2 4 5" xfId="39939" xr:uid="{00000000-0005-0000-0000-0000063E0000}"/>
    <cellStyle name="Migliaia 3 2 2 5" xfId="8469" xr:uid="{00000000-0005-0000-0000-0000073E0000}"/>
    <cellStyle name="Migliaia 3 2 2 5 2" xfId="8470" xr:uid="{00000000-0005-0000-0000-0000083E0000}"/>
    <cellStyle name="Migliaia 3 2 2 5 3" xfId="8471" xr:uid="{00000000-0005-0000-0000-0000093E0000}"/>
    <cellStyle name="Migliaia 3 2 2 5 4" xfId="29862" xr:uid="{00000000-0005-0000-0000-00000A3E0000}"/>
    <cellStyle name="Migliaia 3 2 2 5 5" xfId="40844" xr:uid="{00000000-0005-0000-0000-00000B3E0000}"/>
    <cellStyle name="Migliaia 3 2 2 6" xfId="8472" xr:uid="{00000000-0005-0000-0000-00000C3E0000}"/>
    <cellStyle name="Migliaia 3 2 2 7" xfId="8473" xr:uid="{00000000-0005-0000-0000-00000D3E0000}"/>
    <cellStyle name="Migliaia 3 2 2 8" xfId="8474" xr:uid="{00000000-0005-0000-0000-00000E3E0000}"/>
    <cellStyle name="Migliaia 3 2 2 9" xfId="24367" xr:uid="{00000000-0005-0000-0000-00000F3E0000}"/>
    <cellStyle name="Migliaia 3 2 3" xfId="8475" xr:uid="{00000000-0005-0000-0000-0000103E0000}"/>
    <cellStyle name="Migliaia 3 2 3 2" xfId="8476" xr:uid="{00000000-0005-0000-0000-0000113E0000}"/>
    <cellStyle name="Migliaia 3 2 3 3" xfId="8477" xr:uid="{00000000-0005-0000-0000-0000123E0000}"/>
    <cellStyle name="Migliaia 3 2 3 4" xfId="8478" xr:uid="{00000000-0005-0000-0000-0000133E0000}"/>
    <cellStyle name="Migliaia 3 2 3 5" xfId="26674" xr:uid="{00000000-0005-0000-0000-0000143E0000}"/>
    <cellStyle name="Migliaia 3 2 3 6" xfId="31752" xr:uid="{00000000-0005-0000-0000-0000153E0000}"/>
    <cellStyle name="Migliaia 3 2 3 7" xfId="34740" xr:uid="{00000000-0005-0000-0000-0000163E0000}"/>
    <cellStyle name="Migliaia 3 2 3 8" xfId="37700" xr:uid="{00000000-0005-0000-0000-0000173E0000}"/>
    <cellStyle name="Migliaia 3 2 4" xfId="8479" xr:uid="{00000000-0005-0000-0000-0000183E0000}"/>
    <cellStyle name="Migliaia 3 2 4 2" xfId="8480" xr:uid="{00000000-0005-0000-0000-0000193E0000}"/>
    <cellStyle name="Migliaia 3 2 4 3" xfId="8481" xr:uid="{00000000-0005-0000-0000-00001A3E0000}"/>
    <cellStyle name="Migliaia 3 2 4 4" xfId="8482" xr:uid="{00000000-0005-0000-0000-00001B3E0000}"/>
    <cellStyle name="Migliaia 3 2 4 5" xfId="27451" xr:uid="{00000000-0005-0000-0000-00001C3E0000}"/>
    <cellStyle name="Migliaia 3 2 4 6" xfId="30883" xr:uid="{00000000-0005-0000-0000-00001D3E0000}"/>
    <cellStyle name="Migliaia 3 2 4 7" xfId="35508" xr:uid="{00000000-0005-0000-0000-00001E3E0000}"/>
    <cellStyle name="Migliaia 3 2 4 8" xfId="38468" xr:uid="{00000000-0005-0000-0000-00001F3E0000}"/>
    <cellStyle name="Migliaia 3 2 5" xfId="8483" xr:uid="{00000000-0005-0000-0000-0000203E0000}"/>
    <cellStyle name="Migliaia 3 2 5 2" xfId="8484" xr:uid="{00000000-0005-0000-0000-0000213E0000}"/>
    <cellStyle name="Migliaia 3 2 5 3" xfId="8485" xr:uid="{00000000-0005-0000-0000-0000223E0000}"/>
    <cellStyle name="Migliaia 3 2 5 4" xfId="28367" xr:uid="{00000000-0005-0000-0000-0000233E0000}"/>
    <cellStyle name="Migliaia 3 2 5 5" xfId="33647" xr:uid="{00000000-0005-0000-0000-0000243E0000}"/>
    <cellStyle name="Migliaia 3 2 5 6" xfId="39372" xr:uid="{00000000-0005-0000-0000-0000253E0000}"/>
    <cellStyle name="Migliaia 3 2 6" xfId="8486" xr:uid="{00000000-0005-0000-0000-0000263E0000}"/>
    <cellStyle name="Migliaia 3 2 6 2" xfId="8487" xr:uid="{00000000-0005-0000-0000-0000273E0000}"/>
    <cellStyle name="Migliaia 3 2 6 3" xfId="8488" xr:uid="{00000000-0005-0000-0000-0000283E0000}"/>
    <cellStyle name="Migliaia 3 2 6 4" xfId="29287" xr:uid="{00000000-0005-0000-0000-0000293E0000}"/>
    <cellStyle name="Migliaia 3 2 6 5" xfId="40277" xr:uid="{00000000-0005-0000-0000-00002A3E0000}"/>
    <cellStyle name="Migliaia 3 2 7" xfId="8489" xr:uid="{00000000-0005-0000-0000-00002B3E0000}"/>
    <cellStyle name="Migliaia 3 2 8" xfId="8490" xr:uid="{00000000-0005-0000-0000-00002C3E0000}"/>
    <cellStyle name="Migliaia 3 2 9" xfId="8491" xr:uid="{00000000-0005-0000-0000-00002D3E0000}"/>
    <cellStyle name="Migliaia 3 3" xfId="8492" xr:uid="{00000000-0005-0000-0000-00002E3E0000}"/>
    <cellStyle name="Migliaia 3 3 10" xfId="8493" xr:uid="{00000000-0005-0000-0000-00002F3E0000}"/>
    <cellStyle name="Migliaia 3 3 11" xfId="8494" xr:uid="{00000000-0005-0000-0000-0000303E0000}"/>
    <cellStyle name="Migliaia 3 3 12" xfId="24368" xr:uid="{00000000-0005-0000-0000-0000313E0000}"/>
    <cellStyle name="Migliaia 3 3 13" xfId="30885" xr:uid="{00000000-0005-0000-0000-0000323E0000}"/>
    <cellStyle name="Migliaia 3 3 14" xfId="36836" xr:uid="{00000000-0005-0000-0000-0000333E0000}"/>
    <cellStyle name="Migliaia 3 3 2" xfId="8495" xr:uid="{00000000-0005-0000-0000-0000343E0000}"/>
    <cellStyle name="Migliaia 3 3 2 10" xfId="30886" xr:uid="{00000000-0005-0000-0000-0000353E0000}"/>
    <cellStyle name="Migliaia 3 3 2 11" xfId="33650" xr:uid="{00000000-0005-0000-0000-0000363E0000}"/>
    <cellStyle name="Migliaia 3 3 2 12" xfId="36837" xr:uid="{00000000-0005-0000-0000-0000373E0000}"/>
    <cellStyle name="Migliaia 3 3 2 2" xfId="8496" xr:uid="{00000000-0005-0000-0000-0000383E0000}"/>
    <cellStyle name="Migliaia 3 3 2 2 2" xfId="8497" xr:uid="{00000000-0005-0000-0000-0000393E0000}"/>
    <cellStyle name="Migliaia 3 3 2 2 3" xfId="8498" xr:uid="{00000000-0005-0000-0000-00003A3E0000}"/>
    <cellStyle name="Migliaia 3 3 2 2 4" xfId="8499" xr:uid="{00000000-0005-0000-0000-00003B3E0000}"/>
    <cellStyle name="Migliaia 3 3 2 2 5" xfId="26677" xr:uid="{00000000-0005-0000-0000-00003C3E0000}"/>
    <cellStyle name="Migliaia 3 3 2 2 6" xfId="31755" xr:uid="{00000000-0005-0000-0000-00003D3E0000}"/>
    <cellStyle name="Migliaia 3 3 2 2 7" xfId="34743" xr:uid="{00000000-0005-0000-0000-00003E3E0000}"/>
    <cellStyle name="Migliaia 3 3 2 2 8" xfId="37703" xr:uid="{00000000-0005-0000-0000-00003F3E0000}"/>
    <cellStyle name="Migliaia 3 3 2 3" xfId="8500" xr:uid="{00000000-0005-0000-0000-0000403E0000}"/>
    <cellStyle name="Migliaia 3 3 2 3 2" xfId="8501" xr:uid="{00000000-0005-0000-0000-0000413E0000}"/>
    <cellStyle name="Migliaia 3 3 2 3 3" xfId="8502" xr:uid="{00000000-0005-0000-0000-0000423E0000}"/>
    <cellStyle name="Migliaia 3 3 2 3 4" xfId="27624" xr:uid="{00000000-0005-0000-0000-0000433E0000}"/>
    <cellStyle name="Migliaia 3 3 2 3 5" xfId="35678" xr:uid="{00000000-0005-0000-0000-0000443E0000}"/>
    <cellStyle name="Migliaia 3 3 2 3 6" xfId="38638" xr:uid="{00000000-0005-0000-0000-0000453E0000}"/>
    <cellStyle name="Migliaia 3 3 2 4" xfId="8503" xr:uid="{00000000-0005-0000-0000-0000463E0000}"/>
    <cellStyle name="Migliaia 3 3 2 4 2" xfId="8504" xr:uid="{00000000-0005-0000-0000-0000473E0000}"/>
    <cellStyle name="Migliaia 3 3 2 4 3" xfId="8505" xr:uid="{00000000-0005-0000-0000-0000483E0000}"/>
    <cellStyle name="Migliaia 3 3 2 4 4" xfId="28540" xr:uid="{00000000-0005-0000-0000-0000493E0000}"/>
    <cellStyle name="Migliaia 3 3 2 4 5" xfId="39542" xr:uid="{00000000-0005-0000-0000-00004A3E0000}"/>
    <cellStyle name="Migliaia 3 3 2 5" xfId="8506" xr:uid="{00000000-0005-0000-0000-00004B3E0000}"/>
    <cellStyle name="Migliaia 3 3 2 5 2" xfId="8507" xr:uid="{00000000-0005-0000-0000-00004C3E0000}"/>
    <cellStyle name="Migliaia 3 3 2 5 3" xfId="8508" xr:uid="{00000000-0005-0000-0000-00004D3E0000}"/>
    <cellStyle name="Migliaia 3 3 2 5 4" xfId="29460" xr:uid="{00000000-0005-0000-0000-00004E3E0000}"/>
    <cellStyle name="Migliaia 3 3 2 5 5" xfId="40447" xr:uid="{00000000-0005-0000-0000-00004F3E0000}"/>
    <cellStyle name="Migliaia 3 3 2 6" xfId="8509" xr:uid="{00000000-0005-0000-0000-0000503E0000}"/>
    <cellStyle name="Migliaia 3 3 2 7" xfId="8510" xr:uid="{00000000-0005-0000-0000-0000513E0000}"/>
    <cellStyle name="Migliaia 3 3 2 8" xfId="8511" xr:uid="{00000000-0005-0000-0000-0000523E0000}"/>
    <cellStyle name="Migliaia 3 3 2 9" xfId="24369" xr:uid="{00000000-0005-0000-0000-0000533E0000}"/>
    <cellStyle name="Migliaia 3 3 3" xfId="8512" xr:uid="{00000000-0005-0000-0000-0000543E0000}"/>
    <cellStyle name="Migliaia 3 3 3 10" xfId="24370" xr:uid="{00000000-0005-0000-0000-0000553E0000}"/>
    <cellStyle name="Migliaia 3 3 3 11" xfId="30887" xr:uid="{00000000-0005-0000-0000-0000563E0000}"/>
    <cellStyle name="Migliaia 3 3 3 12" xfId="33651" xr:uid="{00000000-0005-0000-0000-0000573E0000}"/>
    <cellStyle name="Migliaia 3 3 3 13" xfId="36838" xr:uid="{00000000-0005-0000-0000-0000583E0000}"/>
    <cellStyle name="Migliaia 3 3 3 2" xfId="8513" xr:uid="{00000000-0005-0000-0000-0000593E0000}"/>
    <cellStyle name="Migliaia 3 3 3 2 10" xfId="30888" xr:uid="{00000000-0005-0000-0000-00005A3E0000}"/>
    <cellStyle name="Migliaia 3 3 3 2 11" xfId="33652" xr:uid="{00000000-0005-0000-0000-00005B3E0000}"/>
    <cellStyle name="Migliaia 3 3 3 2 12" xfId="36839" xr:uid="{00000000-0005-0000-0000-00005C3E0000}"/>
    <cellStyle name="Migliaia 3 3 3 2 2" xfId="8514" xr:uid="{00000000-0005-0000-0000-00005D3E0000}"/>
    <cellStyle name="Migliaia 3 3 3 2 2 2" xfId="8515" xr:uid="{00000000-0005-0000-0000-00005E3E0000}"/>
    <cellStyle name="Migliaia 3 3 3 2 2 3" xfId="8516" xr:uid="{00000000-0005-0000-0000-00005F3E0000}"/>
    <cellStyle name="Migliaia 3 3 3 2 2 4" xfId="8517" xr:uid="{00000000-0005-0000-0000-0000603E0000}"/>
    <cellStyle name="Migliaia 3 3 3 2 2 5" xfId="26679" xr:uid="{00000000-0005-0000-0000-0000613E0000}"/>
    <cellStyle name="Migliaia 3 3 3 2 2 6" xfId="31757" xr:uid="{00000000-0005-0000-0000-0000623E0000}"/>
    <cellStyle name="Migliaia 3 3 3 2 2 7" xfId="34745" xr:uid="{00000000-0005-0000-0000-0000633E0000}"/>
    <cellStyle name="Migliaia 3 3 3 2 2 8" xfId="37705" xr:uid="{00000000-0005-0000-0000-0000643E0000}"/>
    <cellStyle name="Migliaia 3 3 3 2 3" xfId="8518" xr:uid="{00000000-0005-0000-0000-0000653E0000}"/>
    <cellStyle name="Migliaia 3 3 3 2 3 2" xfId="8519" xr:uid="{00000000-0005-0000-0000-0000663E0000}"/>
    <cellStyle name="Migliaia 3 3 3 2 3 3" xfId="8520" xr:uid="{00000000-0005-0000-0000-0000673E0000}"/>
    <cellStyle name="Migliaia 3 3 3 2 3 4" xfId="28028" xr:uid="{00000000-0005-0000-0000-0000683E0000}"/>
    <cellStyle name="Migliaia 3 3 3 2 3 5" xfId="36077" xr:uid="{00000000-0005-0000-0000-0000693E0000}"/>
    <cellStyle name="Migliaia 3 3 3 2 3 6" xfId="39037" xr:uid="{00000000-0005-0000-0000-00006A3E0000}"/>
    <cellStyle name="Migliaia 3 3 3 2 4" xfId="8521" xr:uid="{00000000-0005-0000-0000-00006B3E0000}"/>
    <cellStyle name="Migliaia 3 3 3 2 4 2" xfId="8522" xr:uid="{00000000-0005-0000-0000-00006C3E0000}"/>
    <cellStyle name="Migliaia 3 3 3 2 4 3" xfId="8523" xr:uid="{00000000-0005-0000-0000-00006D3E0000}"/>
    <cellStyle name="Migliaia 3 3 3 2 4 4" xfId="28944" xr:uid="{00000000-0005-0000-0000-00006E3E0000}"/>
    <cellStyle name="Migliaia 3 3 3 2 4 5" xfId="39941" xr:uid="{00000000-0005-0000-0000-00006F3E0000}"/>
    <cellStyle name="Migliaia 3 3 3 2 5" xfId="8524" xr:uid="{00000000-0005-0000-0000-0000703E0000}"/>
    <cellStyle name="Migliaia 3 3 3 2 5 2" xfId="8525" xr:uid="{00000000-0005-0000-0000-0000713E0000}"/>
    <cellStyle name="Migliaia 3 3 3 2 5 3" xfId="8526" xr:uid="{00000000-0005-0000-0000-0000723E0000}"/>
    <cellStyle name="Migliaia 3 3 3 2 5 4" xfId="29864" xr:uid="{00000000-0005-0000-0000-0000733E0000}"/>
    <cellStyle name="Migliaia 3 3 3 2 5 5" xfId="40846" xr:uid="{00000000-0005-0000-0000-0000743E0000}"/>
    <cellStyle name="Migliaia 3 3 3 2 6" xfId="8527" xr:uid="{00000000-0005-0000-0000-0000753E0000}"/>
    <cellStyle name="Migliaia 3 3 3 2 7" xfId="8528" xr:uid="{00000000-0005-0000-0000-0000763E0000}"/>
    <cellStyle name="Migliaia 3 3 3 2 8" xfId="8529" xr:uid="{00000000-0005-0000-0000-0000773E0000}"/>
    <cellStyle name="Migliaia 3 3 3 2 9" xfId="24371" xr:uid="{00000000-0005-0000-0000-0000783E0000}"/>
    <cellStyle name="Migliaia 3 3 3 3" xfId="8530" xr:uid="{00000000-0005-0000-0000-0000793E0000}"/>
    <cellStyle name="Migliaia 3 3 3 3 2" xfId="8531" xr:uid="{00000000-0005-0000-0000-00007A3E0000}"/>
    <cellStyle name="Migliaia 3 3 3 3 3" xfId="8532" xr:uid="{00000000-0005-0000-0000-00007B3E0000}"/>
    <cellStyle name="Migliaia 3 3 3 3 4" xfId="8533" xr:uid="{00000000-0005-0000-0000-00007C3E0000}"/>
    <cellStyle name="Migliaia 3 3 3 3 5" xfId="26678" xr:uid="{00000000-0005-0000-0000-00007D3E0000}"/>
    <cellStyle name="Migliaia 3 3 3 3 6" xfId="31756" xr:uid="{00000000-0005-0000-0000-00007E3E0000}"/>
    <cellStyle name="Migliaia 3 3 3 3 7" xfId="34744" xr:uid="{00000000-0005-0000-0000-00007F3E0000}"/>
    <cellStyle name="Migliaia 3 3 3 3 8" xfId="37704" xr:uid="{00000000-0005-0000-0000-0000803E0000}"/>
    <cellStyle name="Migliaia 3 3 3 4" xfId="8534" xr:uid="{00000000-0005-0000-0000-0000813E0000}"/>
    <cellStyle name="Migliaia 3 3 3 4 2" xfId="8535" xr:uid="{00000000-0005-0000-0000-0000823E0000}"/>
    <cellStyle name="Migliaia 3 3 3 4 3" xfId="8536" xr:uid="{00000000-0005-0000-0000-0000833E0000}"/>
    <cellStyle name="Migliaia 3 3 3 4 4" xfId="27625" xr:uid="{00000000-0005-0000-0000-0000843E0000}"/>
    <cellStyle name="Migliaia 3 3 3 4 5" xfId="35679" xr:uid="{00000000-0005-0000-0000-0000853E0000}"/>
    <cellStyle name="Migliaia 3 3 3 4 6" xfId="38639" xr:uid="{00000000-0005-0000-0000-0000863E0000}"/>
    <cellStyle name="Migliaia 3 3 3 5" xfId="8537" xr:uid="{00000000-0005-0000-0000-0000873E0000}"/>
    <cellStyle name="Migliaia 3 3 3 5 2" xfId="8538" xr:uid="{00000000-0005-0000-0000-0000883E0000}"/>
    <cellStyle name="Migliaia 3 3 3 5 3" xfId="8539" xr:uid="{00000000-0005-0000-0000-0000893E0000}"/>
    <cellStyle name="Migliaia 3 3 3 5 4" xfId="28541" xr:uid="{00000000-0005-0000-0000-00008A3E0000}"/>
    <cellStyle name="Migliaia 3 3 3 5 5" xfId="39543" xr:uid="{00000000-0005-0000-0000-00008B3E0000}"/>
    <cellStyle name="Migliaia 3 3 3 6" xfId="8540" xr:uid="{00000000-0005-0000-0000-00008C3E0000}"/>
    <cellStyle name="Migliaia 3 3 3 6 2" xfId="8541" xr:uid="{00000000-0005-0000-0000-00008D3E0000}"/>
    <cellStyle name="Migliaia 3 3 3 6 3" xfId="8542" xr:uid="{00000000-0005-0000-0000-00008E3E0000}"/>
    <cellStyle name="Migliaia 3 3 3 6 4" xfId="29461" xr:uid="{00000000-0005-0000-0000-00008F3E0000}"/>
    <cellStyle name="Migliaia 3 3 3 6 5" xfId="40448" xr:uid="{00000000-0005-0000-0000-0000903E0000}"/>
    <cellStyle name="Migliaia 3 3 3 7" xfId="8543" xr:uid="{00000000-0005-0000-0000-0000913E0000}"/>
    <cellStyle name="Migliaia 3 3 3 8" xfId="8544" xr:uid="{00000000-0005-0000-0000-0000923E0000}"/>
    <cellStyle name="Migliaia 3 3 3 9" xfId="8545" xr:uid="{00000000-0005-0000-0000-0000933E0000}"/>
    <cellStyle name="Migliaia 3 3 4" xfId="8546" xr:uid="{00000000-0005-0000-0000-0000943E0000}"/>
    <cellStyle name="Migliaia 3 3 4 10" xfId="30889" xr:uid="{00000000-0005-0000-0000-0000953E0000}"/>
    <cellStyle name="Migliaia 3 3 4 11" xfId="33653" xr:uid="{00000000-0005-0000-0000-0000963E0000}"/>
    <cellStyle name="Migliaia 3 3 4 12" xfId="36840" xr:uid="{00000000-0005-0000-0000-0000973E0000}"/>
    <cellStyle name="Migliaia 3 3 4 2" xfId="8547" xr:uid="{00000000-0005-0000-0000-0000983E0000}"/>
    <cellStyle name="Migliaia 3 3 4 2 2" xfId="8548" xr:uid="{00000000-0005-0000-0000-0000993E0000}"/>
    <cellStyle name="Migliaia 3 3 4 2 3" xfId="8549" xr:uid="{00000000-0005-0000-0000-00009A3E0000}"/>
    <cellStyle name="Migliaia 3 3 4 2 4" xfId="8550" xr:uid="{00000000-0005-0000-0000-00009B3E0000}"/>
    <cellStyle name="Migliaia 3 3 4 2 5" xfId="26680" xr:uid="{00000000-0005-0000-0000-00009C3E0000}"/>
    <cellStyle name="Migliaia 3 3 4 2 6" xfId="31758" xr:uid="{00000000-0005-0000-0000-00009D3E0000}"/>
    <cellStyle name="Migliaia 3 3 4 2 7" xfId="34746" xr:uid="{00000000-0005-0000-0000-00009E3E0000}"/>
    <cellStyle name="Migliaia 3 3 4 2 8" xfId="37706" xr:uid="{00000000-0005-0000-0000-00009F3E0000}"/>
    <cellStyle name="Migliaia 3 3 4 3" xfId="8551" xr:uid="{00000000-0005-0000-0000-0000A03E0000}"/>
    <cellStyle name="Migliaia 3 3 4 3 2" xfId="8552" xr:uid="{00000000-0005-0000-0000-0000A13E0000}"/>
    <cellStyle name="Migliaia 3 3 4 3 3" xfId="8553" xr:uid="{00000000-0005-0000-0000-0000A23E0000}"/>
    <cellStyle name="Migliaia 3 3 4 3 4" xfId="28027" xr:uid="{00000000-0005-0000-0000-0000A33E0000}"/>
    <cellStyle name="Migliaia 3 3 4 3 5" xfId="36076" xr:uid="{00000000-0005-0000-0000-0000A43E0000}"/>
    <cellStyle name="Migliaia 3 3 4 3 6" xfId="39036" xr:uid="{00000000-0005-0000-0000-0000A53E0000}"/>
    <cellStyle name="Migliaia 3 3 4 4" xfId="8554" xr:uid="{00000000-0005-0000-0000-0000A63E0000}"/>
    <cellStyle name="Migliaia 3 3 4 4 2" xfId="8555" xr:uid="{00000000-0005-0000-0000-0000A73E0000}"/>
    <cellStyle name="Migliaia 3 3 4 4 3" xfId="8556" xr:uid="{00000000-0005-0000-0000-0000A83E0000}"/>
    <cellStyle name="Migliaia 3 3 4 4 4" xfId="28943" xr:uid="{00000000-0005-0000-0000-0000A93E0000}"/>
    <cellStyle name="Migliaia 3 3 4 4 5" xfId="39940" xr:uid="{00000000-0005-0000-0000-0000AA3E0000}"/>
    <cellStyle name="Migliaia 3 3 4 5" xfId="8557" xr:uid="{00000000-0005-0000-0000-0000AB3E0000}"/>
    <cellStyle name="Migliaia 3 3 4 5 2" xfId="8558" xr:uid="{00000000-0005-0000-0000-0000AC3E0000}"/>
    <cellStyle name="Migliaia 3 3 4 5 3" xfId="8559" xr:uid="{00000000-0005-0000-0000-0000AD3E0000}"/>
    <cellStyle name="Migliaia 3 3 4 5 4" xfId="29863" xr:uid="{00000000-0005-0000-0000-0000AE3E0000}"/>
    <cellStyle name="Migliaia 3 3 4 5 5" xfId="40845" xr:uid="{00000000-0005-0000-0000-0000AF3E0000}"/>
    <cellStyle name="Migliaia 3 3 4 6" xfId="8560" xr:uid="{00000000-0005-0000-0000-0000B03E0000}"/>
    <cellStyle name="Migliaia 3 3 4 7" xfId="8561" xr:uid="{00000000-0005-0000-0000-0000B13E0000}"/>
    <cellStyle name="Migliaia 3 3 4 8" xfId="8562" xr:uid="{00000000-0005-0000-0000-0000B23E0000}"/>
    <cellStyle name="Migliaia 3 3 4 9" xfId="24372" xr:uid="{00000000-0005-0000-0000-0000B33E0000}"/>
    <cellStyle name="Migliaia 3 3 5" xfId="8563" xr:uid="{00000000-0005-0000-0000-0000B43E0000}"/>
    <cellStyle name="Migliaia 3 3 5 2" xfId="8564" xr:uid="{00000000-0005-0000-0000-0000B53E0000}"/>
    <cellStyle name="Migliaia 3 3 5 3" xfId="8565" xr:uid="{00000000-0005-0000-0000-0000B63E0000}"/>
    <cellStyle name="Migliaia 3 3 5 4" xfId="8566" xr:uid="{00000000-0005-0000-0000-0000B73E0000}"/>
    <cellStyle name="Migliaia 3 3 5 5" xfId="26676" xr:uid="{00000000-0005-0000-0000-0000B83E0000}"/>
    <cellStyle name="Migliaia 3 3 5 6" xfId="31754" xr:uid="{00000000-0005-0000-0000-0000B93E0000}"/>
    <cellStyle name="Migliaia 3 3 5 7" xfId="34742" xr:uid="{00000000-0005-0000-0000-0000BA3E0000}"/>
    <cellStyle name="Migliaia 3 3 5 8" xfId="37702" xr:uid="{00000000-0005-0000-0000-0000BB3E0000}"/>
    <cellStyle name="Migliaia 3 3 6" xfId="8567" xr:uid="{00000000-0005-0000-0000-0000BC3E0000}"/>
    <cellStyle name="Migliaia 3 3 6 2" xfId="8568" xr:uid="{00000000-0005-0000-0000-0000BD3E0000}"/>
    <cellStyle name="Migliaia 3 3 6 3" xfId="8569" xr:uid="{00000000-0005-0000-0000-0000BE3E0000}"/>
    <cellStyle name="Migliaia 3 3 6 4" xfId="27623" xr:uid="{00000000-0005-0000-0000-0000BF3E0000}"/>
    <cellStyle name="Migliaia 3 3 6 5" xfId="35677" xr:uid="{00000000-0005-0000-0000-0000C03E0000}"/>
    <cellStyle name="Migliaia 3 3 6 6" xfId="38637" xr:uid="{00000000-0005-0000-0000-0000C13E0000}"/>
    <cellStyle name="Migliaia 3 3 7" xfId="8570" xr:uid="{00000000-0005-0000-0000-0000C23E0000}"/>
    <cellStyle name="Migliaia 3 3 7 2" xfId="8571" xr:uid="{00000000-0005-0000-0000-0000C33E0000}"/>
    <cellStyle name="Migliaia 3 3 7 3" xfId="8572" xr:uid="{00000000-0005-0000-0000-0000C43E0000}"/>
    <cellStyle name="Migliaia 3 3 7 4" xfId="28539" xr:uid="{00000000-0005-0000-0000-0000C53E0000}"/>
    <cellStyle name="Migliaia 3 3 7 5" xfId="33649" xr:uid="{00000000-0005-0000-0000-0000C63E0000}"/>
    <cellStyle name="Migliaia 3 3 7 6" xfId="39541" xr:uid="{00000000-0005-0000-0000-0000C73E0000}"/>
    <cellStyle name="Migliaia 3 3 8" xfId="8573" xr:uid="{00000000-0005-0000-0000-0000C83E0000}"/>
    <cellStyle name="Migliaia 3 3 8 2" xfId="8574" xr:uid="{00000000-0005-0000-0000-0000C93E0000}"/>
    <cellStyle name="Migliaia 3 3 8 3" xfId="8575" xr:uid="{00000000-0005-0000-0000-0000CA3E0000}"/>
    <cellStyle name="Migliaia 3 3 8 4" xfId="29459" xr:uid="{00000000-0005-0000-0000-0000CB3E0000}"/>
    <cellStyle name="Migliaia 3 3 8 5" xfId="40446" xr:uid="{00000000-0005-0000-0000-0000CC3E0000}"/>
    <cellStyle name="Migliaia 3 3 9" xfId="8576" xr:uid="{00000000-0005-0000-0000-0000CD3E0000}"/>
    <cellStyle name="Migliaia 3 4" xfId="8577" xr:uid="{00000000-0005-0000-0000-0000CE3E0000}"/>
    <cellStyle name="Migliaia 3 4 10" xfId="8578" xr:uid="{00000000-0005-0000-0000-0000CF3E0000}"/>
    <cellStyle name="Migliaia 3 4 11" xfId="24373" xr:uid="{00000000-0005-0000-0000-0000D03E0000}"/>
    <cellStyle name="Migliaia 3 4 12" xfId="30890" xr:uid="{00000000-0005-0000-0000-0000D13E0000}"/>
    <cellStyle name="Migliaia 3 4 13" xfId="33654" xr:uid="{00000000-0005-0000-0000-0000D23E0000}"/>
    <cellStyle name="Migliaia 3 4 14" xfId="36841" xr:uid="{00000000-0005-0000-0000-0000D33E0000}"/>
    <cellStyle name="Migliaia 3 4 2" xfId="8579" xr:uid="{00000000-0005-0000-0000-0000D43E0000}"/>
    <cellStyle name="Migliaia 3 4 2 10" xfId="24374" xr:uid="{00000000-0005-0000-0000-0000D53E0000}"/>
    <cellStyle name="Migliaia 3 4 2 11" xfId="30891" xr:uid="{00000000-0005-0000-0000-0000D63E0000}"/>
    <cellStyle name="Migliaia 3 4 2 12" xfId="33655" xr:uid="{00000000-0005-0000-0000-0000D73E0000}"/>
    <cellStyle name="Migliaia 3 4 2 13" xfId="36842" xr:uid="{00000000-0005-0000-0000-0000D83E0000}"/>
    <cellStyle name="Migliaia 3 4 2 2" xfId="8580" xr:uid="{00000000-0005-0000-0000-0000D93E0000}"/>
    <cellStyle name="Migliaia 3 4 2 2 10" xfId="30892" xr:uid="{00000000-0005-0000-0000-0000DA3E0000}"/>
    <cellStyle name="Migliaia 3 4 2 2 11" xfId="33656" xr:uid="{00000000-0005-0000-0000-0000DB3E0000}"/>
    <cellStyle name="Migliaia 3 4 2 2 12" xfId="36843" xr:uid="{00000000-0005-0000-0000-0000DC3E0000}"/>
    <cellStyle name="Migliaia 3 4 2 2 2" xfId="8581" xr:uid="{00000000-0005-0000-0000-0000DD3E0000}"/>
    <cellStyle name="Migliaia 3 4 2 2 2 2" xfId="8582" xr:uid="{00000000-0005-0000-0000-0000DE3E0000}"/>
    <cellStyle name="Migliaia 3 4 2 2 2 3" xfId="8583" xr:uid="{00000000-0005-0000-0000-0000DF3E0000}"/>
    <cellStyle name="Migliaia 3 4 2 2 2 4" xfId="8584" xr:uid="{00000000-0005-0000-0000-0000E03E0000}"/>
    <cellStyle name="Migliaia 3 4 2 2 2 5" xfId="26683" xr:uid="{00000000-0005-0000-0000-0000E13E0000}"/>
    <cellStyle name="Migliaia 3 4 2 2 2 6" xfId="31761" xr:uid="{00000000-0005-0000-0000-0000E23E0000}"/>
    <cellStyle name="Migliaia 3 4 2 2 2 7" xfId="34749" xr:uid="{00000000-0005-0000-0000-0000E33E0000}"/>
    <cellStyle name="Migliaia 3 4 2 2 2 8" xfId="37709" xr:uid="{00000000-0005-0000-0000-0000E43E0000}"/>
    <cellStyle name="Migliaia 3 4 2 2 3" xfId="8585" xr:uid="{00000000-0005-0000-0000-0000E53E0000}"/>
    <cellStyle name="Migliaia 3 4 2 2 3 2" xfId="8586" xr:uid="{00000000-0005-0000-0000-0000E63E0000}"/>
    <cellStyle name="Migliaia 3 4 2 2 3 3" xfId="8587" xr:uid="{00000000-0005-0000-0000-0000E73E0000}"/>
    <cellStyle name="Migliaia 3 4 2 2 3 4" xfId="28030" xr:uid="{00000000-0005-0000-0000-0000E83E0000}"/>
    <cellStyle name="Migliaia 3 4 2 2 3 5" xfId="36079" xr:uid="{00000000-0005-0000-0000-0000E93E0000}"/>
    <cellStyle name="Migliaia 3 4 2 2 3 6" xfId="39039" xr:uid="{00000000-0005-0000-0000-0000EA3E0000}"/>
    <cellStyle name="Migliaia 3 4 2 2 4" xfId="8588" xr:uid="{00000000-0005-0000-0000-0000EB3E0000}"/>
    <cellStyle name="Migliaia 3 4 2 2 4 2" xfId="8589" xr:uid="{00000000-0005-0000-0000-0000EC3E0000}"/>
    <cellStyle name="Migliaia 3 4 2 2 4 3" xfId="8590" xr:uid="{00000000-0005-0000-0000-0000ED3E0000}"/>
    <cellStyle name="Migliaia 3 4 2 2 4 4" xfId="28946" xr:uid="{00000000-0005-0000-0000-0000EE3E0000}"/>
    <cellStyle name="Migliaia 3 4 2 2 4 5" xfId="39943" xr:uid="{00000000-0005-0000-0000-0000EF3E0000}"/>
    <cellStyle name="Migliaia 3 4 2 2 5" xfId="8591" xr:uid="{00000000-0005-0000-0000-0000F03E0000}"/>
    <cellStyle name="Migliaia 3 4 2 2 5 2" xfId="8592" xr:uid="{00000000-0005-0000-0000-0000F13E0000}"/>
    <cellStyle name="Migliaia 3 4 2 2 5 3" xfId="8593" xr:uid="{00000000-0005-0000-0000-0000F23E0000}"/>
    <cellStyle name="Migliaia 3 4 2 2 5 4" xfId="29866" xr:uid="{00000000-0005-0000-0000-0000F33E0000}"/>
    <cellStyle name="Migliaia 3 4 2 2 5 5" xfId="40848" xr:uid="{00000000-0005-0000-0000-0000F43E0000}"/>
    <cellStyle name="Migliaia 3 4 2 2 6" xfId="8594" xr:uid="{00000000-0005-0000-0000-0000F53E0000}"/>
    <cellStyle name="Migliaia 3 4 2 2 7" xfId="8595" xr:uid="{00000000-0005-0000-0000-0000F63E0000}"/>
    <cellStyle name="Migliaia 3 4 2 2 8" xfId="8596" xr:uid="{00000000-0005-0000-0000-0000F73E0000}"/>
    <cellStyle name="Migliaia 3 4 2 2 9" xfId="24375" xr:uid="{00000000-0005-0000-0000-0000F83E0000}"/>
    <cellStyle name="Migliaia 3 4 2 3" xfId="8597" xr:uid="{00000000-0005-0000-0000-0000F93E0000}"/>
    <cellStyle name="Migliaia 3 4 2 3 2" xfId="8598" xr:uid="{00000000-0005-0000-0000-0000FA3E0000}"/>
    <cellStyle name="Migliaia 3 4 2 3 3" xfId="8599" xr:uid="{00000000-0005-0000-0000-0000FB3E0000}"/>
    <cellStyle name="Migliaia 3 4 2 3 4" xfId="8600" xr:uid="{00000000-0005-0000-0000-0000FC3E0000}"/>
    <cellStyle name="Migliaia 3 4 2 3 5" xfId="26682" xr:uid="{00000000-0005-0000-0000-0000FD3E0000}"/>
    <cellStyle name="Migliaia 3 4 2 3 6" xfId="31760" xr:uid="{00000000-0005-0000-0000-0000FE3E0000}"/>
    <cellStyle name="Migliaia 3 4 2 3 7" xfId="34748" xr:uid="{00000000-0005-0000-0000-0000FF3E0000}"/>
    <cellStyle name="Migliaia 3 4 2 3 8" xfId="37708" xr:uid="{00000000-0005-0000-0000-0000003F0000}"/>
    <cellStyle name="Migliaia 3 4 2 4" xfId="8601" xr:uid="{00000000-0005-0000-0000-0000013F0000}"/>
    <cellStyle name="Migliaia 3 4 2 4 2" xfId="8602" xr:uid="{00000000-0005-0000-0000-0000023F0000}"/>
    <cellStyle name="Migliaia 3 4 2 4 3" xfId="8603" xr:uid="{00000000-0005-0000-0000-0000033F0000}"/>
    <cellStyle name="Migliaia 3 4 2 4 4" xfId="27627" xr:uid="{00000000-0005-0000-0000-0000043F0000}"/>
    <cellStyle name="Migliaia 3 4 2 4 5" xfId="35681" xr:uid="{00000000-0005-0000-0000-0000053F0000}"/>
    <cellStyle name="Migliaia 3 4 2 4 6" xfId="38641" xr:uid="{00000000-0005-0000-0000-0000063F0000}"/>
    <cellStyle name="Migliaia 3 4 2 5" xfId="8604" xr:uid="{00000000-0005-0000-0000-0000073F0000}"/>
    <cellStyle name="Migliaia 3 4 2 5 2" xfId="8605" xr:uid="{00000000-0005-0000-0000-0000083F0000}"/>
    <cellStyle name="Migliaia 3 4 2 5 3" xfId="8606" xr:uid="{00000000-0005-0000-0000-0000093F0000}"/>
    <cellStyle name="Migliaia 3 4 2 5 4" xfId="28543" xr:uid="{00000000-0005-0000-0000-00000A3F0000}"/>
    <cellStyle name="Migliaia 3 4 2 5 5" xfId="39545" xr:uid="{00000000-0005-0000-0000-00000B3F0000}"/>
    <cellStyle name="Migliaia 3 4 2 6" xfId="8607" xr:uid="{00000000-0005-0000-0000-00000C3F0000}"/>
    <cellStyle name="Migliaia 3 4 2 6 2" xfId="8608" xr:uid="{00000000-0005-0000-0000-00000D3F0000}"/>
    <cellStyle name="Migliaia 3 4 2 6 3" xfId="8609" xr:uid="{00000000-0005-0000-0000-00000E3F0000}"/>
    <cellStyle name="Migliaia 3 4 2 6 4" xfId="29463" xr:uid="{00000000-0005-0000-0000-00000F3F0000}"/>
    <cellStyle name="Migliaia 3 4 2 6 5" xfId="40450" xr:uid="{00000000-0005-0000-0000-0000103F0000}"/>
    <cellStyle name="Migliaia 3 4 2 7" xfId="8610" xr:uid="{00000000-0005-0000-0000-0000113F0000}"/>
    <cellStyle name="Migliaia 3 4 2 8" xfId="8611" xr:uid="{00000000-0005-0000-0000-0000123F0000}"/>
    <cellStyle name="Migliaia 3 4 2 9" xfId="8612" xr:uid="{00000000-0005-0000-0000-0000133F0000}"/>
    <cellStyle name="Migliaia 3 4 3" xfId="8613" xr:uid="{00000000-0005-0000-0000-0000143F0000}"/>
    <cellStyle name="Migliaia 3 4 3 10" xfId="30893" xr:uid="{00000000-0005-0000-0000-0000153F0000}"/>
    <cellStyle name="Migliaia 3 4 3 11" xfId="33657" xr:uid="{00000000-0005-0000-0000-0000163F0000}"/>
    <cellStyle name="Migliaia 3 4 3 12" xfId="36844" xr:uid="{00000000-0005-0000-0000-0000173F0000}"/>
    <cellStyle name="Migliaia 3 4 3 2" xfId="8614" xr:uid="{00000000-0005-0000-0000-0000183F0000}"/>
    <cellStyle name="Migliaia 3 4 3 2 2" xfId="8615" xr:uid="{00000000-0005-0000-0000-0000193F0000}"/>
    <cellStyle name="Migliaia 3 4 3 2 3" xfId="8616" xr:uid="{00000000-0005-0000-0000-00001A3F0000}"/>
    <cellStyle name="Migliaia 3 4 3 2 4" xfId="8617" xr:uid="{00000000-0005-0000-0000-00001B3F0000}"/>
    <cellStyle name="Migliaia 3 4 3 2 5" xfId="26684" xr:uid="{00000000-0005-0000-0000-00001C3F0000}"/>
    <cellStyle name="Migliaia 3 4 3 2 6" xfId="31762" xr:uid="{00000000-0005-0000-0000-00001D3F0000}"/>
    <cellStyle name="Migliaia 3 4 3 2 7" xfId="34750" xr:uid="{00000000-0005-0000-0000-00001E3F0000}"/>
    <cellStyle name="Migliaia 3 4 3 2 8" xfId="37710" xr:uid="{00000000-0005-0000-0000-00001F3F0000}"/>
    <cellStyle name="Migliaia 3 4 3 3" xfId="8618" xr:uid="{00000000-0005-0000-0000-0000203F0000}"/>
    <cellStyle name="Migliaia 3 4 3 3 2" xfId="8619" xr:uid="{00000000-0005-0000-0000-0000213F0000}"/>
    <cellStyle name="Migliaia 3 4 3 3 3" xfId="8620" xr:uid="{00000000-0005-0000-0000-0000223F0000}"/>
    <cellStyle name="Migliaia 3 4 3 3 4" xfId="28029" xr:uid="{00000000-0005-0000-0000-0000233F0000}"/>
    <cellStyle name="Migliaia 3 4 3 3 5" xfId="36078" xr:uid="{00000000-0005-0000-0000-0000243F0000}"/>
    <cellStyle name="Migliaia 3 4 3 3 6" xfId="39038" xr:uid="{00000000-0005-0000-0000-0000253F0000}"/>
    <cellStyle name="Migliaia 3 4 3 4" xfId="8621" xr:uid="{00000000-0005-0000-0000-0000263F0000}"/>
    <cellStyle name="Migliaia 3 4 3 4 2" xfId="8622" xr:uid="{00000000-0005-0000-0000-0000273F0000}"/>
    <cellStyle name="Migliaia 3 4 3 4 3" xfId="8623" xr:uid="{00000000-0005-0000-0000-0000283F0000}"/>
    <cellStyle name="Migliaia 3 4 3 4 4" xfId="28945" xr:uid="{00000000-0005-0000-0000-0000293F0000}"/>
    <cellStyle name="Migliaia 3 4 3 4 5" xfId="39942" xr:uid="{00000000-0005-0000-0000-00002A3F0000}"/>
    <cellStyle name="Migliaia 3 4 3 5" xfId="8624" xr:uid="{00000000-0005-0000-0000-00002B3F0000}"/>
    <cellStyle name="Migliaia 3 4 3 5 2" xfId="8625" xr:uid="{00000000-0005-0000-0000-00002C3F0000}"/>
    <cellStyle name="Migliaia 3 4 3 5 3" xfId="8626" xr:uid="{00000000-0005-0000-0000-00002D3F0000}"/>
    <cellStyle name="Migliaia 3 4 3 5 4" xfId="29865" xr:uid="{00000000-0005-0000-0000-00002E3F0000}"/>
    <cellStyle name="Migliaia 3 4 3 5 5" xfId="40847" xr:uid="{00000000-0005-0000-0000-00002F3F0000}"/>
    <cellStyle name="Migliaia 3 4 3 6" xfId="8627" xr:uid="{00000000-0005-0000-0000-0000303F0000}"/>
    <cellStyle name="Migliaia 3 4 3 7" xfId="8628" xr:uid="{00000000-0005-0000-0000-0000313F0000}"/>
    <cellStyle name="Migliaia 3 4 3 8" xfId="8629" xr:uid="{00000000-0005-0000-0000-0000323F0000}"/>
    <cellStyle name="Migliaia 3 4 3 9" xfId="24376" xr:uid="{00000000-0005-0000-0000-0000333F0000}"/>
    <cellStyle name="Migliaia 3 4 4" xfId="8630" xr:uid="{00000000-0005-0000-0000-0000343F0000}"/>
    <cellStyle name="Migliaia 3 4 4 2" xfId="8631" xr:uid="{00000000-0005-0000-0000-0000353F0000}"/>
    <cellStyle name="Migliaia 3 4 4 3" xfId="8632" xr:uid="{00000000-0005-0000-0000-0000363F0000}"/>
    <cellStyle name="Migliaia 3 4 4 4" xfId="8633" xr:uid="{00000000-0005-0000-0000-0000373F0000}"/>
    <cellStyle name="Migliaia 3 4 4 5" xfId="26681" xr:uid="{00000000-0005-0000-0000-0000383F0000}"/>
    <cellStyle name="Migliaia 3 4 4 6" xfId="31759" xr:uid="{00000000-0005-0000-0000-0000393F0000}"/>
    <cellStyle name="Migliaia 3 4 4 7" xfId="34747" xr:uid="{00000000-0005-0000-0000-00003A3F0000}"/>
    <cellStyle name="Migliaia 3 4 4 8" xfId="37707" xr:uid="{00000000-0005-0000-0000-00003B3F0000}"/>
    <cellStyle name="Migliaia 3 4 5" xfId="8634" xr:uid="{00000000-0005-0000-0000-00003C3F0000}"/>
    <cellStyle name="Migliaia 3 4 5 2" xfId="8635" xr:uid="{00000000-0005-0000-0000-00003D3F0000}"/>
    <cellStyle name="Migliaia 3 4 5 3" xfId="8636" xr:uid="{00000000-0005-0000-0000-00003E3F0000}"/>
    <cellStyle name="Migliaia 3 4 5 4" xfId="27626" xr:uid="{00000000-0005-0000-0000-00003F3F0000}"/>
    <cellStyle name="Migliaia 3 4 5 5" xfId="35680" xr:uid="{00000000-0005-0000-0000-0000403F0000}"/>
    <cellStyle name="Migliaia 3 4 5 6" xfId="38640" xr:uid="{00000000-0005-0000-0000-0000413F0000}"/>
    <cellStyle name="Migliaia 3 4 6" xfId="8637" xr:uid="{00000000-0005-0000-0000-0000423F0000}"/>
    <cellStyle name="Migliaia 3 4 6 2" xfId="8638" xr:uid="{00000000-0005-0000-0000-0000433F0000}"/>
    <cellStyle name="Migliaia 3 4 6 3" xfId="8639" xr:uid="{00000000-0005-0000-0000-0000443F0000}"/>
    <cellStyle name="Migliaia 3 4 6 4" xfId="28542" xr:uid="{00000000-0005-0000-0000-0000453F0000}"/>
    <cellStyle name="Migliaia 3 4 6 5" xfId="39544" xr:uid="{00000000-0005-0000-0000-0000463F0000}"/>
    <cellStyle name="Migliaia 3 4 7" xfId="8640" xr:uid="{00000000-0005-0000-0000-0000473F0000}"/>
    <cellStyle name="Migliaia 3 4 7 2" xfId="8641" xr:uid="{00000000-0005-0000-0000-0000483F0000}"/>
    <cellStyle name="Migliaia 3 4 7 3" xfId="8642" xr:uid="{00000000-0005-0000-0000-0000493F0000}"/>
    <cellStyle name="Migliaia 3 4 7 4" xfId="29462" xr:uid="{00000000-0005-0000-0000-00004A3F0000}"/>
    <cellStyle name="Migliaia 3 4 7 5" xfId="40449" xr:uid="{00000000-0005-0000-0000-00004B3F0000}"/>
    <cellStyle name="Migliaia 3 4 8" xfId="8643" xr:uid="{00000000-0005-0000-0000-00004C3F0000}"/>
    <cellStyle name="Migliaia 3 4 9" xfId="8644" xr:uid="{00000000-0005-0000-0000-00004D3F0000}"/>
    <cellStyle name="Migliaia 3 5" xfId="8645" xr:uid="{00000000-0005-0000-0000-00004E3F0000}"/>
    <cellStyle name="Migliaia 3 5 10" xfId="30894" xr:uid="{00000000-0005-0000-0000-00004F3F0000}"/>
    <cellStyle name="Migliaia 3 5 11" xfId="33658" xr:uid="{00000000-0005-0000-0000-0000503F0000}"/>
    <cellStyle name="Migliaia 3 5 12" xfId="36845" xr:uid="{00000000-0005-0000-0000-0000513F0000}"/>
    <cellStyle name="Migliaia 3 5 2" xfId="8646" xr:uid="{00000000-0005-0000-0000-0000523F0000}"/>
    <cellStyle name="Migliaia 3 5 2 2" xfId="8647" xr:uid="{00000000-0005-0000-0000-0000533F0000}"/>
    <cellStyle name="Migliaia 3 5 2 3" xfId="8648" xr:uid="{00000000-0005-0000-0000-0000543F0000}"/>
    <cellStyle name="Migliaia 3 5 2 4" xfId="8649" xr:uid="{00000000-0005-0000-0000-0000553F0000}"/>
    <cellStyle name="Migliaia 3 5 2 5" xfId="26685" xr:uid="{00000000-0005-0000-0000-0000563F0000}"/>
    <cellStyle name="Migliaia 3 5 2 6" xfId="31763" xr:uid="{00000000-0005-0000-0000-0000573F0000}"/>
    <cellStyle name="Migliaia 3 5 2 7" xfId="34751" xr:uid="{00000000-0005-0000-0000-0000583F0000}"/>
    <cellStyle name="Migliaia 3 5 2 8" xfId="37711" xr:uid="{00000000-0005-0000-0000-0000593F0000}"/>
    <cellStyle name="Migliaia 3 5 3" xfId="8650" xr:uid="{00000000-0005-0000-0000-00005A3F0000}"/>
    <cellStyle name="Migliaia 3 5 3 2" xfId="8651" xr:uid="{00000000-0005-0000-0000-00005B3F0000}"/>
    <cellStyle name="Migliaia 3 5 3 3" xfId="8652" xr:uid="{00000000-0005-0000-0000-00005C3F0000}"/>
    <cellStyle name="Migliaia 3 5 3 4" xfId="27628" xr:uid="{00000000-0005-0000-0000-00005D3F0000}"/>
    <cellStyle name="Migliaia 3 5 3 5" xfId="35682" xr:uid="{00000000-0005-0000-0000-00005E3F0000}"/>
    <cellStyle name="Migliaia 3 5 3 6" xfId="38642" xr:uid="{00000000-0005-0000-0000-00005F3F0000}"/>
    <cellStyle name="Migliaia 3 5 4" xfId="8653" xr:uid="{00000000-0005-0000-0000-0000603F0000}"/>
    <cellStyle name="Migliaia 3 5 4 2" xfId="8654" xr:uid="{00000000-0005-0000-0000-0000613F0000}"/>
    <cellStyle name="Migliaia 3 5 4 3" xfId="8655" xr:uid="{00000000-0005-0000-0000-0000623F0000}"/>
    <cellStyle name="Migliaia 3 5 4 4" xfId="28544" xr:uid="{00000000-0005-0000-0000-0000633F0000}"/>
    <cellStyle name="Migliaia 3 5 4 5" xfId="39546" xr:uid="{00000000-0005-0000-0000-0000643F0000}"/>
    <cellStyle name="Migliaia 3 5 5" xfId="8656" xr:uid="{00000000-0005-0000-0000-0000653F0000}"/>
    <cellStyle name="Migliaia 3 5 5 2" xfId="8657" xr:uid="{00000000-0005-0000-0000-0000663F0000}"/>
    <cellStyle name="Migliaia 3 5 5 3" xfId="8658" xr:uid="{00000000-0005-0000-0000-0000673F0000}"/>
    <cellStyle name="Migliaia 3 5 5 4" xfId="29464" xr:uid="{00000000-0005-0000-0000-0000683F0000}"/>
    <cellStyle name="Migliaia 3 5 5 5" xfId="40451" xr:uid="{00000000-0005-0000-0000-0000693F0000}"/>
    <cellStyle name="Migliaia 3 5 6" xfId="8659" xr:uid="{00000000-0005-0000-0000-00006A3F0000}"/>
    <cellStyle name="Migliaia 3 5 7" xfId="8660" xr:uid="{00000000-0005-0000-0000-00006B3F0000}"/>
    <cellStyle name="Migliaia 3 5 8" xfId="8661" xr:uid="{00000000-0005-0000-0000-00006C3F0000}"/>
    <cellStyle name="Migliaia 3 5 9" xfId="24377" xr:uid="{00000000-0005-0000-0000-00006D3F0000}"/>
    <cellStyle name="Migliaia 3 6" xfId="8662" xr:uid="{00000000-0005-0000-0000-00006E3F0000}"/>
    <cellStyle name="Migliaia 3 6 2" xfId="8663" xr:uid="{00000000-0005-0000-0000-00006F3F0000}"/>
    <cellStyle name="Migliaia 3 6 3" xfId="8664" xr:uid="{00000000-0005-0000-0000-0000703F0000}"/>
    <cellStyle name="Migliaia 3 6 4" xfId="8665" xr:uid="{00000000-0005-0000-0000-0000713F0000}"/>
    <cellStyle name="Migliaia 3 6 5" xfId="26673" xr:uid="{00000000-0005-0000-0000-0000723F0000}"/>
    <cellStyle name="Migliaia 3 6 6" xfId="31751" xr:uid="{00000000-0005-0000-0000-0000733F0000}"/>
    <cellStyle name="Migliaia 3 6 7" xfId="34739" xr:uid="{00000000-0005-0000-0000-0000743F0000}"/>
    <cellStyle name="Migliaia 3 6 8" xfId="37699" xr:uid="{00000000-0005-0000-0000-0000753F0000}"/>
    <cellStyle name="Migliaia 3 7" xfId="8666" xr:uid="{00000000-0005-0000-0000-0000763F0000}"/>
    <cellStyle name="Migliaia 3 7 2" xfId="8667" xr:uid="{00000000-0005-0000-0000-0000773F0000}"/>
    <cellStyle name="Migliaia 3 7 3" xfId="8668" xr:uid="{00000000-0005-0000-0000-0000783F0000}"/>
    <cellStyle name="Migliaia 3 7 4" xfId="8669" xr:uid="{00000000-0005-0000-0000-0000793F0000}"/>
    <cellStyle name="Migliaia 3 7 5" xfId="23971" xr:uid="{00000000-0005-0000-0000-00007A3F0000}"/>
    <cellStyle name="Migliaia 3 7 6" xfId="30527" xr:uid="{00000000-0005-0000-0000-00007B3F0000}"/>
    <cellStyle name="Migliaia 3 7 7" xfId="33188" xr:uid="{00000000-0005-0000-0000-00007C3F0000}"/>
    <cellStyle name="Migliaia 3 7 8" xfId="36479" xr:uid="{00000000-0005-0000-0000-00007D3F0000}"/>
    <cellStyle name="Migliaia 3 8" xfId="8670" xr:uid="{00000000-0005-0000-0000-00007E3F0000}"/>
    <cellStyle name="Migliaia 3 8 2" xfId="8671" xr:uid="{00000000-0005-0000-0000-00007F3F0000}"/>
    <cellStyle name="Migliaia 3 8 3" xfId="8672" xr:uid="{00000000-0005-0000-0000-0000803F0000}"/>
    <cellStyle name="Migliaia 3 8 4" xfId="8673" xr:uid="{00000000-0005-0000-0000-0000813F0000}"/>
    <cellStyle name="Migliaia 3 8 5" xfId="27268" xr:uid="{00000000-0005-0000-0000-0000823F0000}"/>
    <cellStyle name="Migliaia 3 8 6" xfId="32339" xr:uid="{00000000-0005-0000-0000-0000833F0000}"/>
    <cellStyle name="Migliaia 3 8 7" xfId="35327" xr:uid="{00000000-0005-0000-0000-0000843F0000}"/>
    <cellStyle name="Migliaia 3 8 8" xfId="38287" xr:uid="{00000000-0005-0000-0000-0000853F0000}"/>
    <cellStyle name="Migliaia 3 9" xfId="8674" xr:uid="{00000000-0005-0000-0000-0000863F0000}"/>
    <cellStyle name="Migliaia 3 9 2" xfId="8675" xr:uid="{00000000-0005-0000-0000-0000873F0000}"/>
    <cellStyle name="Migliaia 3 9 3" xfId="8676" xr:uid="{00000000-0005-0000-0000-0000883F0000}"/>
    <cellStyle name="Migliaia 3 9 4" xfId="8677" xr:uid="{00000000-0005-0000-0000-0000893F0000}"/>
    <cellStyle name="Migliaia 3 9 5" xfId="27388" xr:uid="{00000000-0005-0000-0000-00008A3F0000}"/>
    <cellStyle name="Migliaia 3 9 6" xfId="30403" xr:uid="{00000000-0005-0000-0000-00008B3F0000}"/>
    <cellStyle name="Migliaia 3 9 7" xfId="35447" xr:uid="{00000000-0005-0000-0000-00008C3F0000}"/>
    <cellStyle name="Migliaia 3 9 8" xfId="38407" xr:uid="{00000000-0005-0000-0000-00008D3F0000}"/>
    <cellStyle name="Migliaia 30" xfId="8678" xr:uid="{00000000-0005-0000-0000-00008E3F0000}"/>
    <cellStyle name="Migliaia 30 10" xfId="8679" xr:uid="{00000000-0005-0000-0000-00008F3F0000}"/>
    <cellStyle name="Migliaia 30 10 2" xfId="8680" xr:uid="{00000000-0005-0000-0000-0000903F0000}"/>
    <cellStyle name="Migliaia 30 10 3" xfId="8681" xr:uid="{00000000-0005-0000-0000-0000913F0000}"/>
    <cellStyle name="Migliaia 30 10 4" xfId="28305" xr:uid="{00000000-0005-0000-0000-0000923F0000}"/>
    <cellStyle name="Migliaia 30 10 5" xfId="33063" xr:uid="{00000000-0005-0000-0000-0000933F0000}"/>
    <cellStyle name="Migliaia 30 10 6" xfId="39312" xr:uid="{00000000-0005-0000-0000-0000943F0000}"/>
    <cellStyle name="Migliaia 30 11" xfId="8682" xr:uid="{00000000-0005-0000-0000-0000953F0000}"/>
    <cellStyle name="Migliaia 30 11 2" xfId="8683" xr:uid="{00000000-0005-0000-0000-0000963F0000}"/>
    <cellStyle name="Migliaia 30 11 3" xfId="8684" xr:uid="{00000000-0005-0000-0000-0000973F0000}"/>
    <cellStyle name="Migliaia 30 11 4" xfId="29225" xr:uid="{00000000-0005-0000-0000-0000983F0000}"/>
    <cellStyle name="Migliaia 30 11 5" xfId="32713" xr:uid="{00000000-0005-0000-0000-0000993F0000}"/>
    <cellStyle name="Migliaia 30 11 6" xfId="40217" xr:uid="{00000000-0005-0000-0000-00009A3F0000}"/>
    <cellStyle name="Migliaia 30 12" xfId="8685" xr:uid="{00000000-0005-0000-0000-00009B3F0000}"/>
    <cellStyle name="Migliaia 30 13" xfId="8686" xr:uid="{00000000-0005-0000-0000-00009C3F0000}"/>
    <cellStyle name="Migliaia 30 14" xfId="8687" xr:uid="{00000000-0005-0000-0000-00009D3F0000}"/>
    <cellStyle name="Migliaia 30 15" xfId="23618" xr:uid="{00000000-0005-0000-0000-00009E3F0000}"/>
    <cellStyle name="Migliaia 30 16" xfId="30229" xr:uid="{00000000-0005-0000-0000-00009F3F0000}"/>
    <cellStyle name="Migliaia 30 17" xfId="36360" xr:uid="{00000000-0005-0000-0000-0000A03F0000}"/>
    <cellStyle name="Migliaia 30 18" xfId="41122" xr:uid="{00000000-0005-0000-0000-0000A13F0000}"/>
    <cellStyle name="Migliaia 30 19" xfId="41243" xr:uid="{00000000-0005-0000-0000-0000A23F0000}"/>
    <cellStyle name="Migliaia 30 2" xfId="8688" xr:uid="{00000000-0005-0000-0000-0000A33F0000}"/>
    <cellStyle name="Migliaia 30 2 10" xfId="24378" xr:uid="{00000000-0005-0000-0000-0000A43F0000}"/>
    <cellStyle name="Migliaia 30 2 11" xfId="30230" xr:uid="{00000000-0005-0000-0000-0000A53F0000}"/>
    <cellStyle name="Migliaia 30 2 12" xfId="36846" xr:uid="{00000000-0005-0000-0000-0000A63F0000}"/>
    <cellStyle name="Migliaia 30 2 2" xfId="8689" xr:uid="{00000000-0005-0000-0000-0000A73F0000}"/>
    <cellStyle name="Migliaia 30 2 2 10" xfId="30896" xr:uid="{00000000-0005-0000-0000-0000A83F0000}"/>
    <cellStyle name="Migliaia 30 2 2 11" xfId="33660" xr:uid="{00000000-0005-0000-0000-0000A93F0000}"/>
    <cellStyle name="Migliaia 30 2 2 12" xfId="36847" xr:uid="{00000000-0005-0000-0000-0000AA3F0000}"/>
    <cellStyle name="Migliaia 30 2 2 2" xfId="8690" xr:uid="{00000000-0005-0000-0000-0000AB3F0000}"/>
    <cellStyle name="Migliaia 30 2 2 2 2" xfId="8691" xr:uid="{00000000-0005-0000-0000-0000AC3F0000}"/>
    <cellStyle name="Migliaia 30 2 2 2 3" xfId="8692" xr:uid="{00000000-0005-0000-0000-0000AD3F0000}"/>
    <cellStyle name="Migliaia 30 2 2 2 4" xfId="8693" xr:uid="{00000000-0005-0000-0000-0000AE3F0000}"/>
    <cellStyle name="Migliaia 30 2 2 2 5" xfId="26688" xr:uid="{00000000-0005-0000-0000-0000AF3F0000}"/>
    <cellStyle name="Migliaia 30 2 2 2 6" xfId="31766" xr:uid="{00000000-0005-0000-0000-0000B03F0000}"/>
    <cellStyle name="Migliaia 30 2 2 2 7" xfId="34754" xr:uid="{00000000-0005-0000-0000-0000B13F0000}"/>
    <cellStyle name="Migliaia 30 2 2 2 8" xfId="37714" xr:uid="{00000000-0005-0000-0000-0000B23F0000}"/>
    <cellStyle name="Migliaia 30 2 2 3" xfId="8694" xr:uid="{00000000-0005-0000-0000-0000B33F0000}"/>
    <cellStyle name="Migliaia 30 2 2 3 2" xfId="8695" xr:uid="{00000000-0005-0000-0000-0000B43F0000}"/>
    <cellStyle name="Migliaia 30 2 2 3 3" xfId="8696" xr:uid="{00000000-0005-0000-0000-0000B53F0000}"/>
    <cellStyle name="Migliaia 30 2 2 3 4" xfId="28031" xr:uid="{00000000-0005-0000-0000-0000B63F0000}"/>
    <cellStyle name="Migliaia 30 2 2 3 5" xfId="36080" xr:uid="{00000000-0005-0000-0000-0000B73F0000}"/>
    <cellStyle name="Migliaia 30 2 2 3 6" xfId="39040" xr:uid="{00000000-0005-0000-0000-0000B83F0000}"/>
    <cellStyle name="Migliaia 30 2 2 4" xfId="8697" xr:uid="{00000000-0005-0000-0000-0000B93F0000}"/>
    <cellStyle name="Migliaia 30 2 2 4 2" xfId="8698" xr:uid="{00000000-0005-0000-0000-0000BA3F0000}"/>
    <cellStyle name="Migliaia 30 2 2 4 3" xfId="8699" xr:uid="{00000000-0005-0000-0000-0000BB3F0000}"/>
    <cellStyle name="Migliaia 30 2 2 4 4" xfId="28947" xr:uid="{00000000-0005-0000-0000-0000BC3F0000}"/>
    <cellStyle name="Migliaia 30 2 2 4 5" xfId="39944" xr:uid="{00000000-0005-0000-0000-0000BD3F0000}"/>
    <cellStyle name="Migliaia 30 2 2 5" xfId="8700" xr:uid="{00000000-0005-0000-0000-0000BE3F0000}"/>
    <cellStyle name="Migliaia 30 2 2 5 2" xfId="8701" xr:uid="{00000000-0005-0000-0000-0000BF3F0000}"/>
    <cellStyle name="Migliaia 30 2 2 5 3" xfId="8702" xr:uid="{00000000-0005-0000-0000-0000C03F0000}"/>
    <cellStyle name="Migliaia 30 2 2 5 4" xfId="29867" xr:uid="{00000000-0005-0000-0000-0000C13F0000}"/>
    <cellStyle name="Migliaia 30 2 2 5 5" xfId="40849" xr:uid="{00000000-0005-0000-0000-0000C23F0000}"/>
    <cellStyle name="Migliaia 30 2 2 6" xfId="8703" xr:uid="{00000000-0005-0000-0000-0000C33F0000}"/>
    <cellStyle name="Migliaia 30 2 2 7" xfId="8704" xr:uid="{00000000-0005-0000-0000-0000C43F0000}"/>
    <cellStyle name="Migliaia 30 2 2 8" xfId="8705" xr:uid="{00000000-0005-0000-0000-0000C53F0000}"/>
    <cellStyle name="Migliaia 30 2 2 9" xfId="24379" xr:uid="{00000000-0005-0000-0000-0000C63F0000}"/>
    <cellStyle name="Migliaia 30 2 3" xfId="8706" xr:uid="{00000000-0005-0000-0000-0000C73F0000}"/>
    <cellStyle name="Migliaia 30 2 3 2" xfId="8707" xr:uid="{00000000-0005-0000-0000-0000C83F0000}"/>
    <cellStyle name="Migliaia 30 2 3 3" xfId="8708" xr:uid="{00000000-0005-0000-0000-0000C93F0000}"/>
    <cellStyle name="Migliaia 30 2 3 4" xfId="8709" xr:uid="{00000000-0005-0000-0000-0000CA3F0000}"/>
    <cellStyle name="Migliaia 30 2 3 5" xfId="26687" xr:uid="{00000000-0005-0000-0000-0000CB3F0000}"/>
    <cellStyle name="Migliaia 30 2 3 6" xfId="31765" xr:uid="{00000000-0005-0000-0000-0000CC3F0000}"/>
    <cellStyle name="Migliaia 30 2 3 7" xfId="34753" xr:uid="{00000000-0005-0000-0000-0000CD3F0000}"/>
    <cellStyle name="Migliaia 30 2 3 8" xfId="37713" xr:uid="{00000000-0005-0000-0000-0000CE3F0000}"/>
    <cellStyle name="Migliaia 30 2 4" xfId="8710" xr:uid="{00000000-0005-0000-0000-0000CF3F0000}"/>
    <cellStyle name="Migliaia 30 2 4 2" xfId="8711" xr:uid="{00000000-0005-0000-0000-0000D03F0000}"/>
    <cellStyle name="Migliaia 30 2 4 3" xfId="8712" xr:uid="{00000000-0005-0000-0000-0000D13F0000}"/>
    <cellStyle name="Migliaia 30 2 4 4" xfId="8713" xr:uid="{00000000-0005-0000-0000-0000D23F0000}"/>
    <cellStyle name="Migliaia 30 2 4 5" xfId="27452" xr:uid="{00000000-0005-0000-0000-0000D33F0000}"/>
    <cellStyle name="Migliaia 30 2 4 6" xfId="30895" xr:uid="{00000000-0005-0000-0000-0000D43F0000}"/>
    <cellStyle name="Migliaia 30 2 4 7" xfId="35509" xr:uid="{00000000-0005-0000-0000-0000D53F0000}"/>
    <cellStyle name="Migliaia 30 2 4 8" xfId="38469" xr:uid="{00000000-0005-0000-0000-0000D63F0000}"/>
    <cellStyle name="Migliaia 30 2 5" xfId="8714" xr:uid="{00000000-0005-0000-0000-0000D73F0000}"/>
    <cellStyle name="Migliaia 30 2 5 2" xfId="8715" xr:uid="{00000000-0005-0000-0000-0000D83F0000}"/>
    <cellStyle name="Migliaia 30 2 5 3" xfId="8716" xr:uid="{00000000-0005-0000-0000-0000D93F0000}"/>
    <cellStyle name="Migliaia 30 2 5 4" xfId="28368" xr:uid="{00000000-0005-0000-0000-0000DA3F0000}"/>
    <cellStyle name="Migliaia 30 2 5 5" xfId="33659" xr:uid="{00000000-0005-0000-0000-0000DB3F0000}"/>
    <cellStyle name="Migliaia 30 2 5 6" xfId="39373" xr:uid="{00000000-0005-0000-0000-0000DC3F0000}"/>
    <cellStyle name="Migliaia 30 2 6" xfId="8717" xr:uid="{00000000-0005-0000-0000-0000DD3F0000}"/>
    <cellStyle name="Migliaia 30 2 6 2" xfId="8718" xr:uid="{00000000-0005-0000-0000-0000DE3F0000}"/>
    <cellStyle name="Migliaia 30 2 6 3" xfId="8719" xr:uid="{00000000-0005-0000-0000-0000DF3F0000}"/>
    <cellStyle name="Migliaia 30 2 6 4" xfId="29288" xr:uid="{00000000-0005-0000-0000-0000E03F0000}"/>
    <cellStyle name="Migliaia 30 2 6 5" xfId="40278" xr:uid="{00000000-0005-0000-0000-0000E13F0000}"/>
    <cellStyle name="Migliaia 30 2 7" xfId="8720" xr:uid="{00000000-0005-0000-0000-0000E23F0000}"/>
    <cellStyle name="Migliaia 30 2 8" xfId="8721" xr:uid="{00000000-0005-0000-0000-0000E33F0000}"/>
    <cellStyle name="Migliaia 30 2 9" xfId="8722" xr:uid="{00000000-0005-0000-0000-0000E43F0000}"/>
    <cellStyle name="Migliaia 30 3" xfId="8723" xr:uid="{00000000-0005-0000-0000-0000E53F0000}"/>
    <cellStyle name="Migliaia 30 3 10" xfId="8724" xr:uid="{00000000-0005-0000-0000-0000E63F0000}"/>
    <cellStyle name="Migliaia 30 3 11" xfId="8725" xr:uid="{00000000-0005-0000-0000-0000E73F0000}"/>
    <cellStyle name="Migliaia 30 3 12" xfId="24380" xr:uid="{00000000-0005-0000-0000-0000E83F0000}"/>
    <cellStyle name="Migliaia 30 3 13" xfId="30897" xr:uid="{00000000-0005-0000-0000-0000E93F0000}"/>
    <cellStyle name="Migliaia 30 3 14" xfId="36848" xr:uid="{00000000-0005-0000-0000-0000EA3F0000}"/>
    <cellStyle name="Migliaia 30 3 2" xfId="8726" xr:uid="{00000000-0005-0000-0000-0000EB3F0000}"/>
    <cellStyle name="Migliaia 30 3 2 10" xfId="30898" xr:uid="{00000000-0005-0000-0000-0000EC3F0000}"/>
    <cellStyle name="Migliaia 30 3 2 11" xfId="33662" xr:uid="{00000000-0005-0000-0000-0000ED3F0000}"/>
    <cellStyle name="Migliaia 30 3 2 12" xfId="36849" xr:uid="{00000000-0005-0000-0000-0000EE3F0000}"/>
    <cellStyle name="Migliaia 30 3 2 2" xfId="8727" xr:uid="{00000000-0005-0000-0000-0000EF3F0000}"/>
    <cellStyle name="Migliaia 30 3 2 2 2" xfId="8728" xr:uid="{00000000-0005-0000-0000-0000F03F0000}"/>
    <cellStyle name="Migliaia 30 3 2 2 3" xfId="8729" xr:uid="{00000000-0005-0000-0000-0000F13F0000}"/>
    <cellStyle name="Migliaia 30 3 2 2 4" xfId="8730" xr:uid="{00000000-0005-0000-0000-0000F23F0000}"/>
    <cellStyle name="Migliaia 30 3 2 2 5" xfId="26690" xr:uid="{00000000-0005-0000-0000-0000F33F0000}"/>
    <cellStyle name="Migliaia 30 3 2 2 6" xfId="31768" xr:uid="{00000000-0005-0000-0000-0000F43F0000}"/>
    <cellStyle name="Migliaia 30 3 2 2 7" xfId="34756" xr:uid="{00000000-0005-0000-0000-0000F53F0000}"/>
    <cellStyle name="Migliaia 30 3 2 2 8" xfId="37716" xr:uid="{00000000-0005-0000-0000-0000F63F0000}"/>
    <cellStyle name="Migliaia 30 3 2 3" xfId="8731" xr:uid="{00000000-0005-0000-0000-0000F73F0000}"/>
    <cellStyle name="Migliaia 30 3 2 3 2" xfId="8732" xr:uid="{00000000-0005-0000-0000-0000F83F0000}"/>
    <cellStyle name="Migliaia 30 3 2 3 3" xfId="8733" xr:uid="{00000000-0005-0000-0000-0000F93F0000}"/>
    <cellStyle name="Migliaia 30 3 2 3 4" xfId="27630" xr:uid="{00000000-0005-0000-0000-0000FA3F0000}"/>
    <cellStyle name="Migliaia 30 3 2 3 5" xfId="35684" xr:uid="{00000000-0005-0000-0000-0000FB3F0000}"/>
    <cellStyle name="Migliaia 30 3 2 3 6" xfId="38644" xr:uid="{00000000-0005-0000-0000-0000FC3F0000}"/>
    <cellStyle name="Migliaia 30 3 2 4" xfId="8734" xr:uid="{00000000-0005-0000-0000-0000FD3F0000}"/>
    <cellStyle name="Migliaia 30 3 2 4 2" xfId="8735" xr:uid="{00000000-0005-0000-0000-0000FE3F0000}"/>
    <cellStyle name="Migliaia 30 3 2 4 3" xfId="8736" xr:uid="{00000000-0005-0000-0000-0000FF3F0000}"/>
    <cellStyle name="Migliaia 30 3 2 4 4" xfId="28546" xr:uid="{00000000-0005-0000-0000-000000400000}"/>
    <cellStyle name="Migliaia 30 3 2 4 5" xfId="39548" xr:uid="{00000000-0005-0000-0000-000001400000}"/>
    <cellStyle name="Migliaia 30 3 2 5" xfId="8737" xr:uid="{00000000-0005-0000-0000-000002400000}"/>
    <cellStyle name="Migliaia 30 3 2 5 2" xfId="8738" xr:uid="{00000000-0005-0000-0000-000003400000}"/>
    <cellStyle name="Migliaia 30 3 2 5 3" xfId="8739" xr:uid="{00000000-0005-0000-0000-000004400000}"/>
    <cellStyle name="Migliaia 30 3 2 5 4" xfId="29466" xr:uid="{00000000-0005-0000-0000-000005400000}"/>
    <cellStyle name="Migliaia 30 3 2 5 5" xfId="40453" xr:uid="{00000000-0005-0000-0000-000006400000}"/>
    <cellStyle name="Migliaia 30 3 2 6" xfId="8740" xr:uid="{00000000-0005-0000-0000-000007400000}"/>
    <cellStyle name="Migliaia 30 3 2 7" xfId="8741" xr:uid="{00000000-0005-0000-0000-000008400000}"/>
    <cellStyle name="Migliaia 30 3 2 8" xfId="8742" xr:uid="{00000000-0005-0000-0000-000009400000}"/>
    <cellStyle name="Migliaia 30 3 2 9" xfId="24381" xr:uid="{00000000-0005-0000-0000-00000A400000}"/>
    <cellStyle name="Migliaia 30 3 3" xfId="8743" xr:uid="{00000000-0005-0000-0000-00000B400000}"/>
    <cellStyle name="Migliaia 30 3 3 10" xfId="24382" xr:uid="{00000000-0005-0000-0000-00000C400000}"/>
    <cellStyle name="Migliaia 30 3 3 11" xfId="30899" xr:uid="{00000000-0005-0000-0000-00000D400000}"/>
    <cellStyle name="Migliaia 30 3 3 12" xfId="33663" xr:uid="{00000000-0005-0000-0000-00000E400000}"/>
    <cellStyle name="Migliaia 30 3 3 13" xfId="36850" xr:uid="{00000000-0005-0000-0000-00000F400000}"/>
    <cellStyle name="Migliaia 30 3 3 2" xfId="8744" xr:uid="{00000000-0005-0000-0000-000010400000}"/>
    <cellStyle name="Migliaia 30 3 3 2 10" xfId="30900" xr:uid="{00000000-0005-0000-0000-000011400000}"/>
    <cellStyle name="Migliaia 30 3 3 2 11" xfId="33664" xr:uid="{00000000-0005-0000-0000-000012400000}"/>
    <cellStyle name="Migliaia 30 3 3 2 12" xfId="36851" xr:uid="{00000000-0005-0000-0000-000013400000}"/>
    <cellStyle name="Migliaia 30 3 3 2 2" xfId="8745" xr:uid="{00000000-0005-0000-0000-000014400000}"/>
    <cellStyle name="Migliaia 30 3 3 2 2 2" xfId="8746" xr:uid="{00000000-0005-0000-0000-000015400000}"/>
    <cellStyle name="Migliaia 30 3 3 2 2 3" xfId="8747" xr:uid="{00000000-0005-0000-0000-000016400000}"/>
    <cellStyle name="Migliaia 30 3 3 2 2 4" xfId="8748" xr:uid="{00000000-0005-0000-0000-000017400000}"/>
    <cellStyle name="Migliaia 30 3 3 2 2 5" xfId="26692" xr:uid="{00000000-0005-0000-0000-000018400000}"/>
    <cellStyle name="Migliaia 30 3 3 2 2 6" xfId="31770" xr:uid="{00000000-0005-0000-0000-000019400000}"/>
    <cellStyle name="Migliaia 30 3 3 2 2 7" xfId="34758" xr:uid="{00000000-0005-0000-0000-00001A400000}"/>
    <cellStyle name="Migliaia 30 3 3 2 2 8" xfId="37718" xr:uid="{00000000-0005-0000-0000-00001B400000}"/>
    <cellStyle name="Migliaia 30 3 3 2 3" xfId="8749" xr:uid="{00000000-0005-0000-0000-00001C400000}"/>
    <cellStyle name="Migliaia 30 3 3 2 3 2" xfId="8750" xr:uid="{00000000-0005-0000-0000-00001D400000}"/>
    <cellStyle name="Migliaia 30 3 3 2 3 3" xfId="8751" xr:uid="{00000000-0005-0000-0000-00001E400000}"/>
    <cellStyle name="Migliaia 30 3 3 2 3 4" xfId="28033" xr:uid="{00000000-0005-0000-0000-00001F400000}"/>
    <cellStyle name="Migliaia 30 3 3 2 3 5" xfId="36082" xr:uid="{00000000-0005-0000-0000-000020400000}"/>
    <cellStyle name="Migliaia 30 3 3 2 3 6" xfId="39042" xr:uid="{00000000-0005-0000-0000-000021400000}"/>
    <cellStyle name="Migliaia 30 3 3 2 4" xfId="8752" xr:uid="{00000000-0005-0000-0000-000022400000}"/>
    <cellStyle name="Migliaia 30 3 3 2 4 2" xfId="8753" xr:uid="{00000000-0005-0000-0000-000023400000}"/>
    <cellStyle name="Migliaia 30 3 3 2 4 3" xfId="8754" xr:uid="{00000000-0005-0000-0000-000024400000}"/>
    <cellStyle name="Migliaia 30 3 3 2 4 4" xfId="28949" xr:uid="{00000000-0005-0000-0000-000025400000}"/>
    <cellStyle name="Migliaia 30 3 3 2 4 5" xfId="39946" xr:uid="{00000000-0005-0000-0000-000026400000}"/>
    <cellStyle name="Migliaia 30 3 3 2 5" xfId="8755" xr:uid="{00000000-0005-0000-0000-000027400000}"/>
    <cellStyle name="Migliaia 30 3 3 2 5 2" xfId="8756" xr:uid="{00000000-0005-0000-0000-000028400000}"/>
    <cellStyle name="Migliaia 30 3 3 2 5 3" xfId="8757" xr:uid="{00000000-0005-0000-0000-000029400000}"/>
    <cellStyle name="Migliaia 30 3 3 2 5 4" xfId="29869" xr:uid="{00000000-0005-0000-0000-00002A400000}"/>
    <cellStyle name="Migliaia 30 3 3 2 5 5" xfId="40851" xr:uid="{00000000-0005-0000-0000-00002B400000}"/>
    <cellStyle name="Migliaia 30 3 3 2 6" xfId="8758" xr:uid="{00000000-0005-0000-0000-00002C400000}"/>
    <cellStyle name="Migliaia 30 3 3 2 7" xfId="8759" xr:uid="{00000000-0005-0000-0000-00002D400000}"/>
    <cellStyle name="Migliaia 30 3 3 2 8" xfId="8760" xr:uid="{00000000-0005-0000-0000-00002E400000}"/>
    <cellStyle name="Migliaia 30 3 3 2 9" xfId="24383" xr:uid="{00000000-0005-0000-0000-00002F400000}"/>
    <cellStyle name="Migliaia 30 3 3 3" xfId="8761" xr:uid="{00000000-0005-0000-0000-000030400000}"/>
    <cellStyle name="Migliaia 30 3 3 3 2" xfId="8762" xr:uid="{00000000-0005-0000-0000-000031400000}"/>
    <cellStyle name="Migliaia 30 3 3 3 3" xfId="8763" xr:uid="{00000000-0005-0000-0000-000032400000}"/>
    <cellStyle name="Migliaia 30 3 3 3 4" xfId="8764" xr:uid="{00000000-0005-0000-0000-000033400000}"/>
    <cellStyle name="Migliaia 30 3 3 3 5" xfId="26691" xr:uid="{00000000-0005-0000-0000-000034400000}"/>
    <cellStyle name="Migliaia 30 3 3 3 6" xfId="31769" xr:uid="{00000000-0005-0000-0000-000035400000}"/>
    <cellStyle name="Migliaia 30 3 3 3 7" xfId="34757" xr:uid="{00000000-0005-0000-0000-000036400000}"/>
    <cellStyle name="Migliaia 30 3 3 3 8" xfId="37717" xr:uid="{00000000-0005-0000-0000-000037400000}"/>
    <cellStyle name="Migliaia 30 3 3 4" xfId="8765" xr:uid="{00000000-0005-0000-0000-000038400000}"/>
    <cellStyle name="Migliaia 30 3 3 4 2" xfId="8766" xr:uid="{00000000-0005-0000-0000-000039400000}"/>
    <cellStyle name="Migliaia 30 3 3 4 3" xfId="8767" xr:uid="{00000000-0005-0000-0000-00003A400000}"/>
    <cellStyle name="Migliaia 30 3 3 4 4" xfId="27631" xr:uid="{00000000-0005-0000-0000-00003B400000}"/>
    <cellStyle name="Migliaia 30 3 3 4 5" xfId="35685" xr:uid="{00000000-0005-0000-0000-00003C400000}"/>
    <cellStyle name="Migliaia 30 3 3 4 6" xfId="38645" xr:uid="{00000000-0005-0000-0000-00003D400000}"/>
    <cellStyle name="Migliaia 30 3 3 5" xfId="8768" xr:uid="{00000000-0005-0000-0000-00003E400000}"/>
    <cellStyle name="Migliaia 30 3 3 5 2" xfId="8769" xr:uid="{00000000-0005-0000-0000-00003F400000}"/>
    <cellStyle name="Migliaia 30 3 3 5 3" xfId="8770" xr:uid="{00000000-0005-0000-0000-000040400000}"/>
    <cellStyle name="Migliaia 30 3 3 5 4" xfId="28547" xr:uid="{00000000-0005-0000-0000-000041400000}"/>
    <cellStyle name="Migliaia 30 3 3 5 5" xfId="39549" xr:uid="{00000000-0005-0000-0000-000042400000}"/>
    <cellStyle name="Migliaia 30 3 3 6" xfId="8771" xr:uid="{00000000-0005-0000-0000-000043400000}"/>
    <cellStyle name="Migliaia 30 3 3 6 2" xfId="8772" xr:uid="{00000000-0005-0000-0000-000044400000}"/>
    <cellStyle name="Migliaia 30 3 3 6 3" xfId="8773" xr:uid="{00000000-0005-0000-0000-000045400000}"/>
    <cellStyle name="Migliaia 30 3 3 6 4" xfId="29467" xr:uid="{00000000-0005-0000-0000-000046400000}"/>
    <cellStyle name="Migliaia 30 3 3 6 5" xfId="40454" xr:uid="{00000000-0005-0000-0000-000047400000}"/>
    <cellStyle name="Migliaia 30 3 3 7" xfId="8774" xr:uid="{00000000-0005-0000-0000-000048400000}"/>
    <cellStyle name="Migliaia 30 3 3 8" xfId="8775" xr:uid="{00000000-0005-0000-0000-000049400000}"/>
    <cellStyle name="Migliaia 30 3 3 9" xfId="8776" xr:uid="{00000000-0005-0000-0000-00004A400000}"/>
    <cellStyle name="Migliaia 30 3 4" xfId="8777" xr:uid="{00000000-0005-0000-0000-00004B400000}"/>
    <cellStyle name="Migliaia 30 3 4 10" xfId="30901" xr:uid="{00000000-0005-0000-0000-00004C400000}"/>
    <cellStyle name="Migliaia 30 3 4 11" xfId="33665" xr:uid="{00000000-0005-0000-0000-00004D400000}"/>
    <cellStyle name="Migliaia 30 3 4 12" xfId="36852" xr:uid="{00000000-0005-0000-0000-00004E400000}"/>
    <cellStyle name="Migliaia 30 3 4 2" xfId="8778" xr:uid="{00000000-0005-0000-0000-00004F400000}"/>
    <cellStyle name="Migliaia 30 3 4 2 2" xfId="8779" xr:uid="{00000000-0005-0000-0000-000050400000}"/>
    <cellStyle name="Migliaia 30 3 4 2 3" xfId="8780" xr:uid="{00000000-0005-0000-0000-000051400000}"/>
    <cellStyle name="Migliaia 30 3 4 2 4" xfId="8781" xr:uid="{00000000-0005-0000-0000-000052400000}"/>
    <cellStyle name="Migliaia 30 3 4 2 5" xfId="26693" xr:uid="{00000000-0005-0000-0000-000053400000}"/>
    <cellStyle name="Migliaia 30 3 4 2 6" xfId="31771" xr:uid="{00000000-0005-0000-0000-000054400000}"/>
    <cellStyle name="Migliaia 30 3 4 2 7" xfId="34759" xr:uid="{00000000-0005-0000-0000-000055400000}"/>
    <cellStyle name="Migliaia 30 3 4 2 8" xfId="37719" xr:uid="{00000000-0005-0000-0000-000056400000}"/>
    <cellStyle name="Migliaia 30 3 4 3" xfId="8782" xr:uid="{00000000-0005-0000-0000-000057400000}"/>
    <cellStyle name="Migliaia 30 3 4 3 2" xfId="8783" xr:uid="{00000000-0005-0000-0000-000058400000}"/>
    <cellStyle name="Migliaia 30 3 4 3 3" xfId="8784" xr:uid="{00000000-0005-0000-0000-000059400000}"/>
    <cellStyle name="Migliaia 30 3 4 3 4" xfId="28032" xr:uid="{00000000-0005-0000-0000-00005A400000}"/>
    <cellStyle name="Migliaia 30 3 4 3 5" xfId="36081" xr:uid="{00000000-0005-0000-0000-00005B400000}"/>
    <cellStyle name="Migliaia 30 3 4 3 6" xfId="39041" xr:uid="{00000000-0005-0000-0000-00005C400000}"/>
    <cellStyle name="Migliaia 30 3 4 4" xfId="8785" xr:uid="{00000000-0005-0000-0000-00005D400000}"/>
    <cellStyle name="Migliaia 30 3 4 4 2" xfId="8786" xr:uid="{00000000-0005-0000-0000-00005E400000}"/>
    <cellStyle name="Migliaia 30 3 4 4 3" xfId="8787" xr:uid="{00000000-0005-0000-0000-00005F400000}"/>
    <cellStyle name="Migliaia 30 3 4 4 4" xfId="28948" xr:uid="{00000000-0005-0000-0000-000060400000}"/>
    <cellStyle name="Migliaia 30 3 4 4 5" xfId="39945" xr:uid="{00000000-0005-0000-0000-000061400000}"/>
    <cellStyle name="Migliaia 30 3 4 5" xfId="8788" xr:uid="{00000000-0005-0000-0000-000062400000}"/>
    <cellStyle name="Migliaia 30 3 4 5 2" xfId="8789" xr:uid="{00000000-0005-0000-0000-000063400000}"/>
    <cellStyle name="Migliaia 30 3 4 5 3" xfId="8790" xr:uid="{00000000-0005-0000-0000-000064400000}"/>
    <cellStyle name="Migliaia 30 3 4 5 4" xfId="29868" xr:uid="{00000000-0005-0000-0000-000065400000}"/>
    <cellStyle name="Migliaia 30 3 4 5 5" xfId="40850" xr:uid="{00000000-0005-0000-0000-000066400000}"/>
    <cellStyle name="Migliaia 30 3 4 6" xfId="8791" xr:uid="{00000000-0005-0000-0000-000067400000}"/>
    <cellStyle name="Migliaia 30 3 4 7" xfId="8792" xr:uid="{00000000-0005-0000-0000-000068400000}"/>
    <cellStyle name="Migliaia 30 3 4 8" xfId="8793" xr:uid="{00000000-0005-0000-0000-000069400000}"/>
    <cellStyle name="Migliaia 30 3 4 9" xfId="24384" xr:uid="{00000000-0005-0000-0000-00006A400000}"/>
    <cellStyle name="Migliaia 30 3 5" xfId="8794" xr:uid="{00000000-0005-0000-0000-00006B400000}"/>
    <cellStyle name="Migliaia 30 3 5 2" xfId="8795" xr:uid="{00000000-0005-0000-0000-00006C400000}"/>
    <cellStyle name="Migliaia 30 3 5 3" xfId="8796" xr:uid="{00000000-0005-0000-0000-00006D400000}"/>
    <cellStyle name="Migliaia 30 3 5 4" xfId="8797" xr:uid="{00000000-0005-0000-0000-00006E400000}"/>
    <cellStyle name="Migliaia 30 3 5 5" xfId="26689" xr:uid="{00000000-0005-0000-0000-00006F400000}"/>
    <cellStyle name="Migliaia 30 3 5 6" xfId="31767" xr:uid="{00000000-0005-0000-0000-000070400000}"/>
    <cellStyle name="Migliaia 30 3 5 7" xfId="34755" xr:uid="{00000000-0005-0000-0000-000071400000}"/>
    <cellStyle name="Migliaia 30 3 5 8" xfId="37715" xr:uid="{00000000-0005-0000-0000-000072400000}"/>
    <cellStyle name="Migliaia 30 3 6" xfId="8798" xr:uid="{00000000-0005-0000-0000-000073400000}"/>
    <cellStyle name="Migliaia 30 3 6 2" xfId="8799" xr:uid="{00000000-0005-0000-0000-000074400000}"/>
    <cellStyle name="Migliaia 30 3 6 3" xfId="8800" xr:uid="{00000000-0005-0000-0000-000075400000}"/>
    <cellStyle name="Migliaia 30 3 6 4" xfId="27629" xr:uid="{00000000-0005-0000-0000-000076400000}"/>
    <cellStyle name="Migliaia 30 3 6 5" xfId="35683" xr:uid="{00000000-0005-0000-0000-000077400000}"/>
    <cellStyle name="Migliaia 30 3 6 6" xfId="38643" xr:uid="{00000000-0005-0000-0000-000078400000}"/>
    <cellStyle name="Migliaia 30 3 7" xfId="8801" xr:uid="{00000000-0005-0000-0000-000079400000}"/>
    <cellStyle name="Migliaia 30 3 7 2" xfId="8802" xr:uid="{00000000-0005-0000-0000-00007A400000}"/>
    <cellStyle name="Migliaia 30 3 7 3" xfId="8803" xr:uid="{00000000-0005-0000-0000-00007B400000}"/>
    <cellStyle name="Migliaia 30 3 7 4" xfId="28545" xr:uid="{00000000-0005-0000-0000-00007C400000}"/>
    <cellStyle name="Migliaia 30 3 7 5" xfId="33661" xr:uid="{00000000-0005-0000-0000-00007D400000}"/>
    <cellStyle name="Migliaia 30 3 7 6" xfId="39547" xr:uid="{00000000-0005-0000-0000-00007E400000}"/>
    <cellStyle name="Migliaia 30 3 8" xfId="8804" xr:uid="{00000000-0005-0000-0000-00007F400000}"/>
    <cellStyle name="Migliaia 30 3 8 2" xfId="8805" xr:uid="{00000000-0005-0000-0000-000080400000}"/>
    <cellStyle name="Migliaia 30 3 8 3" xfId="8806" xr:uid="{00000000-0005-0000-0000-000081400000}"/>
    <cellStyle name="Migliaia 30 3 8 4" xfId="29465" xr:uid="{00000000-0005-0000-0000-000082400000}"/>
    <cellStyle name="Migliaia 30 3 8 5" xfId="40452" xr:uid="{00000000-0005-0000-0000-000083400000}"/>
    <cellStyle name="Migliaia 30 3 9" xfId="8807" xr:uid="{00000000-0005-0000-0000-000084400000}"/>
    <cellStyle name="Migliaia 30 4" xfId="8808" xr:uid="{00000000-0005-0000-0000-000085400000}"/>
    <cellStyle name="Migliaia 30 4 10" xfId="8809" xr:uid="{00000000-0005-0000-0000-000086400000}"/>
    <cellStyle name="Migliaia 30 4 11" xfId="24385" xr:uid="{00000000-0005-0000-0000-000087400000}"/>
    <cellStyle name="Migliaia 30 4 12" xfId="30902" xr:uid="{00000000-0005-0000-0000-000088400000}"/>
    <cellStyle name="Migliaia 30 4 13" xfId="33666" xr:uid="{00000000-0005-0000-0000-000089400000}"/>
    <cellStyle name="Migliaia 30 4 14" xfId="36853" xr:uid="{00000000-0005-0000-0000-00008A400000}"/>
    <cellStyle name="Migliaia 30 4 2" xfId="8810" xr:uid="{00000000-0005-0000-0000-00008B400000}"/>
    <cellStyle name="Migliaia 30 4 2 10" xfId="24386" xr:uid="{00000000-0005-0000-0000-00008C400000}"/>
    <cellStyle name="Migliaia 30 4 2 11" xfId="30903" xr:uid="{00000000-0005-0000-0000-00008D400000}"/>
    <cellStyle name="Migliaia 30 4 2 12" xfId="33667" xr:uid="{00000000-0005-0000-0000-00008E400000}"/>
    <cellStyle name="Migliaia 30 4 2 13" xfId="36854" xr:uid="{00000000-0005-0000-0000-00008F400000}"/>
    <cellStyle name="Migliaia 30 4 2 2" xfId="8811" xr:uid="{00000000-0005-0000-0000-000090400000}"/>
    <cellStyle name="Migliaia 30 4 2 2 10" xfId="30904" xr:uid="{00000000-0005-0000-0000-000091400000}"/>
    <cellStyle name="Migliaia 30 4 2 2 11" xfId="33668" xr:uid="{00000000-0005-0000-0000-000092400000}"/>
    <cellStyle name="Migliaia 30 4 2 2 12" xfId="36855" xr:uid="{00000000-0005-0000-0000-000093400000}"/>
    <cellStyle name="Migliaia 30 4 2 2 2" xfId="8812" xr:uid="{00000000-0005-0000-0000-000094400000}"/>
    <cellStyle name="Migliaia 30 4 2 2 2 2" xfId="8813" xr:uid="{00000000-0005-0000-0000-000095400000}"/>
    <cellStyle name="Migliaia 30 4 2 2 2 3" xfId="8814" xr:uid="{00000000-0005-0000-0000-000096400000}"/>
    <cellStyle name="Migliaia 30 4 2 2 2 4" xfId="8815" xr:uid="{00000000-0005-0000-0000-000097400000}"/>
    <cellStyle name="Migliaia 30 4 2 2 2 5" xfId="26696" xr:uid="{00000000-0005-0000-0000-000098400000}"/>
    <cellStyle name="Migliaia 30 4 2 2 2 6" xfId="31774" xr:uid="{00000000-0005-0000-0000-000099400000}"/>
    <cellStyle name="Migliaia 30 4 2 2 2 7" xfId="34762" xr:uid="{00000000-0005-0000-0000-00009A400000}"/>
    <cellStyle name="Migliaia 30 4 2 2 2 8" xfId="37722" xr:uid="{00000000-0005-0000-0000-00009B400000}"/>
    <cellStyle name="Migliaia 30 4 2 2 3" xfId="8816" xr:uid="{00000000-0005-0000-0000-00009C400000}"/>
    <cellStyle name="Migliaia 30 4 2 2 3 2" xfId="8817" xr:uid="{00000000-0005-0000-0000-00009D400000}"/>
    <cellStyle name="Migliaia 30 4 2 2 3 3" xfId="8818" xr:uid="{00000000-0005-0000-0000-00009E400000}"/>
    <cellStyle name="Migliaia 30 4 2 2 3 4" xfId="28035" xr:uid="{00000000-0005-0000-0000-00009F400000}"/>
    <cellStyle name="Migliaia 30 4 2 2 3 5" xfId="36084" xr:uid="{00000000-0005-0000-0000-0000A0400000}"/>
    <cellStyle name="Migliaia 30 4 2 2 3 6" xfId="39044" xr:uid="{00000000-0005-0000-0000-0000A1400000}"/>
    <cellStyle name="Migliaia 30 4 2 2 4" xfId="8819" xr:uid="{00000000-0005-0000-0000-0000A2400000}"/>
    <cellStyle name="Migliaia 30 4 2 2 4 2" xfId="8820" xr:uid="{00000000-0005-0000-0000-0000A3400000}"/>
    <cellStyle name="Migliaia 30 4 2 2 4 3" xfId="8821" xr:uid="{00000000-0005-0000-0000-0000A4400000}"/>
    <cellStyle name="Migliaia 30 4 2 2 4 4" xfId="28951" xr:uid="{00000000-0005-0000-0000-0000A5400000}"/>
    <cellStyle name="Migliaia 30 4 2 2 4 5" xfId="39948" xr:uid="{00000000-0005-0000-0000-0000A6400000}"/>
    <cellStyle name="Migliaia 30 4 2 2 5" xfId="8822" xr:uid="{00000000-0005-0000-0000-0000A7400000}"/>
    <cellStyle name="Migliaia 30 4 2 2 5 2" xfId="8823" xr:uid="{00000000-0005-0000-0000-0000A8400000}"/>
    <cellStyle name="Migliaia 30 4 2 2 5 3" xfId="8824" xr:uid="{00000000-0005-0000-0000-0000A9400000}"/>
    <cellStyle name="Migliaia 30 4 2 2 5 4" xfId="29871" xr:uid="{00000000-0005-0000-0000-0000AA400000}"/>
    <cellStyle name="Migliaia 30 4 2 2 5 5" xfId="40853" xr:uid="{00000000-0005-0000-0000-0000AB400000}"/>
    <cellStyle name="Migliaia 30 4 2 2 6" xfId="8825" xr:uid="{00000000-0005-0000-0000-0000AC400000}"/>
    <cellStyle name="Migliaia 30 4 2 2 7" xfId="8826" xr:uid="{00000000-0005-0000-0000-0000AD400000}"/>
    <cellStyle name="Migliaia 30 4 2 2 8" xfId="8827" xr:uid="{00000000-0005-0000-0000-0000AE400000}"/>
    <cellStyle name="Migliaia 30 4 2 2 9" xfId="24387" xr:uid="{00000000-0005-0000-0000-0000AF400000}"/>
    <cellStyle name="Migliaia 30 4 2 3" xfId="8828" xr:uid="{00000000-0005-0000-0000-0000B0400000}"/>
    <cellStyle name="Migliaia 30 4 2 3 2" xfId="8829" xr:uid="{00000000-0005-0000-0000-0000B1400000}"/>
    <cellStyle name="Migliaia 30 4 2 3 3" xfId="8830" xr:uid="{00000000-0005-0000-0000-0000B2400000}"/>
    <cellStyle name="Migliaia 30 4 2 3 4" xfId="8831" xr:uid="{00000000-0005-0000-0000-0000B3400000}"/>
    <cellStyle name="Migliaia 30 4 2 3 5" xfId="26695" xr:uid="{00000000-0005-0000-0000-0000B4400000}"/>
    <cellStyle name="Migliaia 30 4 2 3 6" xfId="31773" xr:uid="{00000000-0005-0000-0000-0000B5400000}"/>
    <cellStyle name="Migliaia 30 4 2 3 7" xfId="34761" xr:uid="{00000000-0005-0000-0000-0000B6400000}"/>
    <cellStyle name="Migliaia 30 4 2 3 8" xfId="37721" xr:uid="{00000000-0005-0000-0000-0000B7400000}"/>
    <cellStyle name="Migliaia 30 4 2 4" xfId="8832" xr:uid="{00000000-0005-0000-0000-0000B8400000}"/>
    <cellStyle name="Migliaia 30 4 2 4 2" xfId="8833" xr:uid="{00000000-0005-0000-0000-0000B9400000}"/>
    <cellStyle name="Migliaia 30 4 2 4 3" xfId="8834" xr:uid="{00000000-0005-0000-0000-0000BA400000}"/>
    <cellStyle name="Migliaia 30 4 2 4 4" xfId="27633" xr:uid="{00000000-0005-0000-0000-0000BB400000}"/>
    <cellStyle name="Migliaia 30 4 2 4 5" xfId="35687" xr:uid="{00000000-0005-0000-0000-0000BC400000}"/>
    <cellStyle name="Migliaia 30 4 2 4 6" xfId="38647" xr:uid="{00000000-0005-0000-0000-0000BD400000}"/>
    <cellStyle name="Migliaia 30 4 2 5" xfId="8835" xr:uid="{00000000-0005-0000-0000-0000BE400000}"/>
    <cellStyle name="Migliaia 30 4 2 5 2" xfId="8836" xr:uid="{00000000-0005-0000-0000-0000BF400000}"/>
    <cellStyle name="Migliaia 30 4 2 5 3" xfId="8837" xr:uid="{00000000-0005-0000-0000-0000C0400000}"/>
    <cellStyle name="Migliaia 30 4 2 5 4" xfId="28549" xr:uid="{00000000-0005-0000-0000-0000C1400000}"/>
    <cellStyle name="Migliaia 30 4 2 5 5" xfId="39551" xr:uid="{00000000-0005-0000-0000-0000C2400000}"/>
    <cellStyle name="Migliaia 30 4 2 6" xfId="8838" xr:uid="{00000000-0005-0000-0000-0000C3400000}"/>
    <cellStyle name="Migliaia 30 4 2 6 2" xfId="8839" xr:uid="{00000000-0005-0000-0000-0000C4400000}"/>
    <cellStyle name="Migliaia 30 4 2 6 3" xfId="8840" xr:uid="{00000000-0005-0000-0000-0000C5400000}"/>
    <cellStyle name="Migliaia 30 4 2 6 4" xfId="29469" xr:uid="{00000000-0005-0000-0000-0000C6400000}"/>
    <cellStyle name="Migliaia 30 4 2 6 5" xfId="40456" xr:uid="{00000000-0005-0000-0000-0000C7400000}"/>
    <cellStyle name="Migliaia 30 4 2 7" xfId="8841" xr:uid="{00000000-0005-0000-0000-0000C8400000}"/>
    <cellStyle name="Migliaia 30 4 2 8" xfId="8842" xr:uid="{00000000-0005-0000-0000-0000C9400000}"/>
    <cellStyle name="Migliaia 30 4 2 9" xfId="8843" xr:uid="{00000000-0005-0000-0000-0000CA400000}"/>
    <cellStyle name="Migliaia 30 4 3" xfId="8844" xr:uid="{00000000-0005-0000-0000-0000CB400000}"/>
    <cellStyle name="Migliaia 30 4 3 10" xfId="30905" xr:uid="{00000000-0005-0000-0000-0000CC400000}"/>
    <cellStyle name="Migliaia 30 4 3 11" xfId="33669" xr:uid="{00000000-0005-0000-0000-0000CD400000}"/>
    <cellStyle name="Migliaia 30 4 3 12" xfId="36856" xr:uid="{00000000-0005-0000-0000-0000CE400000}"/>
    <cellStyle name="Migliaia 30 4 3 2" xfId="8845" xr:uid="{00000000-0005-0000-0000-0000CF400000}"/>
    <cellStyle name="Migliaia 30 4 3 2 2" xfId="8846" xr:uid="{00000000-0005-0000-0000-0000D0400000}"/>
    <cellStyle name="Migliaia 30 4 3 2 3" xfId="8847" xr:uid="{00000000-0005-0000-0000-0000D1400000}"/>
    <cellStyle name="Migliaia 30 4 3 2 4" xfId="8848" xr:uid="{00000000-0005-0000-0000-0000D2400000}"/>
    <cellStyle name="Migliaia 30 4 3 2 5" xfId="26697" xr:uid="{00000000-0005-0000-0000-0000D3400000}"/>
    <cellStyle name="Migliaia 30 4 3 2 6" xfId="31775" xr:uid="{00000000-0005-0000-0000-0000D4400000}"/>
    <cellStyle name="Migliaia 30 4 3 2 7" xfId="34763" xr:uid="{00000000-0005-0000-0000-0000D5400000}"/>
    <cellStyle name="Migliaia 30 4 3 2 8" xfId="37723" xr:uid="{00000000-0005-0000-0000-0000D6400000}"/>
    <cellStyle name="Migliaia 30 4 3 3" xfId="8849" xr:uid="{00000000-0005-0000-0000-0000D7400000}"/>
    <cellStyle name="Migliaia 30 4 3 3 2" xfId="8850" xr:uid="{00000000-0005-0000-0000-0000D8400000}"/>
    <cellStyle name="Migliaia 30 4 3 3 3" xfId="8851" xr:uid="{00000000-0005-0000-0000-0000D9400000}"/>
    <cellStyle name="Migliaia 30 4 3 3 4" xfId="28034" xr:uid="{00000000-0005-0000-0000-0000DA400000}"/>
    <cellStyle name="Migliaia 30 4 3 3 5" xfId="36083" xr:uid="{00000000-0005-0000-0000-0000DB400000}"/>
    <cellStyle name="Migliaia 30 4 3 3 6" xfId="39043" xr:uid="{00000000-0005-0000-0000-0000DC400000}"/>
    <cellStyle name="Migliaia 30 4 3 4" xfId="8852" xr:uid="{00000000-0005-0000-0000-0000DD400000}"/>
    <cellStyle name="Migliaia 30 4 3 4 2" xfId="8853" xr:uid="{00000000-0005-0000-0000-0000DE400000}"/>
    <cellStyle name="Migliaia 30 4 3 4 3" xfId="8854" xr:uid="{00000000-0005-0000-0000-0000DF400000}"/>
    <cellStyle name="Migliaia 30 4 3 4 4" xfId="28950" xr:uid="{00000000-0005-0000-0000-0000E0400000}"/>
    <cellStyle name="Migliaia 30 4 3 4 5" xfId="39947" xr:uid="{00000000-0005-0000-0000-0000E1400000}"/>
    <cellStyle name="Migliaia 30 4 3 5" xfId="8855" xr:uid="{00000000-0005-0000-0000-0000E2400000}"/>
    <cellStyle name="Migliaia 30 4 3 5 2" xfId="8856" xr:uid="{00000000-0005-0000-0000-0000E3400000}"/>
    <cellStyle name="Migliaia 30 4 3 5 3" xfId="8857" xr:uid="{00000000-0005-0000-0000-0000E4400000}"/>
    <cellStyle name="Migliaia 30 4 3 5 4" xfId="29870" xr:uid="{00000000-0005-0000-0000-0000E5400000}"/>
    <cellStyle name="Migliaia 30 4 3 5 5" xfId="40852" xr:uid="{00000000-0005-0000-0000-0000E6400000}"/>
    <cellStyle name="Migliaia 30 4 3 6" xfId="8858" xr:uid="{00000000-0005-0000-0000-0000E7400000}"/>
    <cellStyle name="Migliaia 30 4 3 7" xfId="8859" xr:uid="{00000000-0005-0000-0000-0000E8400000}"/>
    <cellStyle name="Migliaia 30 4 3 8" xfId="8860" xr:uid="{00000000-0005-0000-0000-0000E9400000}"/>
    <cellStyle name="Migliaia 30 4 3 9" xfId="24388" xr:uid="{00000000-0005-0000-0000-0000EA400000}"/>
    <cellStyle name="Migliaia 30 4 4" xfId="8861" xr:uid="{00000000-0005-0000-0000-0000EB400000}"/>
    <cellStyle name="Migliaia 30 4 4 2" xfId="8862" xr:uid="{00000000-0005-0000-0000-0000EC400000}"/>
    <cellStyle name="Migliaia 30 4 4 3" xfId="8863" xr:uid="{00000000-0005-0000-0000-0000ED400000}"/>
    <cellStyle name="Migliaia 30 4 4 4" xfId="8864" xr:uid="{00000000-0005-0000-0000-0000EE400000}"/>
    <cellStyle name="Migliaia 30 4 4 5" xfId="26694" xr:uid="{00000000-0005-0000-0000-0000EF400000}"/>
    <cellStyle name="Migliaia 30 4 4 6" xfId="31772" xr:uid="{00000000-0005-0000-0000-0000F0400000}"/>
    <cellStyle name="Migliaia 30 4 4 7" xfId="34760" xr:uid="{00000000-0005-0000-0000-0000F1400000}"/>
    <cellStyle name="Migliaia 30 4 4 8" xfId="37720" xr:uid="{00000000-0005-0000-0000-0000F2400000}"/>
    <cellStyle name="Migliaia 30 4 5" xfId="8865" xr:uid="{00000000-0005-0000-0000-0000F3400000}"/>
    <cellStyle name="Migliaia 30 4 5 2" xfId="8866" xr:uid="{00000000-0005-0000-0000-0000F4400000}"/>
    <cellStyle name="Migliaia 30 4 5 3" xfId="8867" xr:uid="{00000000-0005-0000-0000-0000F5400000}"/>
    <cellStyle name="Migliaia 30 4 5 4" xfId="27632" xr:uid="{00000000-0005-0000-0000-0000F6400000}"/>
    <cellStyle name="Migliaia 30 4 5 5" xfId="35686" xr:uid="{00000000-0005-0000-0000-0000F7400000}"/>
    <cellStyle name="Migliaia 30 4 5 6" xfId="38646" xr:uid="{00000000-0005-0000-0000-0000F8400000}"/>
    <cellStyle name="Migliaia 30 4 6" xfId="8868" xr:uid="{00000000-0005-0000-0000-0000F9400000}"/>
    <cellStyle name="Migliaia 30 4 6 2" xfId="8869" xr:uid="{00000000-0005-0000-0000-0000FA400000}"/>
    <cellStyle name="Migliaia 30 4 6 3" xfId="8870" xr:uid="{00000000-0005-0000-0000-0000FB400000}"/>
    <cellStyle name="Migliaia 30 4 6 4" xfId="28548" xr:uid="{00000000-0005-0000-0000-0000FC400000}"/>
    <cellStyle name="Migliaia 30 4 6 5" xfId="39550" xr:uid="{00000000-0005-0000-0000-0000FD400000}"/>
    <cellStyle name="Migliaia 30 4 7" xfId="8871" xr:uid="{00000000-0005-0000-0000-0000FE400000}"/>
    <cellStyle name="Migliaia 30 4 7 2" xfId="8872" xr:uid="{00000000-0005-0000-0000-0000FF400000}"/>
    <cellStyle name="Migliaia 30 4 7 3" xfId="8873" xr:uid="{00000000-0005-0000-0000-000000410000}"/>
    <cellStyle name="Migliaia 30 4 7 4" xfId="29468" xr:uid="{00000000-0005-0000-0000-000001410000}"/>
    <cellStyle name="Migliaia 30 4 7 5" xfId="40455" xr:uid="{00000000-0005-0000-0000-000002410000}"/>
    <cellStyle name="Migliaia 30 4 8" xfId="8874" xr:uid="{00000000-0005-0000-0000-000003410000}"/>
    <cellStyle name="Migliaia 30 4 9" xfId="8875" xr:uid="{00000000-0005-0000-0000-000004410000}"/>
    <cellStyle name="Migliaia 30 5" xfId="8876" xr:uid="{00000000-0005-0000-0000-000005410000}"/>
    <cellStyle name="Migliaia 30 5 10" xfId="30906" xr:uid="{00000000-0005-0000-0000-000006410000}"/>
    <cellStyle name="Migliaia 30 5 11" xfId="33670" xr:uid="{00000000-0005-0000-0000-000007410000}"/>
    <cellStyle name="Migliaia 30 5 12" xfId="36857" xr:uid="{00000000-0005-0000-0000-000008410000}"/>
    <cellStyle name="Migliaia 30 5 2" xfId="8877" xr:uid="{00000000-0005-0000-0000-000009410000}"/>
    <cellStyle name="Migliaia 30 5 2 2" xfId="8878" xr:uid="{00000000-0005-0000-0000-00000A410000}"/>
    <cellStyle name="Migliaia 30 5 2 3" xfId="8879" xr:uid="{00000000-0005-0000-0000-00000B410000}"/>
    <cellStyle name="Migliaia 30 5 2 4" xfId="8880" xr:uid="{00000000-0005-0000-0000-00000C410000}"/>
    <cellStyle name="Migliaia 30 5 2 5" xfId="26698" xr:uid="{00000000-0005-0000-0000-00000D410000}"/>
    <cellStyle name="Migliaia 30 5 2 6" xfId="31776" xr:uid="{00000000-0005-0000-0000-00000E410000}"/>
    <cellStyle name="Migliaia 30 5 2 7" xfId="34764" xr:uid="{00000000-0005-0000-0000-00000F410000}"/>
    <cellStyle name="Migliaia 30 5 2 8" xfId="37724" xr:uid="{00000000-0005-0000-0000-000010410000}"/>
    <cellStyle name="Migliaia 30 5 3" xfId="8881" xr:uid="{00000000-0005-0000-0000-000011410000}"/>
    <cellStyle name="Migliaia 30 5 3 2" xfId="8882" xr:uid="{00000000-0005-0000-0000-000012410000}"/>
    <cellStyle name="Migliaia 30 5 3 3" xfId="8883" xr:uid="{00000000-0005-0000-0000-000013410000}"/>
    <cellStyle name="Migliaia 30 5 3 4" xfId="27634" xr:uid="{00000000-0005-0000-0000-000014410000}"/>
    <cellStyle name="Migliaia 30 5 3 5" xfId="35688" xr:uid="{00000000-0005-0000-0000-000015410000}"/>
    <cellStyle name="Migliaia 30 5 3 6" xfId="38648" xr:uid="{00000000-0005-0000-0000-000016410000}"/>
    <cellStyle name="Migliaia 30 5 4" xfId="8884" xr:uid="{00000000-0005-0000-0000-000017410000}"/>
    <cellStyle name="Migliaia 30 5 4 2" xfId="8885" xr:uid="{00000000-0005-0000-0000-000018410000}"/>
    <cellStyle name="Migliaia 30 5 4 3" xfId="8886" xr:uid="{00000000-0005-0000-0000-000019410000}"/>
    <cellStyle name="Migliaia 30 5 4 4" xfId="28550" xr:uid="{00000000-0005-0000-0000-00001A410000}"/>
    <cellStyle name="Migliaia 30 5 4 5" xfId="39552" xr:uid="{00000000-0005-0000-0000-00001B410000}"/>
    <cellStyle name="Migliaia 30 5 5" xfId="8887" xr:uid="{00000000-0005-0000-0000-00001C410000}"/>
    <cellStyle name="Migliaia 30 5 5 2" xfId="8888" xr:uid="{00000000-0005-0000-0000-00001D410000}"/>
    <cellStyle name="Migliaia 30 5 5 3" xfId="8889" xr:uid="{00000000-0005-0000-0000-00001E410000}"/>
    <cellStyle name="Migliaia 30 5 5 4" xfId="29470" xr:uid="{00000000-0005-0000-0000-00001F410000}"/>
    <cellStyle name="Migliaia 30 5 5 5" xfId="40457" xr:uid="{00000000-0005-0000-0000-000020410000}"/>
    <cellStyle name="Migliaia 30 5 6" xfId="8890" xr:uid="{00000000-0005-0000-0000-000021410000}"/>
    <cellStyle name="Migliaia 30 5 7" xfId="8891" xr:uid="{00000000-0005-0000-0000-000022410000}"/>
    <cellStyle name="Migliaia 30 5 8" xfId="8892" xr:uid="{00000000-0005-0000-0000-000023410000}"/>
    <cellStyle name="Migliaia 30 5 9" xfId="24389" xr:uid="{00000000-0005-0000-0000-000024410000}"/>
    <cellStyle name="Migliaia 30 6" xfId="8893" xr:uid="{00000000-0005-0000-0000-000025410000}"/>
    <cellStyle name="Migliaia 30 6 2" xfId="8894" xr:uid="{00000000-0005-0000-0000-000026410000}"/>
    <cellStyle name="Migliaia 30 6 3" xfId="8895" xr:uid="{00000000-0005-0000-0000-000027410000}"/>
    <cellStyle name="Migliaia 30 6 4" xfId="8896" xr:uid="{00000000-0005-0000-0000-000028410000}"/>
    <cellStyle name="Migliaia 30 6 5" xfId="26686" xr:uid="{00000000-0005-0000-0000-000029410000}"/>
    <cellStyle name="Migliaia 30 6 6" xfId="31764" xr:uid="{00000000-0005-0000-0000-00002A410000}"/>
    <cellStyle name="Migliaia 30 6 7" xfId="34752" xr:uid="{00000000-0005-0000-0000-00002B410000}"/>
    <cellStyle name="Migliaia 30 6 8" xfId="37712" xr:uid="{00000000-0005-0000-0000-00002C410000}"/>
    <cellStyle name="Migliaia 30 7" xfId="8897" xr:uid="{00000000-0005-0000-0000-00002D410000}"/>
    <cellStyle name="Migliaia 30 7 2" xfId="8898" xr:uid="{00000000-0005-0000-0000-00002E410000}"/>
    <cellStyle name="Migliaia 30 7 3" xfId="8899" xr:uid="{00000000-0005-0000-0000-00002F410000}"/>
    <cellStyle name="Migliaia 30 7 4" xfId="8900" xr:uid="{00000000-0005-0000-0000-000030410000}"/>
    <cellStyle name="Migliaia 30 7 5" xfId="23972" xr:uid="{00000000-0005-0000-0000-000031410000}"/>
    <cellStyle name="Migliaia 30 7 6" xfId="30528" xr:uid="{00000000-0005-0000-0000-000032410000}"/>
    <cellStyle name="Migliaia 30 7 7" xfId="33189" xr:uid="{00000000-0005-0000-0000-000033410000}"/>
    <cellStyle name="Migliaia 30 7 8" xfId="36480" xr:uid="{00000000-0005-0000-0000-000034410000}"/>
    <cellStyle name="Migliaia 30 8" xfId="8901" xr:uid="{00000000-0005-0000-0000-000035410000}"/>
    <cellStyle name="Migliaia 30 8 2" xfId="8902" xr:uid="{00000000-0005-0000-0000-000036410000}"/>
    <cellStyle name="Migliaia 30 8 3" xfId="8903" xr:uid="{00000000-0005-0000-0000-000037410000}"/>
    <cellStyle name="Migliaia 30 8 4" xfId="8904" xr:uid="{00000000-0005-0000-0000-000038410000}"/>
    <cellStyle name="Migliaia 30 8 5" xfId="27269" xr:uid="{00000000-0005-0000-0000-000039410000}"/>
    <cellStyle name="Migliaia 30 8 6" xfId="32340" xr:uid="{00000000-0005-0000-0000-00003A410000}"/>
    <cellStyle name="Migliaia 30 8 7" xfId="35328" xr:uid="{00000000-0005-0000-0000-00003B410000}"/>
    <cellStyle name="Migliaia 30 8 8" xfId="38288" xr:uid="{00000000-0005-0000-0000-00003C410000}"/>
    <cellStyle name="Migliaia 30 9" xfId="8905" xr:uid="{00000000-0005-0000-0000-00003D410000}"/>
    <cellStyle name="Migliaia 30 9 2" xfId="8906" xr:uid="{00000000-0005-0000-0000-00003E410000}"/>
    <cellStyle name="Migliaia 30 9 3" xfId="8907" xr:uid="{00000000-0005-0000-0000-00003F410000}"/>
    <cellStyle name="Migliaia 30 9 4" xfId="8908" xr:uid="{00000000-0005-0000-0000-000040410000}"/>
    <cellStyle name="Migliaia 30 9 5" xfId="27389" xr:uid="{00000000-0005-0000-0000-000041410000}"/>
    <cellStyle name="Migliaia 30 9 6" xfId="30404" xr:uid="{00000000-0005-0000-0000-000042410000}"/>
    <cellStyle name="Migliaia 30 9 7" xfId="35448" xr:uid="{00000000-0005-0000-0000-000043410000}"/>
    <cellStyle name="Migliaia 30 9 8" xfId="38408" xr:uid="{00000000-0005-0000-0000-000044410000}"/>
    <cellStyle name="Migliaia 31" xfId="8909" xr:uid="{00000000-0005-0000-0000-000045410000}"/>
    <cellStyle name="Migliaia 31 10" xfId="8910" xr:uid="{00000000-0005-0000-0000-000046410000}"/>
    <cellStyle name="Migliaia 31 10 2" xfId="8911" xr:uid="{00000000-0005-0000-0000-000047410000}"/>
    <cellStyle name="Migliaia 31 10 3" xfId="8912" xr:uid="{00000000-0005-0000-0000-000048410000}"/>
    <cellStyle name="Migliaia 31 10 4" xfId="28306" xr:uid="{00000000-0005-0000-0000-000049410000}"/>
    <cellStyle name="Migliaia 31 10 5" xfId="33064" xr:uid="{00000000-0005-0000-0000-00004A410000}"/>
    <cellStyle name="Migliaia 31 10 6" xfId="39313" xr:uid="{00000000-0005-0000-0000-00004B410000}"/>
    <cellStyle name="Migliaia 31 11" xfId="8913" xr:uid="{00000000-0005-0000-0000-00004C410000}"/>
    <cellStyle name="Migliaia 31 11 2" xfId="8914" xr:uid="{00000000-0005-0000-0000-00004D410000}"/>
    <cellStyle name="Migliaia 31 11 3" xfId="8915" xr:uid="{00000000-0005-0000-0000-00004E410000}"/>
    <cellStyle name="Migliaia 31 11 4" xfId="29226" xr:uid="{00000000-0005-0000-0000-00004F410000}"/>
    <cellStyle name="Migliaia 31 11 5" xfId="32714" xr:uid="{00000000-0005-0000-0000-000050410000}"/>
    <cellStyle name="Migliaia 31 11 6" xfId="40218" xr:uid="{00000000-0005-0000-0000-000051410000}"/>
    <cellStyle name="Migliaia 31 12" xfId="8916" xr:uid="{00000000-0005-0000-0000-000052410000}"/>
    <cellStyle name="Migliaia 31 13" xfId="8917" xr:uid="{00000000-0005-0000-0000-000053410000}"/>
    <cellStyle name="Migliaia 31 14" xfId="8918" xr:uid="{00000000-0005-0000-0000-000054410000}"/>
    <cellStyle name="Migliaia 31 15" xfId="23619" xr:uid="{00000000-0005-0000-0000-000055410000}"/>
    <cellStyle name="Migliaia 31 16" xfId="30231" xr:uid="{00000000-0005-0000-0000-000056410000}"/>
    <cellStyle name="Migliaia 31 17" xfId="36361" xr:uid="{00000000-0005-0000-0000-000057410000}"/>
    <cellStyle name="Migliaia 31 18" xfId="41123" xr:uid="{00000000-0005-0000-0000-000058410000}"/>
    <cellStyle name="Migliaia 31 19" xfId="41244" xr:uid="{00000000-0005-0000-0000-000059410000}"/>
    <cellStyle name="Migliaia 31 2" xfId="8919" xr:uid="{00000000-0005-0000-0000-00005A410000}"/>
    <cellStyle name="Migliaia 31 2 10" xfId="24390" xr:uid="{00000000-0005-0000-0000-00005B410000}"/>
    <cellStyle name="Migliaia 31 2 11" xfId="30232" xr:uid="{00000000-0005-0000-0000-00005C410000}"/>
    <cellStyle name="Migliaia 31 2 12" xfId="36858" xr:uid="{00000000-0005-0000-0000-00005D410000}"/>
    <cellStyle name="Migliaia 31 2 2" xfId="8920" xr:uid="{00000000-0005-0000-0000-00005E410000}"/>
    <cellStyle name="Migliaia 31 2 2 10" xfId="30908" xr:uid="{00000000-0005-0000-0000-00005F410000}"/>
    <cellStyle name="Migliaia 31 2 2 11" xfId="33672" xr:uid="{00000000-0005-0000-0000-000060410000}"/>
    <cellStyle name="Migliaia 31 2 2 12" xfId="36859" xr:uid="{00000000-0005-0000-0000-000061410000}"/>
    <cellStyle name="Migliaia 31 2 2 2" xfId="8921" xr:uid="{00000000-0005-0000-0000-000062410000}"/>
    <cellStyle name="Migliaia 31 2 2 2 2" xfId="8922" xr:uid="{00000000-0005-0000-0000-000063410000}"/>
    <cellStyle name="Migliaia 31 2 2 2 3" xfId="8923" xr:uid="{00000000-0005-0000-0000-000064410000}"/>
    <cellStyle name="Migliaia 31 2 2 2 4" xfId="8924" xr:uid="{00000000-0005-0000-0000-000065410000}"/>
    <cellStyle name="Migliaia 31 2 2 2 5" xfId="26701" xr:uid="{00000000-0005-0000-0000-000066410000}"/>
    <cellStyle name="Migliaia 31 2 2 2 6" xfId="31779" xr:uid="{00000000-0005-0000-0000-000067410000}"/>
    <cellStyle name="Migliaia 31 2 2 2 7" xfId="34767" xr:uid="{00000000-0005-0000-0000-000068410000}"/>
    <cellStyle name="Migliaia 31 2 2 2 8" xfId="37727" xr:uid="{00000000-0005-0000-0000-000069410000}"/>
    <cellStyle name="Migliaia 31 2 2 3" xfId="8925" xr:uid="{00000000-0005-0000-0000-00006A410000}"/>
    <cellStyle name="Migliaia 31 2 2 3 2" xfId="8926" xr:uid="{00000000-0005-0000-0000-00006B410000}"/>
    <cellStyle name="Migliaia 31 2 2 3 3" xfId="8927" xr:uid="{00000000-0005-0000-0000-00006C410000}"/>
    <cellStyle name="Migliaia 31 2 2 3 4" xfId="28036" xr:uid="{00000000-0005-0000-0000-00006D410000}"/>
    <cellStyle name="Migliaia 31 2 2 3 5" xfId="36085" xr:uid="{00000000-0005-0000-0000-00006E410000}"/>
    <cellStyle name="Migliaia 31 2 2 3 6" xfId="39045" xr:uid="{00000000-0005-0000-0000-00006F410000}"/>
    <cellStyle name="Migliaia 31 2 2 4" xfId="8928" xr:uid="{00000000-0005-0000-0000-000070410000}"/>
    <cellStyle name="Migliaia 31 2 2 4 2" xfId="8929" xr:uid="{00000000-0005-0000-0000-000071410000}"/>
    <cellStyle name="Migliaia 31 2 2 4 3" xfId="8930" xr:uid="{00000000-0005-0000-0000-000072410000}"/>
    <cellStyle name="Migliaia 31 2 2 4 4" xfId="28952" xr:uid="{00000000-0005-0000-0000-000073410000}"/>
    <cellStyle name="Migliaia 31 2 2 4 5" xfId="39949" xr:uid="{00000000-0005-0000-0000-000074410000}"/>
    <cellStyle name="Migliaia 31 2 2 5" xfId="8931" xr:uid="{00000000-0005-0000-0000-000075410000}"/>
    <cellStyle name="Migliaia 31 2 2 5 2" xfId="8932" xr:uid="{00000000-0005-0000-0000-000076410000}"/>
    <cellStyle name="Migliaia 31 2 2 5 3" xfId="8933" xr:uid="{00000000-0005-0000-0000-000077410000}"/>
    <cellStyle name="Migliaia 31 2 2 5 4" xfId="29872" xr:uid="{00000000-0005-0000-0000-000078410000}"/>
    <cellStyle name="Migliaia 31 2 2 5 5" xfId="40854" xr:uid="{00000000-0005-0000-0000-000079410000}"/>
    <cellStyle name="Migliaia 31 2 2 6" xfId="8934" xr:uid="{00000000-0005-0000-0000-00007A410000}"/>
    <cellStyle name="Migliaia 31 2 2 7" xfId="8935" xr:uid="{00000000-0005-0000-0000-00007B410000}"/>
    <cellStyle name="Migliaia 31 2 2 8" xfId="8936" xr:uid="{00000000-0005-0000-0000-00007C410000}"/>
    <cellStyle name="Migliaia 31 2 2 9" xfId="24391" xr:uid="{00000000-0005-0000-0000-00007D410000}"/>
    <cellStyle name="Migliaia 31 2 3" xfId="8937" xr:uid="{00000000-0005-0000-0000-00007E410000}"/>
    <cellStyle name="Migliaia 31 2 3 2" xfId="8938" xr:uid="{00000000-0005-0000-0000-00007F410000}"/>
    <cellStyle name="Migliaia 31 2 3 3" xfId="8939" xr:uid="{00000000-0005-0000-0000-000080410000}"/>
    <cellStyle name="Migliaia 31 2 3 4" xfId="8940" xr:uid="{00000000-0005-0000-0000-000081410000}"/>
    <cellStyle name="Migliaia 31 2 3 5" xfId="26700" xr:uid="{00000000-0005-0000-0000-000082410000}"/>
    <cellStyle name="Migliaia 31 2 3 6" xfId="31778" xr:uid="{00000000-0005-0000-0000-000083410000}"/>
    <cellStyle name="Migliaia 31 2 3 7" xfId="34766" xr:uid="{00000000-0005-0000-0000-000084410000}"/>
    <cellStyle name="Migliaia 31 2 3 8" xfId="37726" xr:uid="{00000000-0005-0000-0000-000085410000}"/>
    <cellStyle name="Migliaia 31 2 4" xfId="8941" xr:uid="{00000000-0005-0000-0000-000086410000}"/>
    <cellStyle name="Migliaia 31 2 4 2" xfId="8942" xr:uid="{00000000-0005-0000-0000-000087410000}"/>
    <cellStyle name="Migliaia 31 2 4 3" xfId="8943" xr:uid="{00000000-0005-0000-0000-000088410000}"/>
    <cellStyle name="Migliaia 31 2 4 4" xfId="8944" xr:uid="{00000000-0005-0000-0000-000089410000}"/>
    <cellStyle name="Migliaia 31 2 4 5" xfId="27453" xr:uid="{00000000-0005-0000-0000-00008A410000}"/>
    <cellStyle name="Migliaia 31 2 4 6" xfId="30907" xr:uid="{00000000-0005-0000-0000-00008B410000}"/>
    <cellStyle name="Migliaia 31 2 4 7" xfId="35510" xr:uid="{00000000-0005-0000-0000-00008C410000}"/>
    <cellStyle name="Migliaia 31 2 4 8" xfId="38470" xr:uid="{00000000-0005-0000-0000-00008D410000}"/>
    <cellStyle name="Migliaia 31 2 5" xfId="8945" xr:uid="{00000000-0005-0000-0000-00008E410000}"/>
    <cellStyle name="Migliaia 31 2 5 2" xfId="8946" xr:uid="{00000000-0005-0000-0000-00008F410000}"/>
    <cellStyle name="Migliaia 31 2 5 3" xfId="8947" xr:uid="{00000000-0005-0000-0000-000090410000}"/>
    <cellStyle name="Migliaia 31 2 5 4" xfId="28369" xr:uid="{00000000-0005-0000-0000-000091410000}"/>
    <cellStyle name="Migliaia 31 2 5 5" xfId="33671" xr:uid="{00000000-0005-0000-0000-000092410000}"/>
    <cellStyle name="Migliaia 31 2 5 6" xfId="39374" xr:uid="{00000000-0005-0000-0000-000093410000}"/>
    <cellStyle name="Migliaia 31 2 6" xfId="8948" xr:uid="{00000000-0005-0000-0000-000094410000}"/>
    <cellStyle name="Migliaia 31 2 6 2" xfId="8949" xr:uid="{00000000-0005-0000-0000-000095410000}"/>
    <cellStyle name="Migliaia 31 2 6 3" xfId="8950" xr:uid="{00000000-0005-0000-0000-000096410000}"/>
    <cellStyle name="Migliaia 31 2 6 4" xfId="29289" xr:uid="{00000000-0005-0000-0000-000097410000}"/>
    <cellStyle name="Migliaia 31 2 6 5" xfId="40279" xr:uid="{00000000-0005-0000-0000-000098410000}"/>
    <cellStyle name="Migliaia 31 2 7" xfId="8951" xr:uid="{00000000-0005-0000-0000-000099410000}"/>
    <cellStyle name="Migliaia 31 2 8" xfId="8952" xr:uid="{00000000-0005-0000-0000-00009A410000}"/>
    <cellStyle name="Migliaia 31 2 9" xfId="8953" xr:uid="{00000000-0005-0000-0000-00009B410000}"/>
    <cellStyle name="Migliaia 31 3" xfId="8954" xr:uid="{00000000-0005-0000-0000-00009C410000}"/>
    <cellStyle name="Migliaia 31 3 10" xfId="8955" xr:uid="{00000000-0005-0000-0000-00009D410000}"/>
    <cellStyle name="Migliaia 31 3 11" xfId="8956" xr:uid="{00000000-0005-0000-0000-00009E410000}"/>
    <cellStyle name="Migliaia 31 3 12" xfId="24392" xr:uid="{00000000-0005-0000-0000-00009F410000}"/>
    <cellStyle name="Migliaia 31 3 13" xfId="30909" xr:uid="{00000000-0005-0000-0000-0000A0410000}"/>
    <cellStyle name="Migliaia 31 3 14" xfId="36860" xr:uid="{00000000-0005-0000-0000-0000A1410000}"/>
    <cellStyle name="Migliaia 31 3 2" xfId="8957" xr:uid="{00000000-0005-0000-0000-0000A2410000}"/>
    <cellStyle name="Migliaia 31 3 2 10" xfId="30910" xr:uid="{00000000-0005-0000-0000-0000A3410000}"/>
    <cellStyle name="Migliaia 31 3 2 11" xfId="33674" xr:uid="{00000000-0005-0000-0000-0000A4410000}"/>
    <cellStyle name="Migliaia 31 3 2 12" xfId="36861" xr:uid="{00000000-0005-0000-0000-0000A5410000}"/>
    <cellStyle name="Migliaia 31 3 2 2" xfId="8958" xr:uid="{00000000-0005-0000-0000-0000A6410000}"/>
    <cellStyle name="Migliaia 31 3 2 2 2" xfId="8959" xr:uid="{00000000-0005-0000-0000-0000A7410000}"/>
    <cellStyle name="Migliaia 31 3 2 2 3" xfId="8960" xr:uid="{00000000-0005-0000-0000-0000A8410000}"/>
    <cellStyle name="Migliaia 31 3 2 2 4" xfId="8961" xr:uid="{00000000-0005-0000-0000-0000A9410000}"/>
    <cellStyle name="Migliaia 31 3 2 2 5" xfId="26703" xr:uid="{00000000-0005-0000-0000-0000AA410000}"/>
    <cellStyle name="Migliaia 31 3 2 2 6" xfId="31781" xr:uid="{00000000-0005-0000-0000-0000AB410000}"/>
    <cellStyle name="Migliaia 31 3 2 2 7" xfId="34769" xr:uid="{00000000-0005-0000-0000-0000AC410000}"/>
    <cellStyle name="Migliaia 31 3 2 2 8" xfId="37729" xr:uid="{00000000-0005-0000-0000-0000AD410000}"/>
    <cellStyle name="Migliaia 31 3 2 3" xfId="8962" xr:uid="{00000000-0005-0000-0000-0000AE410000}"/>
    <cellStyle name="Migliaia 31 3 2 3 2" xfId="8963" xr:uid="{00000000-0005-0000-0000-0000AF410000}"/>
    <cellStyle name="Migliaia 31 3 2 3 3" xfId="8964" xr:uid="{00000000-0005-0000-0000-0000B0410000}"/>
    <cellStyle name="Migliaia 31 3 2 3 4" xfId="27636" xr:uid="{00000000-0005-0000-0000-0000B1410000}"/>
    <cellStyle name="Migliaia 31 3 2 3 5" xfId="35690" xr:uid="{00000000-0005-0000-0000-0000B2410000}"/>
    <cellStyle name="Migliaia 31 3 2 3 6" xfId="38650" xr:uid="{00000000-0005-0000-0000-0000B3410000}"/>
    <cellStyle name="Migliaia 31 3 2 4" xfId="8965" xr:uid="{00000000-0005-0000-0000-0000B4410000}"/>
    <cellStyle name="Migliaia 31 3 2 4 2" xfId="8966" xr:uid="{00000000-0005-0000-0000-0000B5410000}"/>
    <cellStyle name="Migliaia 31 3 2 4 3" xfId="8967" xr:uid="{00000000-0005-0000-0000-0000B6410000}"/>
    <cellStyle name="Migliaia 31 3 2 4 4" xfId="28552" xr:uid="{00000000-0005-0000-0000-0000B7410000}"/>
    <cellStyle name="Migliaia 31 3 2 4 5" xfId="39554" xr:uid="{00000000-0005-0000-0000-0000B8410000}"/>
    <cellStyle name="Migliaia 31 3 2 5" xfId="8968" xr:uid="{00000000-0005-0000-0000-0000B9410000}"/>
    <cellStyle name="Migliaia 31 3 2 5 2" xfId="8969" xr:uid="{00000000-0005-0000-0000-0000BA410000}"/>
    <cellStyle name="Migliaia 31 3 2 5 3" xfId="8970" xr:uid="{00000000-0005-0000-0000-0000BB410000}"/>
    <cellStyle name="Migliaia 31 3 2 5 4" xfId="29472" xr:uid="{00000000-0005-0000-0000-0000BC410000}"/>
    <cellStyle name="Migliaia 31 3 2 5 5" xfId="40459" xr:uid="{00000000-0005-0000-0000-0000BD410000}"/>
    <cellStyle name="Migliaia 31 3 2 6" xfId="8971" xr:uid="{00000000-0005-0000-0000-0000BE410000}"/>
    <cellStyle name="Migliaia 31 3 2 7" xfId="8972" xr:uid="{00000000-0005-0000-0000-0000BF410000}"/>
    <cellStyle name="Migliaia 31 3 2 8" xfId="8973" xr:uid="{00000000-0005-0000-0000-0000C0410000}"/>
    <cellStyle name="Migliaia 31 3 2 9" xfId="24393" xr:uid="{00000000-0005-0000-0000-0000C1410000}"/>
    <cellStyle name="Migliaia 31 3 3" xfId="8974" xr:uid="{00000000-0005-0000-0000-0000C2410000}"/>
    <cellStyle name="Migliaia 31 3 3 10" xfId="24394" xr:uid="{00000000-0005-0000-0000-0000C3410000}"/>
    <cellStyle name="Migliaia 31 3 3 11" xfId="30911" xr:uid="{00000000-0005-0000-0000-0000C4410000}"/>
    <cellStyle name="Migliaia 31 3 3 12" xfId="33675" xr:uid="{00000000-0005-0000-0000-0000C5410000}"/>
    <cellStyle name="Migliaia 31 3 3 13" xfId="36862" xr:uid="{00000000-0005-0000-0000-0000C6410000}"/>
    <cellStyle name="Migliaia 31 3 3 2" xfId="8975" xr:uid="{00000000-0005-0000-0000-0000C7410000}"/>
    <cellStyle name="Migliaia 31 3 3 2 10" xfId="30912" xr:uid="{00000000-0005-0000-0000-0000C8410000}"/>
    <cellStyle name="Migliaia 31 3 3 2 11" xfId="33676" xr:uid="{00000000-0005-0000-0000-0000C9410000}"/>
    <cellStyle name="Migliaia 31 3 3 2 12" xfId="36863" xr:uid="{00000000-0005-0000-0000-0000CA410000}"/>
    <cellStyle name="Migliaia 31 3 3 2 2" xfId="8976" xr:uid="{00000000-0005-0000-0000-0000CB410000}"/>
    <cellStyle name="Migliaia 31 3 3 2 2 2" xfId="8977" xr:uid="{00000000-0005-0000-0000-0000CC410000}"/>
    <cellStyle name="Migliaia 31 3 3 2 2 3" xfId="8978" xr:uid="{00000000-0005-0000-0000-0000CD410000}"/>
    <cellStyle name="Migliaia 31 3 3 2 2 4" xfId="8979" xr:uid="{00000000-0005-0000-0000-0000CE410000}"/>
    <cellStyle name="Migliaia 31 3 3 2 2 5" xfId="26705" xr:uid="{00000000-0005-0000-0000-0000CF410000}"/>
    <cellStyle name="Migliaia 31 3 3 2 2 6" xfId="31783" xr:uid="{00000000-0005-0000-0000-0000D0410000}"/>
    <cellStyle name="Migliaia 31 3 3 2 2 7" xfId="34771" xr:uid="{00000000-0005-0000-0000-0000D1410000}"/>
    <cellStyle name="Migliaia 31 3 3 2 2 8" xfId="37731" xr:uid="{00000000-0005-0000-0000-0000D2410000}"/>
    <cellStyle name="Migliaia 31 3 3 2 3" xfId="8980" xr:uid="{00000000-0005-0000-0000-0000D3410000}"/>
    <cellStyle name="Migliaia 31 3 3 2 3 2" xfId="8981" xr:uid="{00000000-0005-0000-0000-0000D4410000}"/>
    <cellStyle name="Migliaia 31 3 3 2 3 3" xfId="8982" xr:uid="{00000000-0005-0000-0000-0000D5410000}"/>
    <cellStyle name="Migliaia 31 3 3 2 3 4" xfId="28038" xr:uid="{00000000-0005-0000-0000-0000D6410000}"/>
    <cellStyle name="Migliaia 31 3 3 2 3 5" xfId="36087" xr:uid="{00000000-0005-0000-0000-0000D7410000}"/>
    <cellStyle name="Migliaia 31 3 3 2 3 6" xfId="39047" xr:uid="{00000000-0005-0000-0000-0000D8410000}"/>
    <cellStyle name="Migliaia 31 3 3 2 4" xfId="8983" xr:uid="{00000000-0005-0000-0000-0000D9410000}"/>
    <cellStyle name="Migliaia 31 3 3 2 4 2" xfId="8984" xr:uid="{00000000-0005-0000-0000-0000DA410000}"/>
    <cellStyle name="Migliaia 31 3 3 2 4 3" xfId="8985" xr:uid="{00000000-0005-0000-0000-0000DB410000}"/>
    <cellStyle name="Migliaia 31 3 3 2 4 4" xfId="28954" xr:uid="{00000000-0005-0000-0000-0000DC410000}"/>
    <cellStyle name="Migliaia 31 3 3 2 4 5" xfId="39951" xr:uid="{00000000-0005-0000-0000-0000DD410000}"/>
    <cellStyle name="Migliaia 31 3 3 2 5" xfId="8986" xr:uid="{00000000-0005-0000-0000-0000DE410000}"/>
    <cellStyle name="Migliaia 31 3 3 2 5 2" xfId="8987" xr:uid="{00000000-0005-0000-0000-0000DF410000}"/>
    <cellStyle name="Migliaia 31 3 3 2 5 3" xfId="8988" xr:uid="{00000000-0005-0000-0000-0000E0410000}"/>
    <cellStyle name="Migliaia 31 3 3 2 5 4" xfId="29874" xr:uid="{00000000-0005-0000-0000-0000E1410000}"/>
    <cellStyle name="Migliaia 31 3 3 2 5 5" xfId="40856" xr:uid="{00000000-0005-0000-0000-0000E2410000}"/>
    <cellStyle name="Migliaia 31 3 3 2 6" xfId="8989" xr:uid="{00000000-0005-0000-0000-0000E3410000}"/>
    <cellStyle name="Migliaia 31 3 3 2 7" xfId="8990" xr:uid="{00000000-0005-0000-0000-0000E4410000}"/>
    <cellStyle name="Migliaia 31 3 3 2 8" xfId="8991" xr:uid="{00000000-0005-0000-0000-0000E5410000}"/>
    <cellStyle name="Migliaia 31 3 3 2 9" xfId="24395" xr:uid="{00000000-0005-0000-0000-0000E6410000}"/>
    <cellStyle name="Migliaia 31 3 3 3" xfId="8992" xr:uid="{00000000-0005-0000-0000-0000E7410000}"/>
    <cellStyle name="Migliaia 31 3 3 3 2" xfId="8993" xr:uid="{00000000-0005-0000-0000-0000E8410000}"/>
    <cellStyle name="Migliaia 31 3 3 3 3" xfId="8994" xr:uid="{00000000-0005-0000-0000-0000E9410000}"/>
    <cellStyle name="Migliaia 31 3 3 3 4" xfId="8995" xr:uid="{00000000-0005-0000-0000-0000EA410000}"/>
    <cellStyle name="Migliaia 31 3 3 3 5" xfId="26704" xr:uid="{00000000-0005-0000-0000-0000EB410000}"/>
    <cellStyle name="Migliaia 31 3 3 3 6" xfId="31782" xr:uid="{00000000-0005-0000-0000-0000EC410000}"/>
    <cellStyle name="Migliaia 31 3 3 3 7" xfId="34770" xr:uid="{00000000-0005-0000-0000-0000ED410000}"/>
    <cellStyle name="Migliaia 31 3 3 3 8" xfId="37730" xr:uid="{00000000-0005-0000-0000-0000EE410000}"/>
    <cellStyle name="Migliaia 31 3 3 4" xfId="8996" xr:uid="{00000000-0005-0000-0000-0000EF410000}"/>
    <cellStyle name="Migliaia 31 3 3 4 2" xfId="8997" xr:uid="{00000000-0005-0000-0000-0000F0410000}"/>
    <cellStyle name="Migliaia 31 3 3 4 3" xfId="8998" xr:uid="{00000000-0005-0000-0000-0000F1410000}"/>
    <cellStyle name="Migliaia 31 3 3 4 4" xfId="27637" xr:uid="{00000000-0005-0000-0000-0000F2410000}"/>
    <cellStyle name="Migliaia 31 3 3 4 5" xfId="35691" xr:uid="{00000000-0005-0000-0000-0000F3410000}"/>
    <cellStyle name="Migliaia 31 3 3 4 6" xfId="38651" xr:uid="{00000000-0005-0000-0000-0000F4410000}"/>
    <cellStyle name="Migliaia 31 3 3 5" xfId="8999" xr:uid="{00000000-0005-0000-0000-0000F5410000}"/>
    <cellStyle name="Migliaia 31 3 3 5 2" xfId="9000" xr:uid="{00000000-0005-0000-0000-0000F6410000}"/>
    <cellStyle name="Migliaia 31 3 3 5 3" xfId="9001" xr:uid="{00000000-0005-0000-0000-0000F7410000}"/>
    <cellStyle name="Migliaia 31 3 3 5 4" xfId="28553" xr:uid="{00000000-0005-0000-0000-0000F8410000}"/>
    <cellStyle name="Migliaia 31 3 3 5 5" xfId="39555" xr:uid="{00000000-0005-0000-0000-0000F9410000}"/>
    <cellStyle name="Migliaia 31 3 3 6" xfId="9002" xr:uid="{00000000-0005-0000-0000-0000FA410000}"/>
    <cellStyle name="Migliaia 31 3 3 6 2" xfId="9003" xr:uid="{00000000-0005-0000-0000-0000FB410000}"/>
    <cellStyle name="Migliaia 31 3 3 6 3" xfId="9004" xr:uid="{00000000-0005-0000-0000-0000FC410000}"/>
    <cellStyle name="Migliaia 31 3 3 6 4" xfId="29473" xr:uid="{00000000-0005-0000-0000-0000FD410000}"/>
    <cellStyle name="Migliaia 31 3 3 6 5" xfId="40460" xr:uid="{00000000-0005-0000-0000-0000FE410000}"/>
    <cellStyle name="Migliaia 31 3 3 7" xfId="9005" xr:uid="{00000000-0005-0000-0000-0000FF410000}"/>
    <cellStyle name="Migliaia 31 3 3 8" xfId="9006" xr:uid="{00000000-0005-0000-0000-000000420000}"/>
    <cellStyle name="Migliaia 31 3 3 9" xfId="9007" xr:uid="{00000000-0005-0000-0000-000001420000}"/>
    <cellStyle name="Migliaia 31 3 4" xfId="9008" xr:uid="{00000000-0005-0000-0000-000002420000}"/>
    <cellStyle name="Migliaia 31 3 4 10" xfId="30913" xr:uid="{00000000-0005-0000-0000-000003420000}"/>
    <cellStyle name="Migliaia 31 3 4 11" xfId="33677" xr:uid="{00000000-0005-0000-0000-000004420000}"/>
    <cellStyle name="Migliaia 31 3 4 12" xfId="36864" xr:uid="{00000000-0005-0000-0000-000005420000}"/>
    <cellStyle name="Migliaia 31 3 4 2" xfId="9009" xr:uid="{00000000-0005-0000-0000-000006420000}"/>
    <cellStyle name="Migliaia 31 3 4 2 2" xfId="9010" xr:uid="{00000000-0005-0000-0000-000007420000}"/>
    <cellStyle name="Migliaia 31 3 4 2 3" xfId="9011" xr:uid="{00000000-0005-0000-0000-000008420000}"/>
    <cellStyle name="Migliaia 31 3 4 2 4" xfId="9012" xr:uid="{00000000-0005-0000-0000-000009420000}"/>
    <cellStyle name="Migliaia 31 3 4 2 5" xfId="26706" xr:uid="{00000000-0005-0000-0000-00000A420000}"/>
    <cellStyle name="Migliaia 31 3 4 2 6" xfId="31784" xr:uid="{00000000-0005-0000-0000-00000B420000}"/>
    <cellStyle name="Migliaia 31 3 4 2 7" xfId="34772" xr:uid="{00000000-0005-0000-0000-00000C420000}"/>
    <cellStyle name="Migliaia 31 3 4 2 8" xfId="37732" xr:uid="{00000000-0005-0000-0000-00000D420000}"/>
    <cellStyle name="Migliaia 31 3 4 3" xfId="9013" xr:uid="{00000000-0005-0000-0000-00000E420000}"/>
    <cellStyle name="Migliaia 31 3 4 3 2" xfId="9014" xr:uid="{00000000-0005-0000-0000-00000F420000}"/>
    <cellStyle name="Migliaia 31 3 4 3 3" xfId="9015" xr:uid="{00000000-0005-0000-0000-000010420000}"/>
    <cellStyle name="Migliaia 31 3 4 3 4" xfId="28037" xr:uid="{00000000-0005-0000-0000-000011420000}"/>
    <cellStyle name="Migliaia 31 3 4 3 5" xfId="36086" xr:uid="{00000000-0005-0000-0000-000012420000}"/>
    <cellStyle name="Migliaia 31 3 4 3 6" xfId="39046" xr:uid="{00000000-0005-0000-0000-000013420000}"/>
    <cellStyle name="Migliaia 31 3 4 4" xfId="9016" xr:uid="{00000000-0005-0000-0000-000014420000}"/>
    <cellStyle name="Migliaia 31 3 4 4 2" xfId="9017" xr:uid="{00000000-0005-0000-0000-000015420000}"/>
    <cellStyle name="Migliaia 31 3 4 4 3" xfId="9018" xr:uid="{00000000-0005-0000-0000-000016420000}"/>
    <cellStyle name="Migliaia 31 3 4 4 4" xfId="28953" xr:uid="{00000000-0005-0000-0000-000017420000}"/>
    <cellStyle name="Migliaia 31 3 4 4 5" xfId="39950" xr:uid="{00000000-0005-0000-0000-000018420000}"/>
    <cellStyle name="Migliaia 31 3 4 5" xfId="9019" xr:uid="{00000000-0005-0000-0000-000019420000}"/>
    <cellStyle name="Migliaia 31 3 4 5 2" xfId="9020" xr:uid="{00000000-0005-0000-0000-00001A420000}"/>
    <cellStyle name="Migliaia 31 3 4 5 3" xfId="9021" xr:uid="{00000000-0005-0000-0000-00001B420000}"/>
    <cellStyle name="Migliaia 31 3 4 5 4" xfId="29873" xr:uid="{00000000-0005-0000-0000-00001C420000}"/>
    <cellStyle name="Migliaia 31 3 4 5 5" xfId="40855" xr:uid="{00000000-0005-0000-0000-00001D420000}"/>
    <cellStyle name="Migliaia 31 3 4 6" xfId="9022" xr:uid="{00000000-0005-0000-0000-00001E420000}"/>
    <cellStyle name="Migliaia 31 3 4 7" xfId="9023" xr:uid="{00000000-0005-0000-0000-00001F420000}"/>
    <cellStyle name="Migliaia 31 3 4 8" xfId="9024" xr:uid="{00000000-0005-0000-0000-000020420000}"/>
    <cellStyle name="Migliaia 31 3 4 9" xfId="24396" xr:uid="{00000000-0005-0000-0000-000021420000}"/>
    <cellStyle name="Migliaia 31 3 5" xfId="9025" xr:uid="{00000000-0005-0000-0000-000022420000}"/>
    <cellStyle name="Migliaia 31 3 5 2" xfId="9026" xr:uid="{00000000-0005-0000-0000-000023420000}"/>
    <cellStyle name="Migliaia 31 3 5 3" xfId="9027" xr:uid="{00000000-0005-0000-0000-000024420000}"/>
    <cellStyle name="Migliaia 31 3 5 4" xfId="9028" xr:uid="{00000000-0005-0000-0000-000025420000}"/>
    <cellStyle name="Migliaia 31 3 5 5" xfId="26702" xr:uid="{00000000-0005-0000-0000-000026420000}"/>
    <cellStyle name="Migliaia 31 3 5 6" xfId="31780" xr:uid="{00000000-0005-0000-0000-000027420000}"/>
    <cellStyle name="Migliaia 31 3 5 7" xfId="34768" xr:uid="{00000000-0005-0000-0000-000028420000}"/>
    <cellStyle name="Migliaia 31 3 5 8" xfId="37728" xr:uid="{00000000-0005-0000-0000-000029420000}"/>
    <cellStyle name="Migliaia 31 3 6" xfId="9029" xr:uid="{00000000-0005-0000-0000-00002A420000}"/>
    <cellStyle name="Migliaia 31 3 6 2" xfId="9030" xr:uid="{00000000-0005-0000-0000-00002B420000}"/>
    <cellStyle name="Migliaia 31 3 6 3" xfId="9031" xr:uid="{00000000-0005-0000-0000-00002C420000}"/>
    <cellStyle name="Migliaia 31 3 6 4" xfId="27635" xr:uid="{00000000-0005-0000-0000-00002D420000}"/>
    <cellStyle name="Migliaia 31 3 6 5" xfId="35689" xr:uid="{00000000-0005-0000-0000-00002E420000}"/>
    <cellStyle name="Migliaia 31 3 6 6" xfId="38649" xr:uid="{00000000-0005-0000-0000-00002F420000}"/>
    <cellStyle name="Migliaia 31 3 7" xfId="9032" xr:uid="{00000000-0005-0000-0000-000030420000}"/>
    <cellStyle name="Migliaia 31 3 7 2" xfId="9033" xr:uid="{00000000-0005-0000-0000-000031420000}"/>
    <cellStyle name="Migliaia 31 3 7 3" xfId="9034" xr:uid="{00000000-0005-0000-0000-000032420000}"/>
    <cellStyle name="Migliaia 31 3 7 4" xfId="28551" xr:uid="{00000000-0005-0000-0000-000033420000}"/>
    <cellStyle name="Migliaia 31 3 7 5" xfId="33673" xr:uid="{00000000-0005-0000-0000-000034420000}"/>
    <cellStyle name="Migliaia 31 3 7 6" xfId="39553" xr:uid="{00000000-0005-0000-0000-000035420000}"/>
    <cellStyle name="Migliaia 31 3 8" xfId="9035" xr:uid="{00000000-0005-0000-0000-000036420000}"/>
    <cellStyle name="Migliaia 31 3 8 2" xfId="9036" xr:uid="{00000000-0005-0000-0000-000037420000}"/>
    <cellStyle name="Migliaia 31 3 8 3" xfId="9037" xr:uid="{00000000-0005-0000-0000-000038420000}"/>
    <cellStyle name="Migliaia 31 3 8 4" xfId="29471" xr:uid="{00000000-0005-0000-0000-000039420000}"/>
    <cellStyle name="Migliaia 31 3 8 5" xfId="40458" xr:uid="{00000000-0005-0000-0000-00003A420000}"/>
    <cellStyle name="Migliaia 31 3 9" xfId="9038" xr:uid="{00000000-0005-0000-0000-00003B420000}"/>
    <cellStyle name="Migliaia 31 4" xfId="9039" xr:uid="{00000000-0005-0000-0000-00003C420000}"/>
    <cellStyle name="Migliaia 31 4 10" xfId="9040" xr:uid="{00000000-0005-0000-0000-00003D420000}"/>
    <cellStyle name="Migliaia 31 4 11" xfId="24397" xr:uid="{00000000-0005-0000-0000-00003E420000}"/>
    <cellStyle name="Migliaia 31 4 12" xfId="30914" xr:uid="{00000000-0005-0000-0000-00003F420000}"/>
    <cellStyle name="Migliaia 31 4 13" xfId="33678" xr:uid="{00000000-0005-0000-0000-000040420000}"/>
    <cellStyle name="Migliaia 31 4 14" xfId="36865" xr:uid="{00000000-0005-0000-0000-000041420000}"/>
    <cellStyle name="Migliaia 31 4 2" xfId="9041" xr:uid="{00000000-0005-0000-0000-000042420000}"/>
    <cellStyle name="Migliaia 31 4 2 10" xfId="24398" xr:uid="{00000000-0005-0000-0000-000043420000}"/>
    <cellStyle name="Migliaia 31 4 2 11" xfId="30915" xr:uid="{00000000-0005-0000-0000-000044420000}"/>
    <cellStyle name="Migliaia 31 4 2 12" xfId="33679" xr:uid="{00000000-0005-0000-0000-000045420000}"/>
    <cellStyle name="Migliaia 31 4 2 13" xfId="36866" xr:uid="{00000000-0005-0000-0000-000046420000}"/>
    <cellStyle name="Migliaia 31 4 2 2" xfId="9042" xr:uid="{00000000-0005-0000-0000-000047420000}"/>
    <cellStyle name="Migliaia 31 4 2 2 10" xfId="30916" xr:uid="{00000000-0005-0000-0000-000048420000}"/>
    <cellStyle name="Migliaia 31 4 2 2 11" xfId="33680" xr:uid="{00000000-0005-0000-0000-000049420000}"/>
    <cellStyle name="Migliaia 31 4 2 2 12" xfId="36867" xr:uid="{00000000-0005-0000-0000-00004A420000}"/>
    <cellStyle name="Migliaia 31 4 2 2 2" xfId="9043" xr:uid="{00000000-0005-0000-0000-00004B420000}"/>
    <cellStyle name="Migliaia 31 4 2 2 2 2" xfId="9044" xr:uid="{00000000-0005-0000-0000-00004C420000}"/>
    <cellStyle name="Migliaia 31 4 2 2 2 3" xfId="9045" xr:uid="{00000000-0005-0000-0000-00004D420000}"/>
    <cellStyle name="Migliaia 31 4 2 2 2 4" xfId="9046" xr:uid="{00000000-0005-0000-0000-00004E420000}"/>
    <cellStyle name="Migliaia 31 4 2 2 2 5" xfId="26709" xr:uid="{00000000-0005-0000-0000-00004F420000}"/>
    <cellStyle name="Migliaia 31 4 2 2 2 6" xfId="31787" xr:uid="{00000000-0005-0000-0000-000050420000}"/>
    <cellStyle name="Migliaia 31 4 2 2 2 7" xfId="34775" xr:uid="{00000000-0005-0000-0000-000051420000}"/>
    <cellStyle name="Migliaia 31 4 2 2 2 8" xfId="37735" xr:uid="{00000000-0005-0000-0000-000052420000}"/>
    <cellStyle name="Migliaia 31 4 2 2 3" xfId="9047" xr:uid="{00000000-0005-0000-0000-000053420000}"/>
    <cellStyle name="Migliaia 31 4 2 2 3 2" xfId="9048" xr:uid="{00000000-0005-0000-0000-000054420000}"/>
    <cellStyle name="Migliaia 31 4 2 2 3 3" xfId="9049" xr:uid="{00000000-0005-0000-0000-000055420000}"/>
    <cellStyle name="Migliaia 31 4 2 2 3 4" xfId="28040" xr:uid="{00000000-0005-0000-0000-000056420000}"/>
    <cellStyle name="Migliaia 31 4 2 2 3 5" xfId="36089" xr:uid="{00000000-0005-0000-0000-000057420000}"/>
    <cellStyle name="Migliaia 31 4 2 2 3 6" xfId="39049" xr:uid="{00000000-0005-0000-0000-000058420000}"/>
    <cellStyle name="Migliaia 31 4 2 2 4" xfId="9050" xr:uid="{00000000-0005-0000-0000-000059420000}"/>
    <cellStyle name="Migliaia 31 4 2 2 4 2" xfId="9051" xr:uid="{00000000-0005-0000-0000-00005A420000}"/>
    <cellStyle name="Migliaia 31 4 2 2 4 3" xfId="9052" xr:uid="{00000000-0005-0000-0000-00005B420000}"/>
    <cellStyle name="Migliaia 31 4 2 2 4 4" xfId="28956" xr:uid="{00000000-0005-0000-0000-00005C420000}"/>
    <cellStyle name="Migliaia 31 4 2 2 4 5" xfId="39953" xr:uid="{00000000-0005-0000-0000-00005D420000}"/>
    <cellStyle name="Migliaia 31 4 2 2 5" xfId="9053" xr:uid="{00000000-0005-0000-0000-00005E420000}"/>
    <cellStyle name="Migliaia 31 4 2 2 5 2" xfId="9054" xr:uid="{00000000-0005-0000-0000-00005F420000}"/>
    <cellStyle name="Migliaia 31 4 2 2 5 3" xfId="9055" xr:uid="{00000000-0005-0000-0000-000060420000}"/>
    <cellStyle name="Migliaia 31 4 2 2 5 4" xfId="29876" xr:uid="{00000000-0005-0000-0000-000061420000}"/>
    <cellStyle name="Migliaia 31 4 2 2 5 5" xfId="40858" xr:uid="{00000000-0005-0000-0000-000062420000}"/>
    <cellStyle name="Migliaia 31 4 2 2 6" xfId="9056" xr:uid="{00000000-0005-0000-0000-000063420000}"/>
    <cellStyle name="Migliaia 31 4 2 2 7" xfId="9057" xr:uid="{00000000-0005-0000-0000-000064420000}"/>
    <cellStyle name="Migliaia 31 4 2 2 8" xfId="9058" xr:uid="{00000000-0005-0000-0000-000065420000}"/>
    <cellStyle name="Migliaia 31 4 2 2 9" xfId="24399" xr:uid="{00000000-0005-0000-0000-000066420000}"/>
    <cellStyle name="Migliaia 31 4 2 3" xfId="9059" xr:uid="{00000000-0005-0000-0000-000067420000}"/>
    <cellStyle name="Migliaia 31 4 2 3 2" xfId="9060" xr:uid="{00000000-0005-0000-0000-000068420000}"/>
    <cellStyle name="Migliaia 31 4 2 3 3" xfId="9061" xr:uid="{00000000-0005-0000-0000-000069420000}"/>
    <cellStyle name="Migliaia 31 4 2 3 4" xfId="9062" xr:uid="{00000000-0005-0000-0000-00006A420000}"/>
    <cellStyle name="Migliaia 31 4 2 3 5" xfId="26708" xr:uid="{00000000-0005-0000-0000-00006B420000}"/>
    <cellStyle name="Migliaia 31 4 2 3 6" xfId="31786" xr:uid="{00000000-0005-0000-0000-00006C420000}"/>
    <cellStyle name="Migliaia 31 4 2 3 7" xfId="34774" xr:uid="{00000000-0005-0000-0000-00006D420000}"/>
    <cellStyle name="Migliaia 31 4 2 3 8" xfId="37734" xr:uid="{00000000-0005-0000-0000-00006E420000}"/>
    <cellStyle name="Migliaia 31 4 2 4" xfId="9063" xr:uid="{00000000-0005-0000-0000-00006F420000}"/>
    <cellStyle name="Migliaia 31 4 2 4 2" xfId="9064" xr:uid="{00000000-0005-0000-0000-000070420000}"/>
    <cellStyle name="Migliaia 31 4 2 4 3" xfId="9065" xr:uid="{00000000-0005-0000-0000-000071420000}"/>
    <cellStyle name="Migliaia 31 4 2 4 4" xfId="27639" xr:uid="{00000000-0005-0000-0000-000072420000}"/>
    <cellStyle name="Migliaia 31 4 2 4 5" xfId="35693" xr:uid="{00000000-0005-0000-0000-000073420000}"/>
    <cellStyle name="Migliaia 31 4 2 4 6" xfId="38653" xr:uid="{00000000-0005-0000-0000-000074420000}"/>
    <cellStyle name="Migliaia 31 4 2 5" xfId="9066" xr:uid="{00000000-0005-0000-0000-000075420000}"/>
    <cellStyle name="Migliaia 31 4 2 5 2" xfId="9067" xr:uid="{00000000-0005-0000-0000-000076420000}"/>
    <cellStyle name="Migliaia 31 4 2 5 3" xfId="9068" xr:uid="{00000000-0005-0000-0000-000077420000}"/>
    <cellStyle name="Migliaia 31 4 2 5 4" xfId="28555" xr:uid="{00000000-0005-0000-0000-000078420000}"/>
    <cellStyle name="Migliaia 31 4 2 5 5" xfId="39557" xr:uid="{00000000-0005-0000-0000-000079420000}"/>
    <cellStyle name="Migliaia 31 4 2 6" xfId="9069" xr:uid="{00000000-0005-0000-0000-00007A420000}"/>
    <cellStyle name="Migliaia 31 4 2 6 2" xfId="9070" xr:uid="{00000000-0005-0000-0000-00007B420000}"/>
    <cellStyle name="Migliaia 31 4 2 6 3" xfId="9071" xr:uid="{00000000-0005-0000-0000-00007C420000}"/>
    <cellStyle name="Migliaia 31 4 2 6 4" xfId="29475" xr:uid="{00000000-0005-0000-0000-00007D420000}"/>
    <cellStyle name="Migliaia 31 4 2 6 5" xfId="40462" xr:uid="{00000000-0005-0000-0000-00007E420000}"/>
    <cellStyle name="Migliaia 31 4 2 7" xfId="9072" xr:uid="{00000000-0005-0000-0000-00007F420000}"/>
    <cellStyle name="Migliaia 31 4 2 8" xfId="9073" xr:uid="{00000000-0005-0000-0000-000080420000}"/>
    <cellStyle name="Migliaia 31 4 2 9" xfId="9074" xr:uid="{00000000-0005-0000-0000-000081420000}"/>
    <cellStyle name="Migliaia 31 4 3" xfId="9075" xr:uid="{00000000-0005-0000-0000-000082420000}"/>
    <cellStyle name="Migliaia 31 4 3 10" xfId="30917" xr:uid="{00000000-0005-0000-0000-000083420000}"/>
    <cellStyle name="Migliaia 31 4 3 11" xfId="33681" xr:uid="{00000000-0005-0000-0000-000084420000}"/>
    <cellStyle name="Migliaia 31 4 3 12" xfId="36868" xr:uid="{00000000-0005-0000-0000-000085420000}"/>
    <cellStyle name="Migliaia 31 4 3 2" xfId="9076" xr:uid="{00000000-0005-0000-0000-000086420000}"/>
    <cellStyle name="Migliaia 31 4 3 2 2" xfId="9077" xr:uid="{00000000-0005-0000-0000-000087420000}"/>
    <cellStyle name="Migliaia 31 4 3 2 3" xfId="9078" xr:uid="{00000000-0005-0000-0000-000088420000}"/>
    <cellStyle name="Migliaia 31 4 3 2 4" xfId="9079" xr:uid="{00000000-0005-0000-0000-000089420000}"/>
    <cellStyle name="Migliaia 31 4 3 2 5" xfId="26710" xr:uid="{00000000-0005-0000-0000-00008A420000}"/>
    <cellStyle name="Migliaia 31 4 3 2 6" xfId="31788" xr:uid="{00000000-0005-0000-0000-00008B420000}"/>
    <cellStyle name="Migliaia 31 4 3 2 7" xfId="34776" xr:uid="{00000000-0005-0000-0000-00008C420000}"/>
    <cellStyle name="Migliaia 31 4 3 2 8" xfId="37736" xr:uid="{00000000-0005-0000-0000-00008D420000}"/>
    <cellStyle name="Migliaia 31 4 3 3" xfId="9080" xr:uid="{00000000-0005-0000-0000-00008E420000}"/>
    <cellStyle name="Migliaia 31 4 3 3 2" xfId="9081" xr:uid="{00000000-0005-0000-0000-00008F420000}"/>
    <cellStyle name="Migliaia 31 4 3 3 3" xfId="9082" xr:uid="{00000000-0005-0000-0000-000090420000}"/>
    <cellStyle name="Migliaia 31 4 3 3 4" xfId="28039" xr:uid="{00000000-0005-0000-0000-000091420000}"/>
    <cellStyle name="Migliaia 31 4 3 3 5" xfId="36088" xr:uid="{00000000-0005-0000-0000-000092420000}"/>
    <cellStyle name="Migliaia 31 4 3 3 6" xfId="39048" xr:uid="{00000000-0005-0000-0000-000093420000}"/>
    <cellStyle name="Migliaia 31 4 3 4" xfId="9083" xr:uid="{00000000-0005-0000-0000-000094420000}"/>
    <cellStyle name="Migliaia 31 4 3 4 2" xfId="9084" xr:uid="{00000000-0005-0000-0000-000095420000}"/>
    <cellStyle name="Migliaia 31 4 3 4 3" xfId="9085" xr:uid="{00000000-0005-0000-0000-000096420000}"/>
    <cellStyle name="Migliaia 31 4 3 4 4" xfId="28955" xr:uid="{00000000-0005-0000-0000-000097420000}"/>
    <cellStyle name="Migliaia 31 4 3 4 5" xfId="39952" xr:uid="{00000000-0005-0000-0000-000098420000}"/>
    <cellStyle name="Migliaia 31 4 3 5" xfId="9086" xr:uid="{00000000-0005-0000-0000-000099420000}"/>
    <cellStyle name="Migliaia 31 4 3 5 2" xfId="9087" xr:uid="{00000000-0005-0000-0000-00009A420000}"/>
    <cellStyle name="Migliaia 31 4 3 5 3" xfId="9088" xr:uid="{00000000-0005-0000-0000-00009B420000}"/>
    <cellStyle name="Migliaia 31 4 3 5 4" xfId="29875" xr:uid="{00000000-0005-0000-0000-00009C420000}"/>
    <cellStyle name="Migliaia 31 4 3 5 5" xfId="40857" xr:uid="{00000000-0005-0000-0000-00009D420000}"/>
    <cellStyle name="Migliaia 31 4 3 6" xfId="9089" xr:uid="{00000000-0005-0000-0000-00009E420000}"/>
    <cellStyle name="Migliaia 31 4 3 7" xfId="9090" xr:uid="{00000000-0005-0000-0000-00009F420000}"/>
    <cellStyle name="Migliaia 31 4 3 8" xfId="9091" xr:uid="{00000000-0005-0000-0000-0000A0420000}"/>
    <cellStyle name="Migliaia 31 4 3 9" xfId="24400" xr:uid="{00000000-0005-0000-0000-0000A1420000}"/>
    <cellStyle name="Migliaia 31 4 4" xfId="9092" xr:uid="{00000000-0005-0000-0000-0000A2420000}"/>
    <cellStyle name="Migliaia 31 4 4 2" xfId="9093" xr:uid="{00000000-0005-0000-0000-0000A3420000}"/>
    <cellStyle name="Migliaia 31 4 4 3" xfId="9094" xr:uid="{00000000-0005-0000-0000-0000A4420000}"/>
    <cellStyle name="Migliaia 31 4 4 4" xfId="9095" xr:uid="{00000000-0005-0000-0000-0000A5420000}"/>
    <cellStyle name="Migliaia 31 4 4 5" xfId="26707" xr:uid="{00000000-0005-0000-0000-0000A6420000}"/>
    <cellStyle name="Migliaia 31 4 4 6" xfId="31785" xr:uid="{00000000-0005-0000-0000-0000A7420000}"/>
    <cellStyle name="Migliaia 31 4 4 7" xfId="34773" xr:uid="{00000000-0005-0000-0000-0000A8420000}"/>
    <cellStyle name="Migliaia 31 4 4 8" xfId="37733" xr:uid="{00000000-0005-0000-0000-0000A9420000}"/>
    <cellStyle name="Migliaia 31 4 5" xfId="9096" xr:uid="{00000000-0005-0000-0000-0000AA420000}"/>
    <cellStyle name="Migliaia 31 4 5 2" xfId="9097" xr:uid="{00000000-0005-0000-0000-0000AB420000}"/>
    <cellStyle name="Migliaia 31 4 5 3" xfId="9098" xr:uid="{00000000-0005-0000-0000-0000AC420000}"/>
    <cellStyle name="Migliaia 31 4 5 4" xfId="27638" xr:uid="{00000000-0005-0000-0000-0000AD420000}"/>
    <cellStyle name="Migliaia 31 4 5 5" xfId="35692" xr:uid="{00000000-0005-0000-0000-0000AE420000}"/>
    <cellStyle name="Migliaia 31 4 5 6" xfId="38652" xr:uid="{00000000-0005-0000-0000-0000AF420000}"/>
    <cellStyle name="Migliaia 31 4 6" xfId="9099" xr:uid="{00000000-0005-0000-0000-0000B0420000}"/>
    <cellStyle name="Migliaia 31 4 6 2" xfId="9100" xr:uid="{00000000-0005-0000-0000-0000B1420000}"/>
    <cellStyle name="Migliaia 31 4 6 3" xfId="9101" xr:uid="{00000000-0005-0000-0000-0000B2420000}"/>
    <cellStyle name="Migliaia 31 4 6 4" xfId="28554" xr:uid="{00000000-0005-0000-0000-0000B3420000}"/>
    <cellStyle name="Migliaia 31 4 6 5" xfId="39556" xr:uid="{00000000-0005-0000-0000-0000B4420000}"/>
    <cellStyle name="Migliaia 31 4 7" xfId="9102" xr:uid="{00000000-0005-0000-0000-0000B5420000}"/>
    <cellStyle name="Migliaia 31 4 7 2" xfId="9103" xr:uid="{00000000-0005-0000-0000-0000B6420000}"/>
    <cellStyle name="Migliaia 31 4 7 3" xfId="9104" xr:uid="{00000000-0005-0000-0000-0000B7420000}"/>
    <cellStyle name="Migliaia 31 4 7 4" xfId="29474" xr:uid="{00000000-0005-0000-0000-0000B8420000}"/>
    <cellStyle name="Migliaia 31 4 7 5" xfId="40461" xr:uid="{00000000-0005-0000-0000-0000B9420000}"/>
    <cellStyle name="Migliaia 31 4 8" xfId="9105" xr:uid="{00000000-0005-0000-0000-0000BA420000}"/>
    <cellStyle name="Migliaia 31 4 9" xfId="9106" xr:uid="{00000000-0005-0000-0000-0000BB420000}"/>
    <cellStyle name="Migliaia 31 5" xfId="9107" xr:uid="{00000000-0005-0000-0000-0000BC420000}"/>
    <cellStyle name="Migliaia 31 5 10" xfId="30918" xr:uid="{00000000-0005-0000-0000-0000BD420000}"/>
    <cellStyle name="Migliaia 31 5 11" xfId="33682" xr:uid="{00000000-0005-0000-0000-0000BE420000}"/>
    <cellStyle name="Migliaia 31 5 12" xfId="36869" xr:uid="{00000000-0005-0000-0000-0000BF420000}"/>
    <cellStyle name="Migliaia 31 5 2" xfId="9108" xr:uid="{00000000-0005-0000-0000-0000C0420000}"/>
    <cellStyle name="Migliaia 31 5 2 2" xfId="9109" xr:uid="{00000000-0005-0000-0000-0000C1420000}"/>
    <cellStyle name="Migliaia 31 5 2 3" xfId="9110" xr:uid="{00000000-0005-0000-0000-0000C2420000}"/>
    <cellStyle name="Migliaia 31 5 2 4" xfId="9111" xr:uid="{00000000-0005-0000-0000-0000C3420000}"/>
    <cellStyle name="Migliaia 31 5 2 5" xfId="26711" xr:uid="{00000000-0005-0000-0000-0000C4420000}"/>
    <cellStyle name="Migliaia 31 5 2 6" xfId="31789" xr:uid="{00000000-0005-0000-0000-0000C5420000}"/>
    <cellStyle name="Migliaia 31 5 2 7" xfId="34777" xr:uid="{00000000-0005-0000-0000-0000C6420000}"/>
    <cellStyle name="Migliaia 31 5 2 8" xfId="37737" xr:uid="{00000000-0005-0000-0000-0000C7420000}"/>
    <cellStyle name="Migliaia 31 5 3" xfId="9112" xr:uid="{00000000-0005-0000-0000-0000C8420000}"/>
    <cellStyle name="Migliaia 31 5 3 2" xfId="9113" xr:uid="{00000000-0005-0000-0000-0000C9420000}"/>
    <cellStyle name="Migliaia 31 5 3 3" xfId="9114" xr:uid="{00000000-0005-0000-0000-0000CA420000}"/>
    <cellStyle name="Migliaia 31 5 3 4" xfId="27640" xr:uid="{00000000-0005-0000-0000-0000CB420000}"/>
    <cellStyle name="Migliaia 31 5 3 5" xfId="35694" xr:uid="{00000000-0005-0000-0000-0000CC420000}"/>
    <cellStyle name="Migliaia 31 5 3 6" xfId="38654" xr:uid="{00000000-0005-0000-0000-0000CD420000}"/>
    <cellStyle name="Migliaia 31 5 4" xfId="9115" xr:uid="{00000000-0005-0000-0000-0000CE420000}"/>
    <cellStyle name="Migliaia 31 5 4 2" xfId="9116" xr:uid="{00000000-0005-0000-0000-0000CF420000}"/>
    <cellStyle name="Migliaia 31 5 4 3" xfId="9117" xr:uid="{00000000-0005-0000-0000-0000D0420000}"/>
    <cellStyle name="Migliaia 31 5 4 4" xfId="28556" xr:uid="{00000000-0005-0000-0000-0000D1420000}"/>
    <cellStyle name="Migliaia 31 5 4 5" xfId="39558" xr:uid="{00000000-0005-0000-0000-0000D2420000}"/>
    <cellStyle name="Migliaia 31 5 5" xfId="9118" xr:uid="{00000000-0005-0000-0000-0000D3420000}"/>
    <cellStyle name="Migliaia 31 5 5 2" xfId="9119" xr:uid="{00000000-0005-0000-0000-0000D4420000}"/>
    <cellStyle name="Migliaia 31 5 5 3" xfId="9120" xr:uid="{00000000-0005-0000-0000-0000D5420000}"/>
    <cellStyle name="Migliaia 31 5 5 4" xfId="29476" xr:uid="{00000000-0005-0000-0000-0000D6420000}"/>
    <cellStyle name="Migliaia 31 5 5 5" xfId="40463" xr:uid="{00000000-0005-0000-0000-0000D7420000}"/>
    <cellStyle name="Migliaia 31 5 6" xfId="9121" xr:uid="{00000000-0005-0000-0000-0000D8420000}"/>
    <cellStyle name="Migliaia 31 5 7" xfId="9122" xr:uid="{00000000-0005-0000-0000-0000D9420000}"/>
    <cellStyle name="Migliaia 31 5 8" xfId="9123" xr:uid="{00000000-0005-0000-0000-0000DA420000}"/>
    <cellStyle name="Migliaia 31 5 9" xfId="24401" xr:uid="{00000000-0005-0000-0000-0000DB420000}"/>
    <cellStyle name="Migliaia 31 6" xfId="9124" xr:uid="{00000000-0005-0000-0000-0000DC420000}"/>
    <cellStyle name="Migliaia 31 6 2" xfId="9125" xr:uid="{00000000-0005-0000-0000-0000DD420000}"/>
    <cellStyle name="Migliaia 31 6 3" xfId="9126" xr:uid="{00000000-0005-0000-0000-0000DE420000}"/>
    <cellStyle name="Migliaia 31 6 4" xfId="9127" xr:uid="{00000000-0005-0000-0000-0000DF420000}"/>
    <cellStyle name="Migliaia 31 6 5" xfId="26699" xr:uid="{00000000-0005-0000-0000-0000E0420000}"/>
    <cellStyle name="Migliaia 31 6 6" xfId="31777" xr:uid="{00000000-0005-0000-0000-0000E1420000}"/>
    <cellStyle name="Migliaia 31 6 7" xfId="34765" xr:uid="{00000000-0005-0000-0000-0000E2420000}"/>
    <cellStyle name="Migliaia 31 6 8" xfId="37725" xr:uid="{00000000-0005-0000-0000-0000E3420000}"/>
    <cellStyle name="Migliaia 31 7" xfId="9128" xr:uid="{00000000-0005-0000-0000-0000E4420000}"/>
    <cellStyle name="Migliaia 31 7 2" xfId="9129" xr:uid="{00000000-0005-0000-0000-0000E5420000}"/>
    <cellStyle name="Migliaia 31 7 3" xfId="9130" xr:uid="{00000000-0005-0000-0000-0000E6420000}"/>
    <cellStyle name="Migliaia 31 7 4" xfId="9131" xr:uid="{00000000-0005-0000-0000-0000E7420000}"/>
    <cellStyle name="Migliaia 31 7 5" xfId="23973" xr:uid="{00000000-0005-0000-0000-0000E8420000}"/>
    <cellStyle name="Migliaia 31 7 6" xfId="30529" xr:uid="{00000000-0005-0000-0000-0000E9420000}"/>
    <cellStyle name="Migliaia 31 7 7" xfId="33190" xr:uid="{00000000-0005-0000-0000-0000EA420000}"/>
    <cellStyle name="Migliaia 31 7 8" xfId="36481" xr:uid="{00000000-0005-0000-0000-0000EB420000}"/>
    <cellStyle name="Migliaia 31 8" xfId="9132" xr:uid="{00000000-0005-0000-0000-0000EC420000}"/>
    <cellStyle name="Migliaia 31 8 2" xfId="9133" xr:uid="{00000000-0005-0000-0000-0000ED420000}"/>
    <cellStyle name="Migliaia 31 8 3" xfId="9134" xr:uid="{00000000-0005-0000-0000-0000EE420000}"/>
    <cellStyle name="Migliaia 31 8 4" xfId="9135" xr:uid="{00000000-0005-0000-0000-0000EF420000}"/>
    <cellStyle name="Migliaia 31 8 5" xfId="27270" xr:uid="{00000000-0005-0000-0000-0000F0420000}"/>
    <cellStyle name="Migliaia 31 8 6" xfId="32341" xr:uid="{00000000-0005-0000-0000-0000F1420000}"/>
    <cellStyle name="Migliaia 31 8 7" xfId="35329" xr:uid="{00000000-0005-0000-0000-0000F2420000}"/>
    <cellStyle name="Migliaia 31 8 8" xfId="38289" xr:uid="{00000000-0005-0000-0000-0000F3420000}"/>
    <cellStyle name="Migliaia 31 9" xfId="9136" xr:uid="{00000000-0005-0000-0000-0000F4420000}"/>
    <cellStyle name="Migliaia 31 9 2" xfId="9137" xr:uid="{00000000-0005-0000-0000-0000F5420000}"/>
    <cellStyle name="Migliaia 31 9 3" xfId="9138" xr:uid="{00000000-0005-0000-0000-0000F6420000}"/>
    <cellStyle name="Migliaia 31 9 4" xfId="9139" xr:uid="{00000000-0005-0000-0000-0000F7420000}"/>
    <cellStyle name="Migliaia 31 9 5" xfId="27390" xr:uid="{00000000-0005-0000-0000-0000F8420000}"/>
    <cellStyle name="Migliaia 31 9 6" xfId="30405" xr:uid="{00000000-0005-0000-0000-0000F9420000}"/>
    <cellStyle name="Migliaia 31 9 7" xfId="35449" xr:uid="{00000000-0005-0000-0000-0000FA420000}"/>
    <cellStyle name="Migliaia 31 9 8" xfId="38409" xr:uid="{00000000-0005-0000-0000-0000FB420000}"/>
    <cellStyle name="Migliaia 32" xfId="9140" xr:uid="{00000000-0005-0000-0000-0000FC420000}"/>
    <cellStyle name="Migliaia 32 10" xfId="9141" xr:uid="{00000000-0005-0000-0000-0000FD420000}"/>
    <cellStyle name="Migliaia 32 10 2" xfId="9142" xr:uid="{00000000-0005-0000-0000-0000FE420000}"/>
    <cellStyle name="Migliaia 32 10 3" xfId="9143" xr:uid="{00000000-0005-0000-0000-0000FF420000}"/>
    <cellStyle name="Migliaia 32 10 4" xfId="28307" xr:uid="{00000000-0005-0000-0000-000000430000}"/>
    <cellStyle name="Migliaia 32 10 5" xfId="33065" xr:uid="{00000000-0005-0000-0000-000001430000}"/>
    <cellStyle name="Migliaia 32 10 6" xfId="39314" xr:uid="{00000000-0005-0000-0000-000002430000}"/>
    <cellStyle name="Migliaia 32 11" xfId="9144" xr:uid="{00000000-0005-0000-0000-000003430000}"/>
    <cellStyle name="Migliaia 32 11 2" xfId="9145" xr:uid="{00000000-0005-0000-0000-000004430000}"/>
    <cellStyle name="Migliaia 32 11 3" xfId="9146" xr:uid="{00000000-0005-0000-0000-000005430000}"/>
    <cellStyle name="Migliaia 32 11 4" xfId="29227" xr:uid="{00000000-0005-0000-0000-000006430000}"/>
    <cellStyle name="Migliaia 32 11 5" xfId="32715" xr:uid="{00000000-0005-0000-0000-000007430000}"/>
    <cellStyle name="Migliaia 32 11 6" xfId="40219" xr:uid="{00000000-0005-0000-0000-000008430000}"/>
    <cellStyle name="Migliaia 32 12" xfId="9147" xr:uid="{00000000-0005-0000-0000-000009430000}"/>
    <cellStyle name="Migliaia 32 13" xfId="9148" xr:uid="{00000000-0005-0000-0000-00000A430000}"/>
    <cellStyle name="Migliaia 32 14" xfId="9149" xr:uid="{00000000-0005-0000-0000-00000B430000}"/>
    <cellStyle name="Migliaia 32 15" xfId="23620" xr:uid="{00000000-0005-0000-0000-00000C430000}"/>
    <cellStyle name="Migliaia 32 16" xfId="30233" xr:uid="{00000000-0005-0000-0000-00000D430000}"/>
    <cellStyle name="Migliaia 32 17" xfId="36362" xr:uid="{00000000-0005-0000-0000-00000E430000}"/>
    <cellStyle name="Migliaia 32 18" xfId="41124" xr:uid="{00000000-0005-0000-0000-00000F430000}"/>
    <cellStyle name="Migliaia 32 19" xfId="41245" xr:uid="{00000000-0005-0000-0000-000010430000}"/>
    <cellStyle name="Migliaia 32 2" xfId="9150" xr:uid="{00000000-0005-0000-0000-000011430000}"/>
    <cellStyle name="Migliaia 32 2 10" xfId="24402" xr:uid="{00000000-0005-0000-0000-000012430000}"/>
    <cellStyle name="Migliaia 32 2 11" xfId="30234" xr:uid="{00000000-0005-0000-0000-000013430000}"/>
    <cellStyle name="Migliaia 32 2 12" xfId="36870" xr:uid="{00000000-0005-0000-0000-000014430000}"/>
    <cellStyle name="Migliaia 32 2 2" xfId="9151" xr:uid="{00000000-0005-0000-0000-000015430000}"/>
    <cellStyle name="Migliaia 32 2 2 10" xfId="30920" xr:uid="{00000000-0005-0000-0000-000016430000}"/>
    <cellStyle name="Migliaia 32 2 2 11" xfId="33684" xr:uid="{00000000-0005-0000-0000-000017430000}"/>
    <cellStyle name="Migliaia 32 2 2 12" xfId="36871" xr:uid="{00000000-0005-0000-0000-000018430000}"/>
    <cellStyle name="Migliaia 32 2 2 2" xfId="9152" xr:uid="{00000000-0005-0000-0000-000019430000}"/>
    <cellStyle name="Migliaia 32 2 2 2 2" xfId="9153" xr:uid="{00000000-0005-0000-0000-00001A430000}"/>
    <cellStyle name="Migliaia 32 2 2 2 3" xfId="9154" xr:uid="{00000000-0005-0000-0000-00001B430000}"/>
    <cellStyle name="Migliaia 32 2 2 2 4" xfId="9155" xr:uid="{00000000-0005-0000-0000-00001C430000}"/>
    <cellStyle name="Migliaia 32 2 2 2 5" xfId="26714" xr:uid="{00000000-0005-0000-0000-00001D430000}"/>
    <cellStyle name="Migliaia 32 2 2 2 6" xfId="31792" xr:uid="{00000000-0005-0000-0000-00001E430000}"/>
    <cellStyle name="Migliaia 32 2 2 2 7" xfId="34780" xr:uid="{00000000-0005-0000-0000-00001F430000}"/>
    <cellStyle name="Migliaia 32 2 2 2 8" xfId="37740" xr:uid="{00000000-0005-0000-0000-000020430000}"/>
    <cellStyle name="Migliaia 32 2 2 3" xfId="9156" xr:uid="{00000000-0005-0000-0000-000021430000}"/>
    <cellStyle name="Migliaia 32 2 2 3 2" xfId="9157" xr:uid="{00000000-0005-0000-0000-000022430000}"/>
    <cellStyle name="Migliaia 32 2 2 3 3" xfId="9158" xr:uid="{00000000-0005-0000-0000-000023430000}"/>
    <cellStyle name="Migliaia 32 2 2 3 4" xfId="28041" xr:uid="{00000000-0005-0000-0000-000024430000}"/>
    <cellStyle name="Migliaia 32 2 2 3 5" xfId="36090" xr:uid="{00000000-0005-0000-0000-000025430000}"/>
    <cellStyle name="Migliaia 32 2 2 3 6" xfId="39050" xr:uid="{00000000-0005-0000-0000-000026430000}"/>
    <cellStyle name="Migliaia 32 2 2 4" xfId="9159" xr:uid="{00000000-0005-0000-0000-000027430000}"/>
    <cellStyle name="Migliaia 32 2 2 4 2" xfId="9160" xr:uid="{00000000-0005-0000-0000-000028430000}"/>
    <cellStyle name="Migliaia 32 2 2 4 3" xfId="9161" xr:uid="{00000000-0005-0000-0000-000029430000}"/>
    <cellStyle name="Migliaia 32 2 2 4 4" xfId="28957" xr:uid="{00000000-0005-0000-0000-00002A430000}"/>
    <cellStyle name="Migliaia 32 2 2 4 5" xfId="39954" xr:uid="{00000000-0005-0000-0000-00002B430000}"/>
    <cellStyle name="Migliaia 32 2 2 5" xfId="9162" xr:uid="{00000000-0005-0000-0000-00002C430000}"/>
    <cellStyle name="Migliaia 32 2 2 5 2" xfId="9163" xr:uid="{00000000-0005-0000-0000-00002D430000}"/>
    <cellStyle name="Migliaia 32 2 2 5 3" xfId="9164" xr:uid="{00000000-0005-0000-0000-00002E430000}"/>
    <cellStyle name="Migliaia 32 2 2 5 4" xfId="29877" xr:uid="{00000000-0005-0000-0000-00002F430000}"/>
    <cellStyle name="Migliaia 32 2 2 5 5" xfId="40859" xr:uid="{00000000-0005-0000-0000-000030430000}"/>
    <cellStyle name="Migliaia 32 2 2 6" xfId="9165" xr:uid="{00000000-0005-0000-0000-000031430000}"/>
    <cellStyle name="Migliaia 32 2 2 7" xfId="9166" xr:uid="{00000000-0005-0000-0000-000032430000}"/>
    <cellStyle name="Migliaia 32 2 2 8" xfId="9167" xr:uid="{00000000-0005-0000-0000-000033430000}"/>
    <cellStyle name="Migliaia 32 2 2 9" xfId="24403" xr:uid="{00000000-0005-0000-0000-000034430000}"/>
    <cellStyle name="Migliaia 32 2 3" xfId="9168" xr:uid="{00000000-0005-0000-0000-000035430000}"/>
    <cellStyle name="Migliaia 32 2 3 2" xfId="9169" xr:uid="{00000000-0005-0000-0000-000036430000}"/>
    <cellStyle name="Migliaia 32 2 3 3" xfId="9170" xr:uid="{00000000-0005-0000-0000-000037430000}"/>
    <cellStyle name="Migliaia 32 2 3 4" xfId="9171" xr:uid="{00000000-0005-0000-0000-000038430000}"/>
    <cellStyle name="Migliaia 32 2 3 5" xfId="26713" xr:uid="{00000000-0005-0000-0000-000039430000}"/>
    <cellStyle name="Migliaia 32 2 3 6" xfId="31791" xr:uid="{00000000-0005-0000-0000-00003A430000}"/>
    <cellStyle name="Migliaia 32 2 3 7" xfId="34779" xr:uid="{00000000-0005-0000-0000-00003B430000}"/>
    <cellStyle name="Migliaia 32 2 3 8" xfId="37739" xr:uid="{00000000-0005-0000-0000-00003C430000}"/>
    <cellStyle name="Migliaia 32 2 4" xfId="9172" xr:uid="{00000000-0005-0000-0000-00003D430000}"/>
    <cellStyle name="Migliaia 32 2 4 2" xfId="9173" xr:uid="{00000000-0005-0000-0000-00003E430000}"/>
    <cellStyle name="Migliaia 32 2 4 3" xfId="9174" xr:uid="{00000000-0005-0000-0000-00003F430000}"/>
    <cellStyle name="Migliaia 32 2 4 4" xfId="9175" xr:uid="{00000000-0005-0000-0000-000040430000}"/>
    <cellStyle name="Migliaia 32 2 4 5" xfId="27454" xr:uid="{00000000-0005-0000-0000-000041430000}"/>
    <cellStyle name="Migliaia 32 2 4 6" xfId="30919" xr:uid="{00000000-0005-0000-0000-000042430000}"/>
    <cellStyle name="Migliaia 32 2 4 7" xfId="35511" xr:uid="{00000000-0005-0000-0000-000043430000}"/>
    <cellStyle name="Migliaia 32 2 4 8" xfId="38471" xr:uid="{00000000-0005-0000-0000-000044430000}"/>
    <cellStyle name="Migliaia 32 2 5" xfId="9176" xr:uid="{00000000-0005-0000-0000-000045430000}"/>
    <cellStyle name="Migliaia 32 2 5 2" xfId="9177" xr:uid="{00000000-0005-0000-0000-000046430000}"/>
    <cellStyle name="Migliaia 32 2 5 3" xfId="9178" xr:uid="{00000000-0005-0000-0000-000047430000}"/>
    <cellStyle name="Migliaia 32 2 5 4" xfId="28370" xr:uid="{00000000-0005-0000-0000-000048430000}"/>
    <cellStyle name="Migliaia 32 2 5 5" xfId="33683" xr:uid="{00000000-0005-0000-0000-000049430000}"/>
    <cellStyle name="Migliaia 32 2 5 6" xfId="39375" xr:uid="{00000000-0005-0000-0000-00004A430000}"/>
    <cellStyle name="Migliaia 32 2 6" xfId="9179" xr:uid="{00000000-0005-0000-0000-00004B430000}"/>
    <cellStyle name="Migliaia 32 2 6 2" xfId="9180" xr:uid="{00000000-0005-0000-0000-00004C430000}"/>
    <cellStyle name="Migliaia 32 2 6 3" xfId="9181" xr:uid="{00000000-0005-0000-0000-00004D430000}"/>
    <cellStyle name="Migliaia 32 2 6 4" xfId="29290" xr:uid="{00000000-0005-0000-0000-00004E430000}"/>
    <cellStyle name="Migliaia 32 2 6 5" xfId="40280" xr:uid="{00000000-0005-0000-0000-00004F430000}"/>
    <cellStyle name="Migliaia 32 2 7" xfId="9182" xr:uid="{00000000-0005-0000-0000-000050430000}"/>
    <cellStyle name="Migliaia 32 2 8" xfId="9183" xr:uid="{00000000-0005-0000-0000-000051430000}"/>
    <cellStyle name="Migliaia 32 2 9" xfId="9184" xr:uid="{00000000-0005-0000-0000-000052430000}"/>
    <cellStyle name="Migliaia 32 3" xfId="9185" xr:uid="{00000000-0005-0000-0000-000053430000}"/>
    <cellStyle name="Migliaia 32 3 10" xfId="9186" xr:uid="{00000000-0005-0000-0000-000054430000}"/>
    <cellStyle name="Migliaia 32 3 11" xfId="9187" xr:uid="{00000000-0005-0000-0000-000055430000}"/>
    <cellStyle name="Migliaia 32 3 12" xfId="24404" xr:uid="{00000000-0005-0000-0000-000056430000}"/>
    <cellStyle name="Migliaia 32 3 13" xfId="30921" xr:uid="{00000000-0005-0000-0000-000057430000}"/>
    <cellStyle name="Migliaia 32 3 14" xfId="36872" xr:uid="{00000000-0005-0000-0000-000058430000}"/>
    <cellStyle name="Migliaia 32 3 2" xfId="9188" xr:uid="{00000000-0005-0000-0000-000059430000}"/>
    <cellStyle name="Migliaia 32 3 2 10" xfId="30922" xr:uid="{00000000-0005-0000-0000-00005A430000}"/>
    <cellStyle name="Migliaia 32 3 2 11" xfId="33686" xr:uid="{00000000-0005-0000-0000-00005B430000}"/>
    <cellStyle name="Migliaia 32 3 2 12" xfId="36873" xr:uid="{00000000-0005-0000-0000-00005C430000}"/>
    <cellStyle name="Migliaia 32 3 2 2" xfId="9189" xr:uid="{00000000-0005-0000-0000-00005D430000}"/>
    <cellStyle name="Migliaia 32 3 2 2 2" xfId="9190" xr:uid="{00000000-0005-0000-0000-00005E430000}"/>
    <cellStyle name="Migliaia 32 3 2 2 3" xfId="9191" xr:uid="{00000000-0005-0000-0000-00005F430000}"/>
    <cellStyle name="Migliaia 32 3 2 2 4" xfId="9192" xr:uid="{00000000-0005-0000-0000-000060430000}"/>
    <cellStyle name="Migliaia 32 3 2 2 5" xfId="26716" xr:uid="{00000000-0005-0000-0000-000061430000}"/>
    <cellStyle name="Migliaia 32 3 2 2 6" xfId="31794" xr:uid="{00000000-0005-0000-0000-000062430000}"/>
    <cellStyle name="Migliaia 32 3 2 2 7" xfId="34782" xr:uid="{00000000-0005-0000-0000-000063430000}"/>
    <cellStyle name="Migliaia 32 3 2 2 8" xfId="37742" xr:uid="{00000000-0005-0000-0000-000064430000}"/>
    <cellStyle name="Migliaia 32 3 2 3" xfId="9193" xr:uid="{00000000-0005-0000-0000-000065430000}"/>
    <cellStyle name="Migliaia 32 3 2 3 2" xfId="9194" xr:uid="{00000000-0005-0000-0000-000066430000}"/>
    <cellStyle name="Migliaia 32 3 2 3 3" xfId="9195" xr:uid="{00000000-0005-0000-0000-000067430000}"/>
    <cellStyle name="Migliaia 32 3 2 3 4" xfId="27642" xr:uid="{00000000-0005-0000-0000-000068430000}"/>
    <cellStyle name="Migliaia 32 3 2 3 5" xfId="35696" xr:uid="{00000000-0005-0000-0000-000069430000}"/>
    <cellStyle name="Migliaia 32 3 2 3 6" xfId="38656" xr:uid="{00000000-0005-0000-0000-00006A430000}"/>
    <cellStyle name="Migliaia 32 3 2 4" xfId="9196" xr:uid="{00000000-0005-0000-0000-00006B430000}"/>
    <cellStyle name="Migliaia 32 3 2 4 2" xfId="9197" xr:uid="{00000000-0005-0000-0000-00006C430000}"/>
    <cellStyle name="Migliaia 32 3 2 4 3" xfId="9198" xr:uid="{00000000-0005-0000-0000-00006D430000}"/>
    <cellStyle name="Migliaia 32 3 2 4 4" xfId="28558" xr:uid="{00000000-0005-0000-0000-00006E430000}"/>
    <cellStyle name="Migliaia 32 3 2 4 5" xfId="39560" xr:uid="{00000000-0005-0000-0000-00006F430000}"/>
    <cellStyle name="Migliaia 32 3 2 5" xfId="9199" xr:uid="{00000000-0005-0000-0000-000070430000}"/>
    <cellStyle name="Migliaia 32 3 2 5 2" xfId="9200" xr:uid="{00000000-0005-0000-0000-000071430000}"/>
    <cellStyle name="Migliaia 32 3 2 5 3" xfId="9201" xr:uid="{00000000-0005-0000-0000-000072430000}"/>
    <cellStyle name="Migliaia 32 3 2 5 4" xfId="29478" xr:uid="{00000000-0005-0000-0000-000073430000}"/>
    <cellStyle name="Migliaia 32 3 2 5 5" xfId="40465" xr:uid="{00000000-0005-0000-0000-000074430000}"/>
    <cellStyle name="Migliaia 32 3 2 6" xfId="9202" xr:uid="{00000000-0005-0000-0000-000075430000}"/>
    <cellStyle name="Migliaia 32 3 2 7" xfId="9203" xr:uid="{00000000-0005-0000-0000-000076430000}"/>
    <cellStyle name="Migliaia 32 3 2 8" xfId="9204" xr:uid="{00000000-0005-0000-0000-000077430000}"/>
    <cellStyle name="Migliaia 32 3 2 9" xfId="24405" xr:uid="{00000000-0005-0000-0000-000078430000}"/>
    <cellStyle name="Migliaia 32 3 3" xfId="9205" xr:uid="{00000000-0005-0000-0000-000079430000}"/>
    <cellStyle name="Migliaia 32 3 3 10" xfId="24406" xr:uid="{00000000-0005-0000-0000-00007A430000}"/>
    <cellStyle name="Migliaia 32 3 3 11" xfId="30923" xr:uid="{00000000-0005-0000-0000-00007B430000}"/>
    <cellStyle name="Migliaia 32 3 3 12" xfId="33687" xr:uid="{00000000-0005-0000-0000-00007C430000}"/>
    <cellStyle name="Migliaia 32 3 3 13" xfId="36874" xr:uid="{00000000-0005-0000-0000-00007D430000}"/>
    <cellStyle name="Migliaia 32 3 3 2" xfId="9206" xr:uid="{00000000-0005-0000-0000-00007E430000}"/>
    <cellStyle name="Migliaia 32 3 3 2 10" xfId="30924" xr:uid="{00000000-0005-0000-0000-00007F430000}"/>
    <cellStyle name="Migliaia 32 3 3 2 11" xfId="33688" xr:uid="{00000000-0005-0000-0000-000080430000}"/>
    <cellStyle name="Migliaia 32 3 3 2 12" xfId="36875" xr:uid="{00000000-0005-0000-0000-000081430000}"/>
    <cellStyle name="Migliaia 32 3 3 2 2" xfId="9207" xr:uid="{00000000-0005-0000-0000-000082430000}"/>
    <cellStyle name="Migliaia 32 3 3 2 2 2" xfId="9208" xr:uid="{00000000-0005-0000-0000-000083430000}"/>
    <cellStyle name="Migliaia 32 3 3 2 2 3" xfId="9209" xr:uid="{00000000-0005-0000-0000-000084430000}"/>
    <cellStyle name="Migliaia 32 3 3 2 2 4" xfId="9210" xr:uid="{00000000-0005-0000-0000-000085430000}"/>
    <cellStyle name="Migliaia 32 3 3 2 2 5" xfId="26718" xr:uid="{00000000-0005-0000-0000-000086430000}"/>
    <cellStyle name="Migliaia 32 3 3 2 2 6" xfId="31796" xr:uid="{00000000-0005-0000-0000-000087430000}"/>
    <cellStyle name="Migliaia 32 3 3 2 2 7" xfId="34784" xr:uid="{00000000-0005-0000-0000-000088430000}"/>
    <cellStyle name="Migliaia 32 3 3 2 2 8" xfId="37744" xr:uid="{00000000-0005-0000-0000-000089430000}"/>
    <cellStyle name="Migliaia 32 3 3 2 3" xfId="9211" xr:uid="{00000000-0005-0000-0000-00008A430000}"/>
    <cellStyle name="Migliaia 32 3 3 2 3 2" xfId="9212" xr:uid="{00000000-0005-0000-0000-00008B430000}"/>
    <cellStyle name="Migliaia 32 3 3 2 3 3" xfId="9213" xr:uid="{00000000-0005-0000-0000-00008C430000}"/>
    <cellStyle name="Migliaia 32 3 3 2 3 4" xfId="28043" xr:uid="{00000000-0005-0000-0000-00008D430000}"/>
    <cellStyle name="Migliaia 32 3 3 2 3 5" xfId="36092" xr:uid="{00000000-0005-0000-0000-00008E430000}"/>
    <cellStyle name="Migliaia 32 3 3 2 3 6" xfId="39052" xr:uid="{00000000-0005-0000-0000-00008F430000}"/>
    <cellStyle name="Migliaia 32 3 3 2 4" xfId="9214" xr:uid="{00000000-0005-0000-0000-000090430000}"/>
    <cellStyle name="Migliaia 32 3 3 2 4 2" xfId="9215" xr:uid="{00000000-0005-0000-0000-000091430000}"/>
    <cellStyle name="Migliaia 32 3 3 2 4 3" xfId="9216" xr:uid="{00000000-0005-0000-0000-000092430000}"/>
    <cellStyle name="Migliaia 32 3 3 2 4 4" xfId="28959" xr:uid="{00000000-0005-0000-0000-000093430000}"/>
    <cellStyle name="Migliaia 32 3 3 2 4 5" xfId="39956" xr:uid="{00000000-0005-0000-0000-000094430000}"/>
    <cellStyle name="Migliaia 32 3 3 2 5" xfId="9217" xr:uid="{00000000-0005-0000-0000-000095430000}"/>
    <cellStyle name="Migliaia 32 3 3 2 5 2" xfId="9218" xr:uid="{00000000-0005-0000-0000-000096430000}"/>
    <cellStyle name="Migliaia 32 3 3 2 5 3" xfId="9219" xr:uid="{00000000-0005-0000-0000-000097430000}"/>
    <cellStyle name="Migliaia 32 3 3 2 5 4" xfId="29879" xr:uid="{00000000-0005-0000-0000-000098430000}"/>
    <cellStyle name="Migliaia 32 3 3 2 5 5" xfId="40861" xr:uid="{00000000-0005-0000-0000-000099430000}"/>
    <cellStyle name="Migliaia 32 3 3 2 6" xfId="9220" xr:uid="{00000000-0005-0000-0000-00009A430000}"/>
    <cellStyle name="Migliaia 32 3 3 2 7" xfId="9221" xr:uid="{00000000-0005-0000-0000-00009B430000}"/>
    <cellStyle name="Migliaia 32 3 3 2 8" xfId="9222" xr:uid="{00000000-0005-0000-0000-00009C430000}"/>
    <cellStyle name="Migliaia 32 3 3 2 9" xfId="24407" xr:uid="{00000000-0005-0000-0000-00009D430000}"/>
    <cellStyle name="Migliaia 32 3 3 3" xfId="9223" xr:uid="{00000000-0005-0000-0000-00009E430000}"/>
    <cellStyle name="Migliaia 32 3 3 3 2" xfId="9224" xr:uid="{00000000-0005-0000-0000-00009F430000}"/>
    <cellStyle name="Migliaia 32 3 3 3 3" xfId="9225" xr:uid="{00000000-0005-0000-0000-0000A0430000}"/>
    <cellStyle name="Migliaia 32 3 3 3 4" xfId="9226" xr:uid="{00000000-0005-0000-0000-0000A1430000}"/>
    <cellStyle name="Migliaia 32 3 3 3 5" xfId="26717" xr:uid="{00000000-0005-0000-0000-0000A2430000}"/>
    <cellStyle name="Migliaia 32 3 3 3 6" xfId="31795" xr:uid="{00000000-0005-0000-0000-0000A3430000}"/>
    <cellStyle name="Migliaia 32 3 3 3 7" xfId="34783" xr:uid="{00000000-0005-0000-0000-0000A4430000}"/>
    <cellStyle name="Migliaia 32 3 3 3 8" xfId="37743" xr:uid="{00000000-0005-0000-0000-0000A5430000}"/>
    <cellStyle name="Migliaia 32 3 3 4" xfId="9227" xr:uid="{00000000-0005-0000-0000-0000A6430000}"/>
    <cellStyle name="Migliaia 32 3 3 4 2" xfId="9228" xr:uid="{00000000-0005-0000-0000-0000A7430000}"/>
    <cellStyle name="Migliaia 32 3 3 4 3" xfId="9229" xr:uid="{00000000-0005-0000-0000-0000A8430000}"/>
    <cellStyle name="Migliaia 32 3 3 4 4" xfId="27643" xr:uid="{00000000-0005-0000-0000-0000A9430000}"/>
    <cellStyle name="Migliaia 32 3 3 4 5" xfId="35697" xr:uid="{00000000-0005-0000-0000-0000AA430000}"/>
    <cellStyle name="Migliaia 32 3 3 4 6" xfId="38657" xr:uid="{00000000-0005-0000-0000-0000AB430000}"/>
    <cellStyle name="Migliaia 32 3 3 5" xfId="9230" xr:uid="{00000000-0005-0000-0000-0000AC430000}"/>
    <cellStyle name="Migliaia 32 3 3 5 2" xfId="9231" xr:uid="{00000000-0005-0000-0000-0000AD430000}"/>
    <cellStyle name="Migliaia 32 3 3 5 3" xfId="9232" xr:uid="{00000000-0005-0000-0000-0000AE430000}"/>
    <cellStyle name="Migliaia 32 3 3 5 4" xfId="28559" xr:uid="{00000000-0005-0000-0000-0000AF430000}"/>
    <cellStyle name="Migliaia 32 3 3 5 5" xfId="39561" xr:uid="{00000000-0005-0000-0000-0000B0430000}"/>
    <cellStyle name="Migliaia 32 3 3 6" xfId="9233" xr:uid="{00000000-0005-0000-0000-0000B1430000}"/>
    <cellStyle name="Migliaia 32 3 3 6 2" xfId="9234" xr:uid="{00000000-0005-0000-0000-0000B2430000}"/>
    <cellStyle name="Migliaia 32 3 3 6 3" xfId="9235" xr:uid="{00000000-0005-0000-0000-0000B3430000}"/>
    <cellStyle name="Migliaia 32 3 3 6 4" xfId="29479" xr:uid="{00000000-0005-0000-0000-0000B4430000}"/>
    <cellStyle name="Migliaia 32 3 3 6 5" xfId="40466" xr:uid="{00000000-0005-0000-0000-0000B5430000}"/>
    <cellStyle name="Migliaia 32 3 3 7" xfId="9236" xr:uid="{00000000-0005-0000-0000-0000B6430000}"/>
    <cellStyle name="Migliaia 32 3 3 8" xfId="9237" xr:uid="{00000000-0005-0000-0000-0000B7430000}"/>
    <cellStyle name="Migliaia 32 3 3 9" xfId="9238" xr:uid="{00000000-0005-0000-0000-0000B8430000}"/>
    <cellStyle name="Migliaia 32 3 4" xfId="9239" xr:uid="{00000000-0005-0000-0000-0000B9430000}"/>
    <cellStyle name="Migliaia 32 3 4 10" xfId="30925" xr:uid="{00000000-0005-0000-0000-0000BA430000}"/>
    <cellStyle name="Migliaia 32 3 4 11" xfId="33689" xr:uid="{00000000-0005-0000-0000-0000BB430000}"/>
    <cellStyle name="Migliaia 32 3 4 12" xfId="36876" xr:uid="{00000000-0005-0000-0000-0000BC430000}"/>
    <cellStyle name="Migliaia 32 3 4 2" xfId="9240" xr:uid="{00000000-0005-0000-0000-0000BD430000}"/>
    <cellStyle name="Migliaia 32 3 4 2 2" xfId="9241" xr:uid="{00000000-0005-0000-0000-0000BE430000}"/>
    <cellStyle name="Migliaia 32 3 4 2 3" xfId="9242" xr:uid="{00000000-0005-0000-0000-0000BF430000}"/>
    <cellStyle name="Migliaia 32 3 4 2 4" xfId="9243" xr:uid="{00000000-0005-0000-0000-0000C0430000}"/>
    <cellStyle name="Migliaia 32 3 4 2 5" xfId="26719" xr:uid="{00000000-0005-0000-0000-0000C1430000}"/>
    <cellStyle name="Migliaia 32 3 4 2 6" xfId="31797" xr:uid="{00000000-0005-0000-0000-0000C2430000}"/>
    <cellStyle name="Migliaia 32 3 4 2 7" xfId="34785" xr:uid="{00000000-0005-0000-0000-0000C3430000}"/>
    <cellStyle name="Migliaia 32 3 4 2 8" xfId="37745" xr:uid="{00000000-0005-0000-0000-0000C4430000}"/>
    <cellStyle name="Migliaia 32 3 4 3" xfId="9244" xr:uid="{00000000-0005-0000-0000-0000C5430000}"/>
    <cellStyle name="Migliaia 32 3 4 3 2" xfId="9245" xr:uid="{00000000-0005-0000-0000-0000C6430000}"/>
    <cellStyle name="Migliaia 32 3 4 3 3" xfId="9246" xr:uid="{00000000-0005-0000-0000-0000C7430000}"/>
    <cellStyle name="Migliaia 32 3 4 3 4" xfId="28042" xr:uid="{00000000-0005-0000-0000-0000C8430000}"/>
    <cellStyle name="Migliaia 32 3 4 3 5" xfId="36091" xr:uid="{00000000-0005-0000-0000-0000C9430000}"/>
    <cellStyle name="Migliaia 32 3 4 3 6" xfId="39051" xr:uid="{00000000-0005-0000-0000-0000CA430000}"/>
    <cellStyle name="Migliaia 32 3 4 4" xfId="9247" xr:uid="{00000000-0005-0000-0000-0000CB430000}"/>
    <cellStyle name="Migliaia 32 3 4 4 2" xfId="9248" xr:uid="{00000000-0005-0000-0000-0000CC430000}"/>
    <cellStyle name="Migliaia 32 3 4 4 3" xfId="9249" xr:uid="{00000000-0005-0000-0000-0000CD430000}"/>
    <cellStyle name="Migliaia 32 3 4 4 4" xfId="28958" xr:uid="{00000000-0005-0000-0000-0000CE430000}"/>
    <cellStyle name="Migliaia 32 3 4 4 5" xfId="39955" xr:uid="{00000000-0005-0000-0000-0000CF430000}"/>
    <cellStyle name="Migliaia 32 3 4 5" xfId="9250" xr:uid="{00000000-0005-0000-0000-0000D0430000}"/>
    <cellStyle name="Migliaia 32 3 4 5 2" xfId="9251" xr:uid="{00000000-0005-0000-0000-0000D1430000}"/>
    <cellStyle name="Migliaia 32 3 4 5 3" xfId="9252" xr:uid="{00000000-0005-0000-0000-0000D2430000}"/>
    <cellStyle name="Migliaia 32 3 4 5 4" xfId="29878" xr:uid="{00000000-0005-0000-0000-0000D3430000}"/>
    <cellStyle name="Migliaia 32 3 4 5 5" xfId="40860" xr:uid="{00000000-0005-0000-0000-0000D4430000}"/>
    <cellStyle name="Migliaia 32 3 4 6" xfId="9253" xr:uid="{00000000-0005-0000-0000-0000D5430000}"/>
    <cellStyle name="Migliaia 32 3 4 7" xfId="9254" xr:uid="{00000000-0005-0000-0000-0000D6430000}"/>
    <cellStyle name="Migliaia 32 3 4 8" xfId="9255" xr:uid="{00000000-0005-0000-0000-0000D7430000}"/>
    <cellStyle name="Migliaia 32 3 4 9" xfId="24408" xr:uid="{00000000-0005-0000-0000-0000D8430000}"/>
    <cellStyle name="Migliaia 32 3 5" xfId="9256" xr:uid="{00000000-0005-0000-0000-0000D9430000}"/>
    <cellStyle name="Migliaia 32 3 5 2" xfId="9257" xr:uid="{00000000-0005-0000-0000-0000DA430000}"/>
    <cellStyle name="Migliaia 32 3 5 3" xfId="9258" xr:uid="{00000000-0005-0000-0000-0000DB430000}"/>
    <cellStyle name="Migliaia 32 3 5 4" xfId="9259" xr:uid="{00000000-0005-0000-0000-0000DC430000}"/>
    <cellStyle name="Migliaia 32 3 5 5" xfId="26715" xr:uid="{00000000-0005-0000-0000-0000DD430000}"/>
    <cellStyle name="Migliaia 32 3 5 6" xfId="31793" xr:uid="{00000000-0005-0000-0000-0000DE430000}"/>
    <cellStyle name="Migliaia 32 3 5 7" xfId="34781" xr:uid="{00000000-0005-0000-0000-0000DF430000}"/>
    <cellStyle name="Migliaia 32 3 5 8" xfId="37741" xr:uid="{00000000-0005-0000-0000-0000E0430000}"/>
    <cellStyle name="Migliaia 32 3 6" xfId="9260" xr:uid="{00000000-0005-0000-0000-0000E1430000}"/>
    <cellStyle name="Migliaia 32 3 6 2" xfId="9261" xr:uid="{00000000-0005-0000-0000-0000E2430000}"/>
    <cellStyle name="Migliaia 32 3 6 3" xfId="9262" xr:uid="{00000000-0005-0000-0000-0000E3430000}"/>
    <cellStyle name="Migliaia 32 3 6 4" xfId="27641" xr:uid="{00000000-0005-0000-0000-0000E4430000}"/>
    <cellStyle name="Migliaia 32 3 6 5" xfId="35695" xr:uid="{00000000-0005-0000-0000-0000E5430000}"/>
    <cellStyle name="Migliaia 32 3 6 6" xfId="38655" xr:uid="{00000000-0005-0000-0000-0000E6430000}"/>
    <cellStyle name="Migliaia 32 3 7" xfId="9263" xr:uid="{00000000-0005-0000-0000-0000E7430000}"/>
    <cellStyle name="Migliaia 32 3 7 2" xfId="9264" xr:uid="{00000000-0005-0000-0000-0000E8430000}"/>
    <cellStyle name="Migliaia 32 3 7 3" xfId="9265" xr:uid="{00000000-0005-0000-0000-0000E9430000}"/>
    <cellStyle name="Migliaia 32 3 7 4" xfId="28557" xr:uid="{00000000-0005-0000-0000-0000EA430000}"/>
    <cellStyle name="Migliaia 32 3 7 5" xfId="33685" xr:uid="{00000000-0005-0000-0000-0000EB430000}"/>
    <cellStyle name="Migliaia 32 3 7 6" xfId="39559" xr:uid="{00000000-0005-0000-0000-0000EC430000}"/>
    <cellStyle name="Migliaia 32 3 8" xfId="9266" xr:uid="{00000000-0005-0000-0000-0000ED430000}"/>
    <cellStyle name="Migliaia 32 3 8 2" xfId="9267" xr:uid="{00000000-0005-0000-0000-0000EE430000}"/>
    <cellStyle name="Migliaia 32 3 8 3" xfId="9268" xr:uid="{00000000-0005-0000-0000-0000EF430000}"/>
    <cellStyle name="Migliaia 32 3 8 4" xfId="29477" xr:uid="{00000000-0005-0000-0000-0000F0430000}"/>
    <cellStyle name="Migliaia 32 3 8 5" xfId="40464" xr:uid="{00000000-0005-0000-0000-0000F1430000}"/>
    <cellStyle name="Migliaia 32 3 9" xfId="9269" xr:uid="{00000000-0005-0000-0000-0000F2430000}"/>
    <cellStyle name="Migliaia 32 4" xfId="9270" xr:uid="{00000000-0005-0000-0000-0000F3430000}"/>
    <cellStyle name="Migliaia 32 4 10" xfId="9271" xr:uid="{00000000-0005-0000-0000-0000F4430000}"/>
    <cellStyle name="Migliaia 32 4 11" xfId="24409" xr:uid="{00000000-0005-0000-0000-0000F5430000}"/>
    <cellStyle name="Migliaia 32 4 12" xfId="30926" xr:uid="{00000000-0005-0000-0000-0000F6430000}"/>
    <cellStyle name="Migliaia 32 4 13" xfId="33690" xr:uid="{00000000-0005-0000-0000-0000F7430000}"/>
    <cellStyle name="Migliaia 32 4 14" xfId="36877" xr:uid="{00000000-0005-0000-0000-0000F8430000}"/>
    <cellStyle name="Migliaia 32 4 2" xfId="9272" xr:uid="{00000000-0005-0000-0000-0000F9430000}"/>
    <cellStyle name="Migliaia 32 4 2 10" xfId="24410" xr:uid="{00000000-0005-0000-0000-0000FA430000}"/>
    <cellStyle name="Migliaia 32 4 2 11" xfId="30927" xr:uid="{00000000-0005-0000-0000-0000FB430000}"/>
    <cellStyle name="Migliaia 32 4 2 12" xfId="33691" xr:uid="{00000000-0005-0000-0000-0000FC430000}"/>
    <cellStyle name="Migliaia 32 4 2 13" xfId="36878" xr:uid="{00000000-0005-0000-0000-0000FD430000}"/>
    <cellStyle name="Migliaia 32 4 2 2" xfId="9273" xr:uid="{00000000-0005-0000-0000-0000FE430000}"/>
    <cellStyle name="Migliaia 32 4 2 2 10" xfId="30928" xr:uid="{00000000-0005-0000-0000-0000FF430000}"/>
    <cellStyle name="Migliaia 32 4 2 2 11" xfId="33692" xr:uid="{00000000-0005-0000-0000-000000440000}"/>
    <cellStyle name="Migliaia 32 4 2 2 12" xfId="36879" xr:uid="{00000000-0005-0000-0000-000001440000}"/>
    <cellStyle name="Migliaia 32 4 2 2 2" xfId="9274" xr:uid="{00000000-0005-0000-0000-000002440000}"/>
    <cellStyle name="Migliaia 32 4 2 2 2 2" xfId="9275" xr:uid="{00000000-0005-0000-0000-000003440000}"/>
    <cellStyle name="Migliaia 32 4 2 2 2 3" xfId="9276" xr:uid="{00000000-0005-0000-0000-000004440000}"/>
    <cellStyle name="Migliaia 32 4 2 2 2 4" xfId="9277" xr:uid="{00000000-0005-0000-0000-000005440000}"/>
    <cellStyle name="Migliaia 32 4 2 2 2 5" xfId="26722" xr:uid="{00000000-0005-0000-0000-000006440000}"/>
    <cellStyle name="Migliaia 32 4 2 2 2 6" xfId="31800" xr:uid="{00000000-0005-0000-0000-000007440000}"/>
    <cellStyle name="Migliaia 32 4 2 2 2 7" xfId="34788" xr:uid="{00000000-0005-0000-0000-000008440000}"/>
    <cellStyle name="Migliaia 32 4 2 2 2 8" xfId="37748" xr:uid="{00000000-0005-0000-0000-000009440000}"/>
    <cellStyle name="Migliaia 32 4 2 2 3" xfId="9278" xr:uid="{00000000-0005-0000-0000-00000A440000}"/>
    <cellStyle name="Migliaia 32 4 2 2 3 2" xfId="9279" xr:uid="{00000000-0005-0000-0000-00000B440000}"/>
    <cellStyle name="Migliaia 32 4 2 2 3 3" xfId="9280" xr:uid="{00000000-0005-0000-0000-00000C440000}"/>
    <cellStyle name="Migliaia 32 4 2 2 3 4" xfId="28045" xr:uid="{00000000-0005-0000-0000-00000D440000}"/>
    <cellStyle name="Migliaia 32 4 2 2 3 5" xfId="36094" xr:uid="{00000000-0005-0000-0000-00000E440000}"/>
    <cellStyle name="Migliaia 32 4 2 2 3 6" xfId="39054" xr:uid="{00000000-0005-0000-0000-00000F440000}"/>
    <cellStyle name="Migliaia 32 4 2 2 4" xfId="9281" xr:uid="{00000000-0005-0000-0000-000010440000}"/>
    <cellStyle name="Migliaia 32 4 2 2 4 2" xfId="9282" xr:uid="{00000000-0005-0000-0000-000011440000}"/>
    <cellStyle name="Migliaia 32 4 2 2 4 3" xfId="9283" xr:uid="{00000000-0005-0000-0000-000012440000}"/>
    <cellStyle name="Migliaia 32 4 2 2 4 4" xfId="28961" xr:uid="{00000000-0005-0000-0000-000013440000}"/>
    <cellStyle name="Migliaia 32 4 2 2 4 5" xfId="39958" xr:uid="{00000000-0005-0000-0000-000014440000}"/>
    <cellStyle name="Migliaia 32 4 2 2 5" xfId="9284" xr:uid="{00000000-0005-0000-0000-000015440000}"/>
    <cellStyle name="Migliaia 32 4 2 2 5 2" xfId="9285" xr:uid="{00000000-0005-0000-0000-000016440000}"/>
    <cellStyle name="Migliaia 32 4 2 2 5 3" xfId="9286" xr:uid="{00000000-0005-0000-0000-000017440000}"/>
    <cellStyle name="Migliaia 32 4 2 2 5 4" xfId="29881" xr:uid="{00000000-0005-0000-0000-000018440000}"/>
    <cellStyle name="Migliaia 32 4 2 2 5 5" xfId="40863" xr:uid="{00000000-0005-0000-0000-000019440000}"/>
    <cellStyle name="Migliaia 32 4 2 2 6" xfId="9287" xr:uid="{00000000-0005-0000-0000-00001A440000}"/>
    <cellStyle name="Migliaia 32 4 2 2 7" xfId="9288" xr:uid="{00000000-0005-0000-0000-00001B440000}"/>
    <cellStyle name="Migliaia 32 4 2 2 8" xfId="9289" xr:uid="{00000000-0005-0000-0000-00001C440000}"/>
    <cellStyle name="Migliaia 32 4 2 2 9" xfId="24411" xr:uid="{00000000-0005-0000-0000-00001D440000}"/>
    <cellStyle name="Migliaia 32 4 2 3" xfId="9290" xr:uid="{00000000-0005-0000-0000-00001E440000}"/>
    <cellStyle name="Migliaia 32 4 2 3 2" xfId="9291" xr:uid="{00000000-0005-0000-0000-00001F440000}"/>
    <cellStyle name="Migliaia 32 4 2 3 3" xfId="9292" xr:uid="{00000000-0005-0000-0000-000020440000}"/>
    <cellStyle name="Migliaia 32 4 2 3 4" xfId="9293" xr:uid="{00000000-0005-0000-0000-000021440000}"/>
    <cellStyle name="Migliaia 32 4 2 3 5" xfId="26721" xr:uid="{00000000-0005-0000-0000-000022440000}"/>
    <cellStyle name="Migliaia 32 4 2 3 6" xfId="31799" xr:uid="{00000000-0005-0000-0000-000023440000}"/>
    <cellStyle name="Migliaia 32 4 2 3 7" xfId="34787" xr:uid="{00000000-0005-0000-0000-000024440000}"/>
    <cellStyle name="Migliaia 32 4 2 3 8" xfId="37747" xr:uid="{00000000-0005-0000-0000-000025440000}"/>
    <cellStyle name="Migliaia 32 4 2 4" xfId="9294" xr:uid="{00000000-0005-0000-0000-000026440000}"/>
    <cellStyle name="Migliaia 32 4 2 4 2" xfId="9295" xr:uid="{00000000-0005-0000-0000-000027440000}"/>
    <cellStyle name="Migliaia 32 4 2 4 3" xfId="9296" xr:uid="{00000000-0005-0000-0000-000028440000}"/>
    <cellStyle name="Migliaia 32 4 2 4 4" xfId="27645" xr:uid="{00000000-0005-0000-0000-000029440000}"/>
    <cellStyle name="Migliaia 32 4 2 4 5" xfId="35699" xr:uid="{00000000-0005-0000-0000-00002A440000}"/>
    <cellStyle name="Migliaia 32 4 2 4 6" xfId="38659" xr:uid="{00000000-0005-0000-0000-00002B440000}"/>
    <cellStyle name="Migliaia 32 4 2 5" xfId="9297" xr:uid="{00000000-0005-0000-0000-00002C440000}"/>
    <cellStyle name="Migliaia 32 4 2 5 2" xfId="9298" xr:uid="{00000000-0005-0000-0000-00002D440000}"/>
    <cellStyle name="Migliaia 32 4 2 5 3" xfId="9299" xr:uid="{00000000-0005-0000-0000-00002E440000}"/>
    <cellStyle name="Migliaia 32 4 2 5 4" xfId="28561" xr:uid="{00000000-0005-0000-0000-00002F440000}"/>
    <cellStyle name="Migliaia 32 4 2 5 5" xfId="39563" xr:uid="{00000000-0005-0000-0000-000030440000}"/>
    <cellStyle name="Migliaia 32 4 2 6" xfId="9300" xr:uid="{00000000-0005-0000-0000-000031440000}"/>
    <cellStyle name="Migliaia 32 4 2 6 2" xfId="9301" xr:uid="{00000000-0005-0000-0000-000032440000}"/>
    <cellStyle name="Migliaia 32 4 2 6 3" xfId="9302" xr:uid="{00000000-0005-0000-0000-000033440000}"/>
    <cellStyle name="Migliaia 32 4 2 6 4" xfId="29481" xr:uid="{00000000-0005-0000-0000-000034440000}"/>
    <cellStyle name="Migliaia 32 4 2 6 5" xfId="40468" xr:uid="{00000000-0005-0000-0000-000035440000}"/>
    <cellStyle name="Migliaia 32 4 2 7" xfId="9303" xr:uid="{00000000-0005-0000-0000-000036440000}"/>
    <cellStyle name="Migliaia 32 4 2 8" xfId="9304" xr:uid="{00000000-0005-0000-0000-000037440000}"/>
    <cellStyle name="Migliaia 32 4 2 9" xfId="9305" xr:uid="{00000000-0005-0000-0000-000038440000}"/>
    <cellStyle name="Migliaia 32 4 3" xfId="9306" xr:uid="{00000000-0005-0000-0000-000039440000}"/>
    <cellStyle name="Migliaia 32 4 3 10" xfId="30929" xr:uid="{00000000-0005-0000-0000-00003A440000}"/>
    <cellStyle name="Migliaia 32 4 3 11" xfId="33693" xr:uid="{00000000-0005-0000-0000-00003B440000}"/>
    <cellStyle name="Migliaia 32 4 3 12" xfId="36880" xr:uid="{00000000-0005-0000-0000-00003C440000}"/>
    <cellStyle name="Migliaia 32 4 3 2" xfId="9307" xr:uid="{00000000-0005-0000-0000-00003D440000}"/>
    <cellStyle name="Migliaia 32 4 3 2 2" xfId="9308" xr:uid="{00000000-0005-0000-0000-00003E440000}"/>
    <cellStyle name="Migliaia 32 4 3 2 3" xfId="9309" xr:uid="{00000000-0005-0000-0000-00003F440000}"/>
    <cellStyle name="Migliaia 32 4 3 2 4" xfId="9310" xr:uid="{00000000-0005-0000-0000-000040440000}"/>
    <cellStyle name="Migliaia 32 4 3 2 5" xfId="26723" xr:uid="{00000000-0005-0000-0000-000041440000}"/>
    <cellStyle name="Migliaia 32 4 3 2 6" xfId="31801" xr:uid="{00000000-0005-0000-0000-000042440000}"/>
    <cellStyle name="Migliaia 32 4 3 2 7" xfId="34789" xr:uid="{00000000-0005-0000-0000-000043440000}"/>
    <cellStyle name="Migliaia 32 4 3 2 8" xfId="37749" xr:uid="{00000000-0005-0000-0000-000044440000}"/>
    <cellStyle name="Migliaia 32 4 3 3" xfId="9311" xr:uid="{00000000-0005-0000-0000-000045440000}"/>
    <cellStyle name="Migliaia 32 4 3 3 2" xfId="9312" xr:uid="{00000000-0005-0000-0000-000046440000}"/>
    <cellStyle name="Migliaia 32 4 3 3 3" xfId="9313" xr:uid="{00000000-0005-0000-0000-000047440000}"/>
    <cellStyle name="Migliaia 32 4 3 3 4" xfId="28044" xr:uid="{00000000-0005-0000-0000-000048440000}"/>
    <cellStyle name="Migliaia 32 4 3 3 5" xfId="36093" xr:uid="{00000000-0005-0000-0000-000049440000}"/>
    <cellStyle name="Migliaia 32 4 3 3 6" xfId="39053" xr:uid="{00000000-0005-0000-0000-00004A440000}"/>
    <cellStyle name="Migliaia 32 4 3 4" xfId="9314" xr:uid="{00000000-0005-0000-0000-00004B440000}"/>
    <cellStyle name="Migliaia 32 4 3 4 2" xfId="9315" xr:uid="{00000000-0005-0000-0000-00004C440000}"/>
    <cellStyle name="Migliaia 32 4 3 4 3" xfId="9316" xr:uid="{00000000-0005-0000-0000-00004D440000}"/>
    <cellStyle name="Migliaia 32 4 3 4 4" xfId="28960" xr:uid="{00000000-0005-0000-0000-00004E440000}"/>
    <cellStyle name="Migliaia 32 4 3 4 5" xfId="39957" xr:uid="{00000000-0005-0000-0000-00004F440000}"/>
    <cellStyle name="Migliaia 32 4 3 5" xfId="9317" xr:uid="{00000000-0005-0000-0000-000050440000}"/>
    <cellStyle name="Migliaia 32 4 3 5 2" xfId="9318" xr:uid="{00000000-0005-0000-0000-000051440000}"/>
    <cellStyle name="Migliaia 32 4 3 5 3" xfId="9319" xr:uid="{00000000-0005-0000-0000-000052440000}"/>
    <cellStyle name="Migliaia 32 4 3 5 4" xfId="29880" xr:uid="{00000000-0005-0000-0000-000053440000}"/>
    <cellStyle name="Migliaia 32 4 3 5 5" xfId="40862" xr:uid="{00000000-0005-0000-0000-000054440000}"/>
    <cellStyle name="Migliaia 32 4 3 6" xfId="9320" xr:uid="{00000000-0005-0000-0000-000055440000}"/>
    <cellStyle name="Migliaia 32 4 3 7" xfId="9321" xr:uid="{00000000-0005-0000-0000-000056440000}"/>
    <cellStyle name="Migliaia 32 4 3 8" xfId="9322" xr:uid="{00000000-0005-0000-0000-000057440000}"/>
    <cellStyle name="Migliaia 32 4 3 9" xfId="24412" xr:uid="{00000000-0005-0000-0000-000058440000}"/>
    <cellStyle name="Migliaia 32 4 4" xfId="9323" xr:uid="{00000000-0005-0000-0000-000059440000}"/>
    <cellStyle name="Migliaia 32 4 4 2" xfId="9324" xr:uid="{00000000-0005-0000-0000-00005A440000}"/>
    <cellStyle name="Migliaia 32 4 4 3" xfId="9325" xr:uid="{00000000-0005-0000-0000-00005B440000}"/>
    <cellStyle name="Migliaia 32 4 4 4" xfId="9326" xr:uid="{00000000-0005-0000-0000-00005C440000}"/>
    <cellStyle name="Migliaia 32 4 4 5" xfId="26720" xr:uid="{00000000-0005-0000-0000-00005D440000}"/>
    <cellStyle name="Migliaia 32 4 4 6" xfId="31798" xr:uid="{00000000-0005-0000-0000-00005E440000}"/>
    <cellStyle name="Migliaia 32 4 4 7" xfId="34786" xr:uid="{00000000-0005-0000-0000-00005F440000}"/>
    <cellStyle name="Migliaia 32 4 4 8" xfId="37746" xr:uid="{00000000-0005-0000-0000-000060440000}"/>
    <cellStyle name="Migliaia 32 4 5" xfId="9327" xr:uid="{00000000-0005-0000-0000-000061440000}"/>
    <cellStyle name="Migliaia 32 4 5 2" xfId="9328" xr:uid="{00000000-0005-0000-0000-000062440000}"/>
    <cellStyle name="Migliaia 32 4 5 3" xfId="9329" xr:uid="{00000000-0005-0000-0000-000063440000}"/>
    <cellStyle name="Migliaia 32 4 5 4" xfId="27644" xr:uid="{00000000-0005-0000-0000-000064440000}"/>
    <cellStyle name="Migliaia 32 4 5 5" xfId="35698" xr:uid="{00000000-0005-0000-0000-000065440000}"/>
    <cellStyle name="Migliaia 32 4 5 6" xfId="38658" xr:uid="{00000000-0005-0000-0000-000066440000}"/>
    <cellStyle name="Migliaia 32 4 6" xfId="9330" xr:uid="{00000000-0005-0000-0000-000067440000}"/>
    <cellStyle name="Migliaia 32 4 6 2" xfId="9331" xr:uid="{00000000-0005-0000-0000-000068440000}"/>
    <cellStyle name="Migliaia 32 4 6 3" xfId="9332" xr:uid="{00000000-0005-0000-0000-000069440000}"/>
    <cellStyle name="Migliaia 32 4 6 4" xfId="28560" xr:uid="{00000000-0005-0000-0000-00006A440000}"/>
    <cellStyle name="Migliaia 32 4 6 5" xfId="39562" xr:uid="{00000000-0005-0000-0000-00006B440000}"/>
    <cellStyle name="Migliaia 32 4 7" xfId="9333" xr:uid="{00000000-0005-0000-0000-00006C440000}"/>
    <cellStyle name="Migliaia 32 4 7 2" xfId="9334" xr:uid="{00000000-0005-0000-0000-00006D440000}"/>
    <cellStyle name="Migliaia 32 4 7 3" xfId="9335" xr:uid="{00000000-0005-0000-0000-00006E440000}"/>
    <cellStyle name="Migliaia 32 4 7 4" xfId="29480" xr:uid="{00000000-0005-0000-0000-00006F440000}"/>
    <cellStyle name="Migliaia 32 4 7 5" xfId="40467" xr:uid="{00000000-0005-0000-0000-000070440000}"/>
    <cellStyle name="Migliaia 32 4 8" xfId="9336" xr:uid="{00000000-0005-0000-0000-000071440000}"/>
    <cellStyle name="Migliaia 32 4 9" xfId="9337" xr:uid="{00000000-0005-0000-0000-000072440000}"/>
    <cellStyle name="Migliaia 32 5" xfId="9338" xr:uid="{00000000-0005-0000-0000-000073440000}"/>
    <cellStyle name="Migliaia 32 5 10" xfId="30930" xr:uid="{00000000-0005-0000-0000-000074440000}"/>
    <cellStyle name="Migliaia 32 5 11" xfId="33694" xr:uid="{00000000-0005-0000-0000-000075440000}"/>
    <cellStyle name="Migliaia 32 5 12" xfId="36881" xr:uid="{00000000-0005-0000-0000-000076440000}"/>
    <cellStyle name="Migliaia 32 5 2" xfId="9339" xr:uid="{00000000-0005-0000-0000-000077440000}"/>
    <cellStyle name="Migliaia 32 5 2 2" xfId="9340" xr:uid="{00000000-0005-0000-0000-000078440000}"/>
    <cellStyle name="Migliaia 32 5 2 3" xfId="9341" xr:uid="{00000000-0005-0000-0000-000079440000}"/>
    <cellStyle name="Migliaia 32 5 2 4" xfId="9342" xr:uid="{00000000-0005-0000-0000-00007A440000}"/>
    <cellStyle name="Migliaia 32 5 2 5" xfId="26724" xr:uid="{00000000-0005-0000-0000-00007B440000}"/>
    <cellStyle name="Migliaia 32 5 2 6" xfId="31802" xr:uid="{00000000-0005-0000-0000-00007C440000}"/>
    <cellStyle name="Migliaia 32 5 2 7" xfId="34790" xr:uid="{00000000-0005-0000-0000-00007D440000}"/>
    <cellStyle name="Migliaia 32 5 2 8" xfId="37750" xr:uid="{00000000-0005-0000-0000-00007E440000}"/>
    <cellStyle name="Migliaia 32 5 3" xfId="9343" xr:uid="{00000000-0005-0000-0000-00007F440000}"/>
    <cellStyle name="Migliaia 32 5 3 2" xfId="9344" xr:uid="{00000000-0005-0000-0000-000080440000}"/>
    <cellStyle name="Migliaia 32 5 3 3" xfId="9345" xr:uid="{00000000-0005-0000-0000-000081440000}"/>
    <cellStyle name="Migliaia 32 5 3 4" xfId="27646" xr:uid="{00000000-0005-0000-0000-000082440000}"/>
    <cellStyle name="Migliaia 32 5 3 5" xfId="35700" xr:uid="{00000000-0005-0000-0000-000083440000}"/>
    <cellStyle name="Migliaia 32 5 3 6" xfId="38660" xr:uid="{00000000-0005-0000-0000-000084440000}"/>
    <cellStyle name="Migliaia 32 5 4" xfId="9346" xr:uid="{00000000-0005-0000-0000-000085440000}"/>
    <cellStyle name="Migliaia 32 5 4 2" xfId="9347" xr:uid="{00000000-0005-0000-0000-000086440000}"/>
    <cellStyle name="Migliaia 32 5 4 3" xfId="9348" xr:uid="{00000000-0005-0000-0000-000087440000}"/>
    <cellStyle name="Migliaia 32 5 4 4" xfId="28562" xr:uid="{00000000-0005-0000-0000-000088440000}"/>
    <cellStyle name="Migliaia 32 5 4 5" xfId="39564" xr:uid="{00000000-0005-0000-0000-000089440000}"/>
    <cellStyle name="Migliaia 32 5 5" xfId="9349" xr:uid="{00000000-0005-0000-0000-00008A440000}"/>
    <cellStyle name="Migliaia 32 5 5 2" xfId="9350" xr:uid="{00000000-0005-0000-0000-00008B440000}"/>
    <cellStyle name="Migliaia 32 5 5 3" xfId="9351" xr:uid="{00000000-0005-0000-0000-00008C440000}"/>
    <cellStyle name="Migliaia 32 5 5 4" xfId="29482" xr:uid="{00000000-0005-0000-0000-00008D440000}"/>
    <cellStyle name="Migliaia 32 5 5 5" xfId="40469" xr:uid="{00000000-0005-0000-0000-00008E440000}"/>
    <cellStyle name="Migliaia 32 5 6" xfId="9352" xr:uid="{00000000-0005-0000-0000-00008F440000}"/>
    <cellStyle name="Migliaia 32 5 7" xfId="9353" xr:uid="{00000000-0005-0000-0000-000090440000}"/>
    <cellStyle name="Migliaia 32 5 8" xfId="9354" xr:uid="{00000000-0005-0000-0000-000091440000}"/>
    <cellStyle name="Migliaia 32 5 9" xfId="24413" xr:uid="{00000000-0005-0000-0000-000092440000}"/>
    <cellStyle name="Migliaia 32 6" xfId="9355" xr:uid="{00000000-0005-0000-0000-000093440000}"/>
    <cellStyle name="Migliaia 32 6 2" xfId="9356" xr:uid="{00000000-0005-0000-0000-000094440000}"/>
    <cellStyle name="Migliaia 32 6 3" xfId="9357" xr:uid="{00000000-0005-0000-0000-000095440000}"/>
    <cellStyle name="Migliaia 32 6 4" xfId="9358" xr:uid="{00000000-0005-0000-0000-000096440000}"/>
    <cellStyle name="Migliaia 32 6 5" xfId="26712" xr:uid="{00000000-0005-0000-0000-000097440000}"/>
    <cellStyle name="Migliaia 32 6 6" xfId="31790" xr:uid="{00000000-0005-0000-0000-000098440000}"/>
    <cellStyle name="Migliaia 32 6 7" xfId="34778" xr:uid="{00000000-0005-0000-0000-000099440000}"/>
    <cellStyle name="Migliaia 32 6 8" xfId="37738" xr:uid="{00000000-0005-0000-0000-00009A440000}"/>
    <cellStyle name="Migliaia 32 7" xfId="9359" xr:uid="{00000000-0005-0000-0000-00009B440000}"/>
    <cellStyle name="Migliaia 32 7 2" xfId="9360" xr:uid="{00000000-0005-0000-0000-00009C440000}"/>
    <cellStyle name="Migliaia 32 7 3" xfId="9361" xr:uid="{00000000-0005-0000-0000-00009D440000}"/>
    <cellStyle name="Migliaia 32 7 4" xfId="9362" xr:uid="{00000000-0005-0000-0000-00009E440000}"/>
    <cellStyle name="Migliaia 32 7 5" xfId="23974" xr:uid="{00000000-0005-0000-0000-00009F440000}"/>
    <cellStyle name="Migliaia 32 7 6" xfId="30530" xr:uid="{00000000-0005-0000-0000-0000A0440000}"/>
    <cellStyle name="Migliaia 32 7 7" xfId="33191" xr:uid="{00000000-0005-0000-0000-0000A1440000}"/>
    <cellStyle name="Migliaia 32 7 8" xfId="36482" xr:uid="{00000000-0005-0000-0000-0000A2440000}"/>
    <cellStyle name="Migliaia 32 8" xfId="9363" xr:uid="{00000000-0005-0000-0000-0000A3440000}"/>
    <cellStyle name="Migliaia 32 8 2" xfId="9364" xr:uid="{00000000-0005-0000-0000-0000A4440000}"/>
    <cellStyle name="Migliaia 32 8 3" xfId="9365" xr:uid="{00000000-0005-0000-0000-0000A5440000}"/>
    <cellStyle name="Migliaia 32 8 4" xfId="9366" xr:uid="{00000000-0005-0000-0000-0000A6440000}"/>
    <cellStyle name="Migliaia 32 8 5" xfId="27271" xr:uid="{00000000-0005-0000-0000-0000A7440000}"/>
    <cellStyle name="Migliaia 32 8 6" xfId="32342" xr:uid="{00000000-0005-0000-0000-0000A8440000}"/>
    <cellStyle name="Migliaia 32 8 7" xfId="35330" xr:uid="{00000000-0005-0000-0000-0000A9440000}"/>
    <cellStyle name="Migliaia 32 8 8" xfId="38290" xr:uid="{00000000-0005-0000-0000-0000AA440000}"/>
    <cellStyle name="Migliaia 32 9" xfId="9367" xr:uid="{00000000-0005-0000-0000-0000AB440000}"/>
    <cellStyle name="Migliaia 32 9 2" xfId="9368" xr:uid="{00000000-0005-0000-0000-0000AC440000}"/>
    <cellStyle name="Migliaia 32 9 3" xfId="9369" xr:uid="{00000000-0005-0000-0000-0000AD440000}"/>
    <cellStyle name="Migliaia 32 9 4" xfId="9370" xr:uid="{00000000-0005-0000-0000-0000AE440000}"/>
    <cellStyle name="Migliaia 32 9 5" xfId="27391" xr:uid="{00000000-0005-0000-0000-0000AF440000}"/>
    <cellStyle name="Migliaia 32 9 6" xfId="30406" xr:uid="{00000000-0005-0000-0000-0000B0440000}"/>
    <cellStyle name="Migliaia 32 9 7" xfId="35450" xr:uid="{00000000-0005-0000-0000-0000B1440000}"/>
    <cellStyle name="Migliaia 32 9 8" xfId="38410" xr:uid="{00000000-0005-0000-0000-0000B2440000}"/>
    <cellStyle name="Migliaia 33" xfId="9371" xr:uid="{00000000-0005-0000-0000-0000B3440000}"/>
    <cellStyle name="Migliaia 33 10" xfId="9372" xr:uid="{00000000-0005-0000-0000-0000B4440000}"/>
    <cellStyle name="Migliaia 33 10 2" xfId="9373" xr:uid="{00000000-0005-0000-0000-0000B5440000}"/>
    <cellStyle name="Migliaia 33 10 3" xfId="9374" xr:uid="{00000000-0005-0000-0000-0000B6440000}"/>
    <cellStyle name="Migliaia 33 10 4" xfId="28308" xr:uid="{00000000-0005-0000-0000-0000B7440000}"/>
    <cellStyle name="Migliaia 33 10 5" xfId="33066" xr:uid="{00000000-0005-0000-0000-0000B8440000}"/>
    <cellStyle name="Migliaia 33 10 6" xfId="39315" xr:uid="{00000000-0005-0000-0000-0000B9440000}"/>
    <cellStyle name="Migliaia 33 11" xfId="9375" xr:uid="{00000000-0005-0000-0000-0000BA440000}"/>
    <cellStyle name="Migliaia 33 11 2" xfId="9376" xr:uid="{00000000-0005-0000-0000-0000BB440000}"/>
    <cellStyle name="Migliaia 33 11 3" xfId="9377" xr:uid="{00000000-0005-0000-0000-0000BC440000}"/>
    <cellStyle name="Migliaia 33 11 4" xfId="29228" xr:uid="{00000000-0005-0000-0000-0000BD440000}"/>
    <cellStyle name="Migliaia 33 11 5" xfId="32716" xr:uid="{00000000-0005-0000-0000-0000BE440000}"/>
    <cellStyle name="Migliaia 33 11 6" xfId="40220" xr:uid="{00000000-0005-0000-0000-0000BF440000}"/>
    <cellStyle name="Migliaia 33 12" xfId="9378" xr:uid="{00000000-0005-0000-0000-0000C0440000}"/>
    <cellStyle name="Migliaia 33 13" xfId="9379" xr:uid="{00000000-0005-0000-0000-0000C1440000}"/>
    <cellStyle name="Migliaia 33 14" xfId="9380" xr:uid="{00000000-0005-0000-0000-0000C2440000}"/>
    <cellStyle name="Migliaia 33 15" xfId="23621" xr:uid="{00000000-0005-0000-0000-0000C3440000}"/>
    <cellStyle name="Migliaia 33 16" xfId="30235" xr:uid="{00000000-0005-0000-0000-0000C4440000}"/>
    <cellStyle name="Migliaia 33 17" xfId="36363" xr:uid="{00000000-0005-0000-0000-0000C5440000}"/>
    <cellStyle name="Migliaia 33 18" xfId="41125" xr:uid="{00000000-0005-0000-0000-0000C6440000}"/>
    <cellStyle name="Migliaia 33 19" xfId="41246" xr:uid="{00000000-0005-0000-0000-0000C7440000}"/>
    <cellStyle name="Migliaia 33 2" xfId="9381" xr:uid="{00000000-0005-0000-0000-0000C8440000}"/>
    <cellStyle name="Migliaia 33 2 10" xfId="24414" xr:uid="{00000000-0005-0000-0000-0000C9440000}"/>
    <cellStyle name="Migliaia 33 2 11" xfId="30236" xr:uid="{00000000-0005-0000-0000-0000CA440000}"/>
    <cellStyle name="Migliaia 33 2 12" xfId="36882" xr:uid="{00000000-0005-0000-0000-0000CB440000}"/>
    <cellStyle name="Migliaia 33 2 2" xfId="9382" xr:uid="{00000000-0005-0000-0000-0000CC440000}"/>
    <cellStyle name="Migliaia 33 2 2 10" xfId="30932" xr:uid="{00000000-0005-0000-0000-0000CD440000}"/>
    <cellStyle name="Migliaia 33 2 2 11" xfId="33696" xr:uid="{00000000-0005-0000-0000-0000CE440000}"/>
    <cellStyle name="Migliaia 33 2 2 12" xfId="36883" xr:uid="{00000000-0005-0000-0000-0000CF440000}"/>
    <cellStyle name="Migliaia 33 2 2 2" xfId="9383" xr:uid="{00000000-0005-0000-0000-0000D0440000}"/>
    <cellStyle name="Migliaia 33 2 2 2 2" xfId="9384" xr:uid="{00000000-0005-0000-0000-0000D1440000}"/>
    <cellStyle name="Migliaia 33 2 2 2 3" xfId="9385" xr:uid="{00000000-0005-0000-0000-0000D2440000}"/>
    <cellStyle name="Migliaia 33 2 2 2 4" xfId="9386" xr:uid="{00000000-0005-0000-0000-0000D3440000}"/>
    <cellStyle name="Migliaia 33 2 2 2 5" xfId="26727" xr:uid="{00000000-0005-0000-0000-0000D4440000}"/>
    <cellStyle name="Migliaia 33 2 2 2 6" xfId="31805" xr:uid="{00000000-0005-0000-0000-0000D5440000}"/>
    <cellStyle name="Migliaia 33 2 2 2 7" xfId="34793" xr:uid="{00000000-0005-0000-0000-0000D6440000}"/>
    <cellStyle name="Migliaia 33 2 2 2 8" xfId="37753" xr:uid="{00000000-0005-0000-0000-0000D7440000}"/>
    <cellStyle name="Migliaia 33 2 2 3" xfId="9387" xr:uid="{00000000-0005-0000-0000-0000D8440000}"/>
    <cellStyle name="Migliaia 33 2 2 3 2" xfId="9388" xr:uid="{00000000-0005-0000-0000-0000D9440000}"/>
    <cellStyle name="Migliaia 33 2 2 3 3" xfId="9389" xr:uid="{00000000-0005-0000-0000-0000DA440000}"/>
    <cellStyle name="Migliaia 33 2 2 3 4" xfId="28046" xr:uid="{00000000-0005-0000-0000-0000DB440000}"/>
    <cellStyle name="Migliaia 33 2 2 3 5" xfId="36095" xr:uid="{00000000-0005-0000-0000-0000DC440000}"/>
    <cellStyle name="Migliaia 33 2 2 3 6" xfId="39055" xr:uid="{00000000-0005-0000-0000-0000DD440000}"/>
    <cellStyle name="Migliaia 33 2 2 4" xfId="9390" xr:uid="{00000000-0005-0000-0000-0000DE440000}"/>
    <cellStyle name="Migliaia 33 2 2 4 2" xfId="9391" xr:uid="{00000000-0005-0000-0000-0000DF440000}"/>
    <cellStyle name="Migliaia 33 2 2 4 3" xfId="9392" xr:uid="{00000000-0005-0000-0000-0000E0440000}"/>
    <cellStyle name="Migliaia 33 2 2 4 4" xfId="28962" xr:uid="{00000000-0005-0000-0000-0000E1440000}"/>
    <cellStyle name="Migliaia 33 2 2 4 5" xfId="39959" xr:uid="{00000000-0005-0000-0000-0000E2440000}"/>
    <cellStyle name="Migliaia 33 2 2 5" xfId="9393" xr:uid="{00000000-0005-0000-0000-0000E3440000}"/>
    <cellStyle name="Migliaia 33 2 2 5 2" xfId="9394" xr:uid="{00000000-0005-0000-0000-0000E4440000}"/>
    <cellStyle name="Migliaia 33 2 2 5 3" xfId="9395" xr:uid="{00000000-0005-0000-0000-0000E5440000}"/>
    <cellStyle name="Migliaia 33 2 2 5 4" xfId="29882" xr:uid="{00000000-0005-0000-0000-0000E6440000}"/>
    <cellStyle name="Migliaia 33 2 2 5 5" xfId="40864" xr:uid="{00000000-0005-0000-0000-0000E7440000}"/>
    <cellStyle name="Migliaia 33 2 2 6" xfId="9396" xr:uid="{00000000-0005-0000-0000-0000E8440000}"/>
    <cellStyle name="Migliaia 33 2 2 7" xfId="9397" xr:uid="{00000000-0005-0000-0000-0000E9440000}"/>
    <cellStyle name="Migliaia 33 2 2 8" xfId="9398" xr:uid="{00000000-0005-0000-0000-0000EA440000}"/>
    <cellStyle name="Migliaia 33 2 2 9" xfId="24415" xr:uid="{00000000-0005-0000-0000-0000EB440000}"/>
    <cellStyle name="Migliaia 33 2 3" xfId="9399" xr:uid="{00000000-0005-0000-0000-0000EC440000}"/>
    <cellStyle name="Migliaia 33 2 3 2" xfId="9400" xr:uid="{00000000-0005-0000-0000-0000ED440000}"/>
    <cellStyle name="Migliaia 33 2 3 3" xfId="9401" xr:uid="{00000000-0005-0000-0000-0000EE440000}"/>
    <cellStyle name="Migliaia 33 2 3 4" xfId="9402" xr:uid="{00000000-0005-0000-0000-0000EF440000}"/>
    <cellStyle name="Migliaia 33 2 3 5" xfId="26726" xr:uid="{00000000-0005-0000-0000-0000F0440000}"/>
    <cellStyle name="Migliaia 33 2 3 6" xfId="31804" xr:uid="{00000000-0005-0000-0000-0000F1440000}"/>
    <cellStyle name="Migliaia 33 2 3 7" xfId="34792" xr:uid="{00000000-0005-0000-0000-0000F2440000}"/>
    <cellStyle name="Migliaia 33 2 3 8" xfId="37752" xr:uid="{00000000-0005-0000-0000-0000F3440000}"/>
    <cellStyle name="Migliaia 33 2 4" xfId="9403" xr:uid="{00000000-0005-0000-0000-0000F4440000}"/>
    <cellStyle name="Migliaia 33 2 4 2" xfId="9404" xr:uid="{00000000-0005-0000-0000-0000F5440000}"/>
    <cellStyle name="Migliaia 33 2 4 3" xfId="9405" xr:uid="{00000000-0005-0000-0000-0000F6440000}"/>
    <cellStyle name="Migliaia 33 2 4 4" xfId="9406" xr:uid="{00000000-0005-0000-0000-0000F7440000}"/>
    <cellStyle name="Migliaia 33 2 4 5" xfId="27455" xr:uid="{00000000-0005-0000-0000-0000F8440000}"/>
    <cellStyle name="Migliaia 33 2 4 6" xfId="30931" xr:uid="{00000000-0005-0000-0000-0000F9440000}"/>
    <cellStyle name="Migliaia 33 2 4 7" xfId="35512" xr:uid="{00000000-0005-0000-0000-0000FA440000}"/>
    <cellStyle name="Migliaia 33 2 4 8" xfId="38472" xr:uid="{00000000-0005-0000-0000-0000FB440000}"/>
    <cellStyle name="Migliaia 33 2 5" xfId="9407" xr:uid="{00000000-0005-0000-0000-0000FC440000}"/>
    <cellStyle name="Migliaia 33 2 5 2" xfId="9408" xr:uid="{00000000-0005-0000-0000-0000FD440000}"/>
    <cellStyle name="Migliaia 33 2 5 3" xfId="9409" xr:uid="{00000000-0005-0000-0000-0000FE440000}"/>
    <cellStyle name="Migliaia 33 2 5 4" xfId="28371" xr:uid="{00000000-0005-0000-0000-0000FF440000}"/>
    <cellStyle name="Migliaia 33 2 5 5" xfId="33695" xr:uid="{00000000-0005-0000-0000-000000450000}"/>
    <cellStyle name="Migliaia 33 2 5 6" xfId="39376" xr:uid="{00000000-0005-0000-0000-000001450000}"/>
    <cellStyle name="Migliaia 33 2 6" xfId="9410" xr:uid="{00000000-0005-0000-0000-000002450000}"/>
    <cellStyle name="Migliaia 33 2 6 2" xfId="9411" xr:uid="{00000000-0005-0000-0000-000003450000}"/>
    <cellStyle name="Migliaia 33 2 6 3" xfId="9412" xr:uid="{00000000-0005-0000-0000-000004450000}"/>
    <cellStyle name="Migliaia 33 2 6 4" xfId="29291" xr:uid="{00000000-0005-0000-0000-000005450000}"/>
    <cellStyle name="Migliaia 33 2 6 5" xfId="40281" xr:uid="{00000000-0005-0000-0000-000006450000}"/>
    <cellStyle name="Migliaia 33 2 7" xfId="9413" xr:uid="{00000000-0005-0000-0000-000007450000}"/>
    <cellStyle name="Migliaia 33 2 8" xfId="9414" xr:uid="{00000000-0005-0000-0000-000008450000}"/>
    <cellStyle name="Migliaia 33 2 9" xfId="9415" xr:uid="{00000000-0005-0000-0000-000009450000}"/>
    <cellStyle name="Migliaia 33 3" xfId="9416" xr:uid="{00000000-0005-0000-0000-00000A450000}"/>
    <cellStyle name="Migliaia 33 3 10" xfId="9417" xr:uid="{00000000-0005-0000-0000-00000B450000}"/>
    <cellStyle name="Migliaia 33 3 11" xfId="9418" xr:uid="{00000000-0005-0000-0000-00000C450000}"/>
    <cellStyle name="Migliaia 33 3 12" xfId="24416" xr:uid="{00000000-0005-0000-0000-00000D450000}"/>
    <cellStyle name="Migliaia 33 3 13" xfId="30933" xr:uid="{00000000-0005-0000-0000-00000E450000}"/>
    <cellStyle name="Migliaia 33 3 14" xfId="36884" xr:uid="{00000000-0005-0000-0000-00000F450000}"/>
    <cellStyle name="Migliaia 33 3 2" xfId="9419" xr:uid="{00000000-0005-0000-0000-000010450000}"/>
    <cellStyle name="Migliaia 33 3 2 10" xfId="30934" xr:uid="{00000000-0005-0000-0000-000011450000}"/>
    <cellStyle name="Migliaia 33 3 2 11" xfId="33698" xr:uid="{00000000-0005-0000-0000-000012450000}"/>
    <cellStyle name="Migliaia 33 3 2 12" xfId="36885" xr:uid="{00000000-0005-0000-0000-000013450000}"/>
    <cellStyle name="Migliaia 33 3 2 2" xfId="9420" xr:uid="{00000000-0005-0000-0000-000014450000}"/>
    <cellStyle name="Migliaia 33 3 2 2 2" xfId="9421" xr:uid="{00000000-0005-0000-0000-000015450000}"/>
    <cellStyle name="Migliaia 33 3 2 2 3" xfId="9422" xr:uid="{00000000-0005-0000-0000-000016450000}"/>
    <cellStyle name="Migliaia 33 3 2 2 4" xfId="9423" xr:uid="{00000000-0005-0000-0000-000017450000}"/>
    <cellStyle name="Migliaia 33 3 2 2 5" xfId="26729" xr:uid="{00000000-0005-0000-0000-000018450000}"/>
    <cellStyle name="Migliaia 33 3 2 2 6" xfId="31807" xr:uid="{00000000-0005-0000-0000-000019450000}"/>
    <cellStyle name="Migliaia 33 3 2 2 7" xfId="34795" xr:uid="{00000000-0005-0000-0000-00001A450000}"/>
    <cellStyle name="Migliaia 33 3 2 2 8" xfId="37755" xr:uid="{00000000-0005-0000-0000-00001B450000}"/>
    <cellStyle name="Migliaia 33 3 2 3" xfId="9424" xr:uid="{00000000-0005-0000-0000-00001C450000}"/>
    <cellStyle name="Migliaia 33 3 2 3 2" xfId="9425" xr:uid="{00000000-0005-0000-0000-00001D450000}"/>
    <cellStyle name="Migliaia 33 3 2 3 3" xfId="9426" xr:uid="{00000000-0005-0000-0000-00001E450000}"/>
    <cellStyle name="Migliaia 33 3 2 3 4" xfId="27648" xr:uid="{00000000-0005-0000-0000-00001F450000}"/>
    <cellStyle name="Migliaia 33 3 2 3 5" xfId="35702" xr:uid="{00000000-0005-0000-0000-000020450000}"/>
    <cellStyle name="Migliaia 33 3 2 3 6" xfId="38662" xr:uid="{00000000-0005-0000-0000-000021450000}"/>
    <cellStyle name="Migliaia 33 3 2 4" xfId="9427" xr:uid="{00000000-0005-0000-0000-000022450000}"/>
    <cellStyle name="Migliaia 33 3 2 4 2" xfId="9428" xr:uid="{00000000-0005-0000-0000-000023450000}"/>
    <cellStyle name="Migliaia 33 3 2 4 3" xfId="9429" xr:uid="{00000000-0005-0000-0000-000024450000}"/>
    <cellStyle name="Migliaia 33 3 2 4 4" xfId="28564" xr:uid="{00000000-0005-0000-0000-000025450000}"/>
    <cellStyle name="Migliaia 33 3 2 4 5" xfId="39566" xr:uid="{00000000-0005-0000-0000-000026450000}"/>
    <cellStyle name="Migliaia 33 3 2 5" xfId="9430" xr:uid="{00000000-0005-0000-0000-000027450000}"/>
    <cellStyle name="Migliaia 33 3 2 5 2" xfId="9431" xr:uid="{00000000-0005-0000-0000-000028450000}"/>
    <cellStyle name="Migliaia 33 3 2 5 3" xfId="9432" xr:uid="{00000000-0005-0000-0000-000029450000}"/>
    <cellStyle name="Migliaia 33 3 2 5 4" xfId="29484" xr:uid="{00000000-0005-0000-0000-00002A450000}"/>
    <cellStyle name="Migliaia 33 3 2 5 5" xfId="40471" xr:uid="{00000000-0005-0000-0000-00002B450000}"/>
    <cellStyle name="Migliaia 33 3 2 6" xfId="9433" xr:uid="{00000000-0005-0000-0000-00002C450000}"/>
    <cellStyle name="Migliaia 33 3 2 7" xfId="9434" xr:uid="{00000000-0005-0000-0000-00002D450000}"/>
    <cellStyle name="Migliaia 33 3 2 8" xfId="9435" xr:uid="{00000000-0005-0000-0000-00002E450000}"/>
    <cellStyle name="Migliaia 33 3 2 9" xfId="24417" xr:uid="{00000000-0005-0000-0000-00002F450000}"/>
    <cellStyle name="Migliaia 33 3 3" xfId="9436" xr:uid="{00000000-0005-0000-0000-000030450000}"/>
    <cellStyle name="Migliaia 33 3 3 10" xfId="24418" xr:uid="{00000000-0005-0000-0000-000031450000}"/>
    <cellStyle name="Migliaia 33 3 3 11" xfId="30935" xr:uid="{00000000-0005-0000-0000-000032450000}"/>
    <cellStyle name="Migliaia 33 3 3 12" xfId="33699" xr:uid="{00000000-0005-0000-0000-000033450000}"/>
    <cellStyle name="Migliaia 33 3 3 13" xfId="36886" xr:uid="{00000000-0005-0000-0000-000034450000}"/>
    <cellStyle name="Migliaia 33 3 3 2" xfId="9437" xr:uid="{00000000-0005-0000-0000-000035450000}"/>
    <cellStyle name="Migliaia 33 3 3 2 10" xfId="30936" xr:uid="{00000000-0005-0000-0000-000036450000}"/>
    <cellStyle name="Migliaia 33 3 3 2 11" xfId="33700" xr:uid="{00000000-0005-0000-0000-000037450000}"/>
    <cellStyle name="Migliaia 33 3 3 2 12" xfId="36887" xr:uid="{00000000-0005-0000-0000-000038450000}"/>
    <cellStyle name="Migliaia 33 3 3 2 2" xfId="9438" xr:uid="{00000000-0005-0000-0000-000039450000}"/>
    <cellStyle name="Migliaia 33 3 3 2 2 2" xfId="9439" xr:uid="{00000000-0005-0000-0000-00003A450000}"/>
    <cellStyle name="Migliaia 33 3 3 2 2 3" xfId="9440" xr:uid="{00000000-0005-0000-0000-00003B450000}"/>
    <cellStyle name="Migliaia 33 3 3 2 2 4" xfId="9441" xr:uid="{00000000-0005-0000-0000-00003C450000}"/>
    <cellStyle name="Migliaia 33 3 3 2 2 5" xfId="26731" xr:uid="{00000000-0005-0000-0000-00003D450000}"/>
    <cellStyle name="Migliaia 33 3 3 2 2 6" xfId="31809" xr:uid="{00000000-0005-0000-0000-00003E450000}"/>
    <cellStyle name="Migliaia 33 3 3 2 2 7" xfId="34797" xr:uid="{00000000-0005-0000-0000-00003F450000}"/>
    <cellStyle name="Migliaia 33 3 3 2 2 8" xfId="37757" xr:uid="{00000000-0005-0000-0000-000040450000}"/>
    <cellStyle name="Migliaia 33 3 3 2 3" xfId="9442" xr:uid="{00000000-0005-0000-0000-000041450000}"/>
    <cellStyle name="Migliaia 33 3 3 2 3 2" xfId="9443" xr:uid="{00000000-0005-0000-0000-000042450000}"/>
    <cellStyle name="Migliaia 33 3 3 2 3 3" xfId="9444" xr:uid="{00000000-0005-0000-0000-000043450000}"/>
    <cellStyle name="Migliaia 33 3 3 2 3 4" xfId="28048" xr:uid="{00000000-0005-0000-0000-000044450000}"/>
    <cellStyle name="Migliaia 33 3 3 2 3 5" xfId="36097" xr:uid="{00000000-0005-0000-0000-000045450000}"/>
    <cellStyle name="Migliaia 33 3 3 2 3 6" xfId="39057" xr:uid="{00000000-0005-0000-0000-000046450000}"/>
    <cellStyle name="Migliaia 33 3 3 2 4" xfId="9445" xr:uid="{00000000-0005-0000-0000-000047450000}"/>
    <cellStyle name="Migliaia 33 3 3 2 4 2" xfId="9446" xr:uid="{00000000-0005-0000-0000-000048450000}"/>
    <cellStyle name="Migliaia 33 3 3 2 4 3" xfId="9447" xr:uid="{00000000-0005-0000-0000-000049450000}"/>
    <cellStyle name="Migliaia 33 3 3 2 4 4" xfId="28964" xr:uid="{00000000-0005-0000-0000-00004A450000}"/>
    <cellStyle name="Migliaia 33 3 3 2 4 5" xfId="39961" xr:uid="{00000000-0005-0000-0000-00004B450000}"/>
    <cellStyle name="Migliaia 33 3 3 2 5" xfId="9448" xr:uid="{00000000-0005-0000-0000-00004C450000}"/>
    <cellStyle name="Migliaia 33 3 3 2 5 2" xfId="9449" xr:uid="{00000000-0005-0000-0000-00004D450000}"/>
    <cellStyle name="Migliaia 33 3 3 2 5 3" xfId="9450" xr:uid="{00000000-0005-0000-0000-00004E450000}"/>
    <cellStyle name="Migliaia 33 3 3 2 5 4" xfId="29884" xr:uid="{00000000-0005-0000-0000-00004F450000}"/>
    <cellStyle name="Migliaia 33 3 3 2 5 5" xfId="40866" xr:uid="{00000000-0005-0000-0000-000050450000}"/>
    <cellStyle name="Migliaia 33 3 3 2 6" xfId="9451" xr:uid="{00000000-0005-0000-0000-000051450000}"/>
    <cellStyle name="Migliaia 33 3 3 2 7" xfId="9452" xr:uid="{00000000-0005-0000-0000-000052450000}"/>
    <cellStyle name="Migliaia 33 3 3 2 8" xfId="9453" xr:uid="{00000000-0005-0000-0000-000053450000}"/>
    <cellStyle name="Migliaia 33 3 3 2 9" xfId="24419" xr:uid="{00000000-0005-0000-0000-000054450000}"/>
    <cellStyle name="Migliaia 33 3 3 3" xfId="9454" xr:uid="{00000000-0005-0000-0000-000055450000}"/>
    <cellStyle name="Migliaia 33 3 3 3 2" xfId="9455" xr:uid="{00000000-0005-0000-0000-000056450000}"/>
    <cellStyle name="Migliaia 33 3 3 3 3" xfId="9456" xr:uid="{00000000-0005-0000-0000-000057450000}"/>
    <cellStyle name="Migliaia 33 3 3 3 4" xfId="9457" xr:uid="{00000000-0005-0000-0000-000058450000}"/>
    <cellStyle name="Migliaia 33 3 3 3 5" xfId="26730" xr:uid="{00000000-0005-0000-0000-000059450000}"/>
    <cellStyle name="Migliaia 33 3 3 3 6" xfId="31808" xr:uid="{00000000-0005-0000-0000-00005A450000}"/>
    <cellStyle name="Migliaia 33 3 3 3 7" xfId="34796" xr:uid="{00000000-0005-0000-0000-00005B450000}"/>
    <cellStyle name="Migliaia 33 3 3 3 8" xfId="37756" xr:uid="{00000000-0005-0000-0000-00005C450000}"/>
    <cellStyle name="Migliaia 33 3 3 4" xfId="9458" xr:uid="{00000000-0005-0000-0000-00005D450000}"/>
    <cellStyle name="Migliaia 33 3 3 4 2" xfId="9459" xr:uid="{00000000-0005-0000-0000-00005E450000}"/>
    <cellStyle name="Migliaia 33 3 3 4 3" xfId="9460" xr:uid="{00000000-0005-0000-0000-00005F450000}"/>
    <cellStyle name="Migliaia 33 3 3 4 4" xfId="27649" xr:uid="{00000000-0005-0000-0000-000060450000}"/>
    <cellStyle name="Migliaia 33 3 3 4 5" xfId="35703" xr:uid="{00000000-0005-0000-0000-000061450000}"/>
    <cellStyle name="Migliaia 33 3 3 4 6" xfId="38663" xr:uid="{00000000-0005-0000-0000-000062450000}"/>
    <cellStyle name="Migliaia 33 3 3 5" xfId="9461" xr:uid="{00000000-0005-0000-0000-000063450000}"/>
    <cellStyle name="Migliaia 33 3 3 5 2" xfId="9462" xr:uid="{00000000-0005-0000-0000-000064450000}"/>
    <cellStyle name="Migliaia 33 3 3 5 3" xfId="9463" xr:uid="{00000000-0005-0000-0000-000065450000}"/>
    <cellStyle name="Migliaia 33 3 3 5 4" xfId="28565" xr:uid="{00000000-0005-0000-0000-000066450000}"/>
    <cellStyle name="Migliaia 33 3 3 5 5" xfId="39567" xr:uid="{00000000-0005-0000-0000-000067450000}"/>
    <cellStyle name="Migliaia 33 3 3 6" xfId="9464" xr:uid="{00000000-0005-0000-0000-000068450000}"/>
    <cellStyle name="Migliaia 33 3 3 6 2" xfId="9465" xr:uid="{00000000-0005-0000-0000-000069450000}"/>
    <cellStyle name="Migliaia 33 3 3 6 3" xfId="9466" xr:uid="{00000000-0005-0000-0000-00006A450000}"/>
    <cellStyle name="Migliaia 33 3 3 6 4" xfId="29485" xr:uid="{00000000-0005-0000-0000-00006B450000}"/>
    <cellStyle name="Migliaia 33 3 3 6 5" xfId="40472" xr:uid="{00000000-0005-0000-0000-00006C450000}"/>
    <cellStyle name="Migliaia 33 3 3 7" xfId="9467" xr:uid="{00000000-0005-0000-0000-00006D450000}"/>
    <cellStyle name="Migliaia 33 3 3 8" xfId="9468" xr:uid="{00000000-0005-0000-0000-00006E450000}"/>
    <cellStyle name="Migliaia 33 3 3 9" xfId="9469" xr:uid="{00000000-0005-0000-0000-00006F450000}"/>
    <cellStyle name="Migliaia 33 3 4" xfId="9470" xr:uid="{00000000-0005-0000-0000-000070450000}"/>
    <cellStyle name="Migliaia 33 3 4 10" xfId="30937" xr:uid="{00000000-0005-0000-0000-000071450000}"/>
    <cellStyle name="Migliaia 33 3 4 11" xfId="33701" xr:uid="{00000000-0005-0000-0000-000072450000}"/>
    <cellStyle name="Migliaia 33 3 4 12" xfId="36888" xr:uid="{00000000-0005-0000-0000-000073450000}"/>
    <cellStyle name="Migliaia 33 3 4 2" xfId="9471" xr:uid="{00000000-0005-0000-0000-000074450000}"/>
    <cellStyle name="Migliaia 33 3 4 2 2" xfId="9472" xr:uid="{00000000-0005-0000-0000-000075450000}"/>
    <cellStyle name="Migliaia 33 3 4 2 3" xfId="9473" xr:uid="{00000000-0005-0000-0000-000076450000}"/>
    <cellStyle name="Migliaia 33 3 4 2 4" xfId="9474" xr:uid="{00000000-0005-0000-0000-000077450000}"/>
    <cellStyle name="Migliaia 33 3 4 2 5" xfId="26732" xr:uid="{00000000-0005-0000-0000-000078450000}"/>
    <cellStyle name="Migliaia 33 3 4 2 6" xfId="31810" xr:uid="{00000000-0005-0000-0000-000079450000}"/>
    <cellStyle name="Migliaia 33 3 4 2 7" xfId="34798" xr:uid="{00000000-0005-0000-0000-00007A450000}"/>
    <cellStyle name="Migliaia 33 3 4 2 8" xfId="37758" xr:uid="{00000000-0005-0000-0000-00007B450000}"/>
    <cellStyle name="Migliaia 33 3 4 3" xfId="9475" xr:uid="{00000000-0005-0000-0000-00007C450000}"/>
    <cellStyle name="Migliaia 33 3 4 3 2" xfId="9476" xr:uid="{00000000-0005-0000-0000-00007D450000}"/>
    <cellStyle name="Migliaia 33 3 4 3 3" xfId="9477" xr:uid="{00000000-0005-0000-0000-00007E450000}"/>
    <cellStyle name="Migliaia 33 3 4 3 4" xfId="28047" xr:uid="{00000000-0005-0000-0000-00007F450000}"/>
    <cellStyle name="Migliaia 33 3 4 3 5" xfId="36096" xr:uid="{00000000-0005-0000-0000-000080450000}"/>
    <cellStyle name="Migliaia 33 3 4 3 6" xfId="39056" xr:uid="{00000000-0005-0000-0000-000081450000}"/>
    <cellStyle name="Migliaia 33 3 4 4" xfId="9478" xr:uid="{00000000-0005-0000-0000-000082450000}"/>
    <cellStyle name="Migliaia 33 3 4 4 2" xfId="9479" xr:uid="{00000000-0005-0000-0000-000083450000}"/>
    <cellStyle name="Migliaia 33 3 4 4 3" xfId="9480" xr:uid="{00000000-0005-0000-0000-000084450000}"/>
    <cellStyle name="Migliaia 33 3 4 4 4" xfId="28963" xr:uid="{00000000-0005-0000-0000-000085450000}"/>
    <cellStyle name="Migliaia 33 3 4 4 5" xfId="39960" xr:uid="{00000000-0005-0000-0000-000086450000}"/>
    <cellStyle name="Migliaia 33 3 4 5" xfId="9481" xr:uid="{00000000-0005-0000-0000-000087450000}"/>
    <cellStyle name="Migliaia 33 3 4 5 2" xfId="9482" xr:uid="{00000000-0005-0000-0000-000088450000}"/>
    <cellStyle name="Migliaia 33 3 4 5 3" xfId="9483" xr:uid="{00000000-0005-0000-0000-000089450000}"/>
    <cellStyle name="Migliaia 33 3 4 5 4" xfId="29883" xr:uid="{00000000-0005-0000-0000-00008A450000}"/>
    <cellStyle name="Migliaia 33 3 4 5 5" xfId="40865" xr:uid="{00000000-0005-0000-0000-00008B450000}"/>
    <cellStyle name="Migliaia 33 3 4 6" xfId="9484" xr:uid="{00000000-0005-0000-0000-00008C450000}"/>
    <cellStyle name="Migliaia 33 3 4 7" xfId="9485" xr:uid="{00000000-0005-0000-0000-00008D450000}"/>
    <cellStyle name="Migliaia 33 3 4 8" xfId="9486" xr:uid="{00000000-0005-0000-0000-00008E450000}"/>
    <cellStyle name="Migliaia 33 3 4 9" xfId="24420" xr:uid="{00000000-0005-0000-0000-00008F450000}"/>
    <cellStyle name="Migliaia 33 3 5" xfId="9487" xr:uid="{00000000-0005-0000-0000-000090450000}"/>
    <cellStyle name="Migliaia 33 3 5 2" xfId="9488" xr:uid="{00000000-0005-0000-0000-000091450000}"/>
    <cellStyle name="Migliaia 33 3 5 3" xfId="9489" xr:uid="{00000000-0005-0000-0000-000092450000}"/>
    <cellStyle name="Migliaia 33 3 5 4" xfId="9490" xr:uid="{00000000-0005-0000-0000-000093450000}"/>
    <cellStyle name="Migliaia 33 3 5 5" xfId="26728" xr:uid="{00000000-0005-0000-0000-000094450000}"/>
    <cellStyle name="Migliaia 33 3 5 6" xfId="31806" xr:uid="{00000000-0005-0000-0000-000095450000}"/>
    <cellStyle name="Migliaia 33 3 5 7" xfId="34794" xr:uid="{00000000-0005-0000-0000-000096450000}"/>
    <cellStyle name="Migliaia 33 3 5 8" xfId="37754" xr:uid="{00000000-0005-0000-0000-000097450000}"/>
    <cellStyle name="Migliaia 33 3 6" xfId="9491" xr:uid="{00000000-0005-0000-0000-000098450000}"/>
    <cellStyle name="Migliaia 33 3 6 2" xfId="9492" xr:uid="{00000000-0005-0000-0000-000099450000}"/>
    <cellStyle name="Migliaia 33 3 6 3" xfId="9493" xr:uid="{00000000-0005-0000-0000-00009A450000}"/>
    <cellStyle name="Migliaia 33 3 6 4" xfId="27647" xr:uid="{00000000-0005-0000-0000-00009B450000}"/>
    <cellStyle name="Migliaia 33 3 6 5" xfId="35701" xr:uid="{00000000-0005-0000-0000-00009C450000}"/>
    <cellStyle name="Migliaia 33 3 6 6" xfId="38661" xr:uid="{00000000-0005-0000-0000-00009D450000}"/>
    <cellStyle name="Migliaia 33 3 7" xfId="9494" xr:uid="{00000000-0005-0000-0000-00009E450000}"/>
    <cellStyle name="Migliaia 33 3 7 2" xfId="9495" xr:uid="{00000000-0005-0000-0000-00009F450000}"/>
    <cellStyle name="Migliaia 33 3 7 3" xfId="9496" xr:uid="{00000000-0005-0000-0000-0000A0450000}"/>
    <cellStyle name="Migliaia 33 3 7 4" xfId="28563" xr:uid="{00000000-0005-0000-0000-0000A1450000}"/>
    <cellStyle name="Migliaia 33 3 7 5" xfId="33697" xr:uid="{00000000-0005-0000-0000-0000A2450000}"/>
    <cellStyle name="Migliaia 33 3 7 6" xfId="39565" xr:uid="{00000000-0005-0000-0000-0000A3450000}"/>
    <cellStyle name="Migliaia 33 3 8" xfId="9497" xr:uid="{00000000-0005-0000-0000-0000A4450000}"/>
    <cellStyle name="Migliaia 33 3 8 2" xfId="9498" xr:uid="{00000000-0005-0000-0000-0000A5450000}"/>
    <cellStyle name="Migliaia 33 3 8 3" xfId="9499" xr:uid="{00000000-0005-0000-0000-0000A6450000}"/>
    <cellStyle name="Migliaia 33 3 8 4" xfId="29483" xr:uid="{00000000-0005-0000-0000-0000A7450000}"/>
    <cellStyle name="Migliaia 33 3 8 5" xfId="40470" xr:uid="{00000000-0005-0000-0000-0000A8450000}"/>
    <cellStyle name="Migliaia 33 3 9" xfId="9500" xr:uid="{00000000-0005-0000-0000-0000A9450000}"/>
    <cellStyle name="Migliaia 33 4" xfId="9501" xr:uid="{00000000-0005-0000-0000-0000AA450000}"/>
    <cellStyle name="Migliaia 33 4 10" xfId="9502" xr:uid="{00000000-0005-0000-0000-0000AB450000}"/>
    <cellStyle name="Migliaia 33 4 11" xfId="24421" xr:uid="{00000000-0005-0000-0000-0000AC450000}"/>
    <cellStyle name="Migliaia 33 4 12" xfId="30938" xr:uid="{00000000-0005-0000-0000-0000AD450000}"/>
    <cellStyle name="Migliaia 33 4 13" xfId="33702" xr:uid="{00000000-0005-0000-0000-0000AE450000}"/>
    <cellStyle name="Migliaia 33 4 14" xfId="36889" xr:uid="{00000000-0005-0000-0000-0000AF450000}"/>
    <cellStyle name="Migliaia 33 4 2" xfId="9503" xr:uid="{00000000-0005-0000-0000-0000B0450000}"/>
    <cellStyle name="Migliaia 33 4 2 10" xfId="24422" xr:uid="{00000000-0005-0000-0000-0000B1450000}"/>
    <cellStyle name="Migliaia 33 4 2 11" xfId="30939" xr:uid="{00000000-0005-0000-0000-0000B2450000}"/>
    <cellStyle name="Migliaia 33 4 2 12" xfId="33703" xr:uid="{00000000-0005-0000-0000-0000B3450000}"/>
    <cellStyle name="Migliaia 33 4 2 13" xfId="36890" xr:uid="{00000000-0005-0000-0000-0000B4450000}"/>
    <cellStyle name="Migliaia 33 4 2 2" xfId="9504" xr:uid="{00000000-0005-0000-0000-0000B5450000}"/>
    <cellStyle name="Migliaia 33 4 2 2 10" xfId="30940" xr:uid="{00000000-0005-0000-0000-0000B6450000}"/>
    <cellStyle name="Migliaia 33 4 2 2 11" xfId="33704" xr:uid="{00000000-0005-0000-0000-0000B7450000}"/>
    <cellStyle name="Migliaia 33 4 2 2 12" xfId="36891" xr:uid="{00000000-0005-0000-0000-0000B8450000}"/>
    <cellStyle name="Migliaia 33 4 2 2 2" xfId="9505" xr:uid="{00000000-0005-0000-0000-0000B9450000}"/>
    <cellStyle name="Migliaia 33 4 2 2 2 2" xfId="9506" xr:uid="{00000000-0005-0000-0000-0000BA450000}"/>
    <cellStyle name="Migliaia 33 4 2 2 2 3" xfId="9507" xr:uid="{00000000-0005-0000-0000-0000BB450000}"/>
    <cellStyle name="Migliaia 33 4 2 2 2 4" xfId="9508" xr:uid="{00000000-0005-0000-0000-0000BC450000}"/>
    <cellStyle name="Migliaia 33 4 2 2 2 5" xfId="26735" xr:uid="{00000000-0005-0000-0000-0000BD450000}"/>
    <cellStyle name="Migliaia 33 4 2 2 2 6" xfId="31813" xr:uid="{00000000-0005-0000-0000-0000BE450000}"/>
    <cellStyle name="Migliaia 33 4 2 2 2 7" xfId="34801" xr:uid="{00000000-0005-0000-0000-0000BF450000}"/>
    <cellStyle name="Migliaia 33 4 2 2 2 8" xfId="37761" xr:uid="{00000000-0005-0000-0000-0000C0450000}"/>
    <cellStyle name="Migliaia 33 4 2 2 3" xfId="9509" xr:uid="{00000000-0005-0000-0000-0000C1450000}"/>
    <cellStyle name="Migliaia 33 4 2 2 3 2" xfId="9510" xr:uid="{00000000-0005-0000-0000-0000C2450000}"/>
    <cellStyle name="Migliaia 33 4 2 2 3 3" xfId="9511" xr:uid="{00000000-0005-0000-0000-0000C3450000}"/>
    <cellStyle name="Migliaia 33 4 2 2 3 4" xfId="28050" xr:uid="{00000000-0005-0000-0000-0000C4450000}"/>
    <cellStyle name="Migliaia 33 4 2 2 3 5" xfId="36099" xr:uid="{00000000-0005-0000-0000-0000C5450000}"/>
    <cellStyle name="Migliaia 33 4 2 2 3 6" xfId="39059" xr:uid="{00000000-0005-0000-0000-0000C6450000}"/>
    <cellStyle name="Migliaia 33 4 2 2 4" xfId="9512" xr:uid="{00000000-0005-0000-0000-0000C7450000}"/>
    <cellStyle name="Migliaia 33 4 2 2 4 2" xfId="9513" xr:uid="{00000000-0005-0000-0000-0000C8450000}"/>
    <cellStyle name="Migliaia 33 4 2 2 4 3" xfId="9514" xr:uid="{00000000-0005-0000-0000-0000C9450000}"/>
    <cellStyle name="Migliaia 33 4 2 2 4 4" xfId="28966" xr:uid="{00000000-0005-0000-0000-0000CA450000}"/>
    <cellStyle name="Migliaia 33 4 2 2 4 5" xfId="39963" xr:uid="{00000000-0005-0000-0000-0000CB450000}"/>
    <cellStyle name="Migliaia 33 4 2 2 5" xfId="9515" xr:uid="{00000000-0005-0000-0000-0000CC450000}"/>
    <cellStyle name="Migliaia 33 4 2 2 5 2" xfId="9516" xr:uid="{00000000-0005-0000-0000-0000CD450000}"/>
    <cellStyle name="Migliaia 33 4 2 2 5 3" xfId="9517" xr:uid="{00000000-0005-0000-0000-0000CE450000}"/>
    <cellStyle name="Migliaia 33 4 2 2 5 4" xfId="29886" xr:uid="{00000000-0005-0000-0000-0000CF450000}"/>
    <cellStyle name="Migliaia 33 4 2 2 5 5" xfId="40868" xr:uid="{00000000-0005-0000-0000-0000D0450000}"/>
    <cellStyle name="Migliaia 33 4 2 2 6" xfId="9518" xr:uid="{00000000-0005-0000-0000-0000D1450000}"/>
    <cellStyle name="Migliaia 33 4 2 2 7" xfId="9519" xr:uid="{00000000-0005-0000-0000-0000D2450000}"/>
    <cellStyle name="Migliaia 33 4 2 2 8" xfId="9520" xr:uid="{00000000-0005-0000-0000-0000D3450000}"/>
    <cellStyle name="Migliaia 33 4 2 2 9" xfId="24423" xr:uid="{00000000-0005-0000-0000-0000D4450000}"/>
    <cellStyle name="Migliaia 33 4 2 3" xfId="9521" xr:uid="{00000000-0005-0000-0000-0000D5450000}"/>
    <cellStyle name="Migliaia 33 4 2 3 2" xfId="9522" xr:uid="{00000000-0005-0000-0000-0000D6450000}"/>
    <cellStyle name="Migliaia 33 4 2 3 3" xfId="9523" xr:uid="{00000000-0005-0000-0000-0000D7450000}"/>
    <cellStyle name="Migliaia 33 4 2 3 4" xfId="9524" xr:uid="{00000000-0005-0000-0000-0000D8450000}"/>
    <cellStyle name="Migliaia 33 4 2 3 5" xfId="26734" xr:uid="{00000000-0005-0000-0000-0000D9450000}"/>
    <cellStyle name="Migliaia 33 4 2 3 6" xfId="31812" xr:uid="{00000000-0005-0000-0000-0000DA450000}"/>
    <cellStyle name="Migliaia 33 4 2 3 7" xfId="34800" xr:uid="{00000000-0005-0000-0000-0000DB450000}"/>
    <cellStyle name="Migliaia 33 4 2 3 8" xfId="37760" xr:uid="{00000000-0005-0000-0000-0000DC450000}"/>
    <cellStyle name="Migliaia 33 4 2 4" xfId="9525" xr:uid="{00000000-0005-0000-0000-0000DD450000}"/>
    <cellStyle name="Migliaia 33 4 2 4 2" xfId="9526" xr:uid="{00000000-0005-0000-0000-0000DE450000}"/>
    <cellStyle name="Migliaia 33 4 2 4 3" xfId="9527" xr:uid="{00000000-0005-0000-0000-0000DF450000}"/>
    <cellStyle name="Migliaia 33 4 2 4 4" xfId="27651" xr:uid="{00000000-0005-0000-0000-0000E0450000}"/>
    <cellStyle name="Migliaia 33 4 2 4 5" xfId="35705" xr:uid="{00000000-0005-0000-0000-0000E1450000}"/>
    <cellStyle name="Migliaia 33 4 2 4 6" xfId="38665" xr:uid="{00000000-0005-0000-0000-0000E2450000}"/>
    <cellStyle name="Migliaia 33 4 2 5" xfId="9528" xr:uid="{00000000-0005-0000-0000-0000E3450000}"/>
    <cellStyle name="Migliaia 33 4 2 5 2" xfId="9529" xr:uid="{00000000-0005-0000-0000-0000E4450000}"/>
    <cellStyle name="Migliaia 33 4 2 5 3" xfId="9530" xr:uid="{00000000-0005-0000-0000-0000E5450000}"/>
    <cellStyle name="Migliaia 33 4 2 5 4" xfId="28567" xr:uid="{00000000-0005-0000-0000-0000E6450000}"/>
    <cellStyle name="Migliaia 33 4 2 5 5" xfId="39569" xr:uid="{00000000-0005-0000-0000-0000E7450000}"/>
    <cellStyle name="Migliaia 33 4 2 6" xfId="9531" xr:uid="{00000000-0005-0000-0000-0000E8450000}"/>
    <cellStyle name="Migliaia 33 4 2 6 2" xfId="9532" xr:uid="{00000000-0005-0000-0000-0000E9450000}"/>
    <cellStyle name="Migliaia 33 4 2 6 3" xfId="9533" xr:uid="{00000000-0005-0000-0000-0000EA450000}"/>
    <cellStyle name="Migliaia 33 4 2 6 4" xfId="29487" xr:uid="{00000000-0005-0000-0000-0000EB450000}"/>
    <cellStyle name="Migliaia 33 4 2 6 5" xfId="40474" xr:uid="{00000000-0005-0000-0000-0000EC450000}"/>
    <cellStyle name="Migliaia 33 4 2 7" xfId="9534" xr:uid="{00000000-0005-0000-0000-0000ED450000}"/>
    <cellStyle name="Migliaia 33 4 2 8" xfId="9535" xr:uid="{00000000-0005-0000-0000-0000EE450000}"/>
    <cellStyle name="Migliaia 33 4 2 9" xfId="9536" xr:uid="{00000000-0005-0000-0000-0000EF450000}"/>
    <cellStyle name="Migliaia 33 4 3" xfId="9537" xr:uid="{00000000-0005-0000-0000-0000F0450000}"/>
    <cellStyle name="Migliaia 33 4 3 10" xfId="30941" xr:uid="{00000000-0005-0000-0000-0000F1450000}"/>
    <cellStyle name="Migliaia 33 4 3 11" xfId="33705" xr:uid="{00000000-0005-0000-0000-0000F2450000}"/>
    <cellStyle name="Migliaia 33 4 3 12" xfId="36892" xr:uid="{00000000-0005-0000-0000-0000F3450000}"/>
    <cellStyle name="Migliaia 33 4 3 2" xfId="9538" xr:uid="{00000000-0005-0000-0000-0000F4450000}"/>
    <cellStyle name="Migliaia 33 4 3 2 2" xfId="9539" xr:uid="{00000000-0005-0000-0000-0000F5450000}"/>
    <cellStyle name="Migliaia 33 4 3 2 3" xfId="9540" xr:uid="{00000000-0005-0000-0000-0000F6450000}"/>
    <cellStyle name="Migliaia 33 4 3 2 4" xfId="9541" xr:uid="{00000000-0005-0000-0000-0000F7450000}"/>
    <cellStyle name="Migliaia 33 4 3 2 5" xfId="26736" xr:uid="{00000000-0005-0000-0000-0000F8450000}"/>
    <cellStyle name="Migliaia 33 4 3 2 6" xfId="31814" xr:uid="{00000000-0005-0000-0000-0000F9450000}"/>
    <cellStyle name="Migliaia 33 4 3 2 7" xfId="34802" xr:uid="{00000000-0005-0000-0000-0000FA450000}"/>
    <cellStyle name="Migliaia 33 4 3 2 8" xfId="37762" xr:uid="{00000000-0005-0000-0000-0000FB450000}"/>
    <cellStyle name="Migliaia 33 4 3 3" xfId="9542" xr:uid="{00000000-0005-0000-0000-0000FC450000}"/>
    <cellStyle name="Migliaia 33 4 3 3 2" xfId="9543" xr:uid="{00000000-0005-0000-0000-0000FD450000}"/>
    <cellStyle name="Migliaia 33 4 3 3 3" xfId="9544" xr:uid="{00000000-0005-0000-0000-0000FE450000}"/>
    <cellStyle name="Migliaia 33 4 3 3 4" xfId="28049" xr:uid="{00000000-0005-0000-0000-0000FF450000}"/>
    <cellStyle name="Migliaia 33 4 3 3 5" xfId="36098" xr:uid="{00000000-0005-0000-0000-000000460000}"/>
    <cellStyle name="Migliaia 33 4 3 3 6" xfId="39058" xr:uid="{00000000-0005-0000-0000-000001460000}"/>
    <cellStyle name="Migliaia 33 4 3 4" xfId="9545" xr:uid="{00000000-0005-0000-0000-000002460000}"/>
    <cellStyle name="Migliaia 33 4 3 4 2" xfId="9546" xr:uid="{00000000-0005-0000-0000-000003460000}"/>
    <cellStyle name="Migliaia 33 4 3 4 3" xfId="9547" xr:uid="{00000000-0005-0000-0000-000004460000}"/>
    <cellStyle name="Migliaia 33 4 3 4 4" xfId="28965" xr:uid="{00000000-0005-0000-0000-000005460000}"/>
    <cellStyle name="Migliaia 33 4 3 4 5" xfId="39962" xr:uid="{00000000-0005-0000-0000-000006460000}"/>
    <cellStyle name="Migliaia 33 4 3 5" xfId="9548" xr:uid="{00000000-0005-0000-0000-000007460000}"/>
    <cellStyle name="Migliaia 33 4 3 5 2" xfId="9549" xr:uid="{00000000-0005-0000-0000-000008460000}"/>
    <cellStyle name="Migliaia 33 4 3 5 3" xfId="9550" xr:uid="{00000000-0005-0000-0000-000009460000}"/>
    <cellStyle name="Migliaia 33 4 3 5 4" xfId="29885" xr:uid="{00000000-0005-0000-0000-00000A460000}"/>
    <cellStyle name="Migliaia 33 4 3 5 5" xfId="40867" xr:uid="{00000000-0005-0000-0000-00000B460000}"/>
    <cellStyle name="Migliaia 33 4 3 6" xfId="9551" xr:uid="{00000000-0005-0000-0000-00000C460000}"/>
    <cellStyle name="Migliaia 33 4 3 7" xfId="9552" xr:uid="{00000000-0005-0000-0000-00000D460000}"/>
    <cellStyle name="Migliaia 33 4 3 8" xfId="9553" xr:uid="{00000000-0005-0000-0000-00000E460000}"/>
    <cellStyle name="Migliaia 33 4 3 9" xfId="24424" xr:uid="{00000000-0005-0000-0000-00000F460000}"/>
    <cellStyle name="Migliaia 33 4 4" xfId="9554" xr:uid="{00000000-0005-0000-0000-000010460000}"/>
    <cellStyle name="Migliaia 33 4 4 2" xfId="9555" xr:uid="{00000000-0005-0000-0000-000011460000}"/>
    <cellStyle name="Migliaia 33 4 4 3" xfId="9556" xr:uid="{00000000-0005-0000-0000-000012460000}"/>
    <cellStyle name="Migliaia 33 4 4 4" xfId="9557" xr:uid="{00000000-0005-0000-0000-000013460000}"/>
    <cellStyle name="Migliaia 33 4 4 5" xfId="26733" xr:uid="{00000000-0005-0000-0000-000014460000}"/>
    <cellStyle name="Migliaia 33 4 4 6" xfId="31811" xr:uid="{00000000-0005-0000-0000-000015460000}"/>
    <cellStyle name="Migliaia 33 4 4 7" xfId="34799" xr:uid="{00000000-0005-0000-0000-000016460000}"/>
    <cellStyle name="Migliaia 33 4 4 8" xfId="37759" xr:uid="{00000000-0005-0000-0000-000017460000}"/>
    <cellStyle name="Migliaia 33 4 5" xfId="9558" xr:uid="{00000000-0005-0000-0000-000018460000}"/>
    <cellStyle name="Migliaia 33 4 5 2" xfId="9559" xr:uid="{00000000-0005-0000-0000-000019460000}"/>
    <cellStyle name="Migliaia 33 4 5 3" xfId="9560" xr:uid="{00000000-0005-0000-0000-00001A460000}"/>
    <cellStyle name="Migliaia 33 4 5 4" xfId="27650" xr:uid="{00000000-0005-0000-0000-00001B460000}"/>
    <cellStyle name="Migliaia 33 4 5 5" xfId="35704" xr:uid="{00000000-0005-0000-0000-00001C460000}"/>
    <cellStyle name="Migliaia 33 4 5 6" xfId="38664" xr:uid="{00000000-0005-0000-0000-00001D460000}"/>
    <cellStyle name="Migliaia 33 4 6" xfId="9561" xr:uid="{00000000-0005-0000-0000-00001E460000}"/>
    <cellStyle name="Migliaia 33 4 6 2" xfId="9562" xr:uid="{00000000-0005-0000-0000-00001F460000}"/>
    <cellStyle name="Migliaia 33 4 6 3" xfId="9563" xr:uid="{00000000-0005-0000-0000-000020460000}"/>
    <cellStyle name="Migliaia 33 4 6 4" xfId="28566" xr:uid="{00000000-0005-0000-0000-000021460000}"/>
    <cellStyle name="Migliaia 33 4 6 5" xfId="39568" xr:uid="{00000000-0005-0000-0000-000022460000}"/>
    <cellStyle name="Migliaia 33 4 7" xfId="9564" xr:uid="{00000000-0005-0000-0000-000023460000}"/>
    <cellStyle name="Migliaia 33 4 7 2" xfId="9565" xr:uid="{00000000-0005-0000-0000-000024460000}"/>
    <cellStyle name="Migliaia 33 4 7 3" xfId="9566" xr:uid="{00000000-0005-0000-0000-000025460000}"/>
    <cellStyle name="Migliaia 33 4 7 4" xfId="29486" xr:uid="{00000000-0005-0000-0000-000026460000}"/>
    <cellStyle name="Migliaia 33 4 7 5" xfId="40473" xr:uid="{00000000-0005-0000-0000-000027460000}"/>
    <cellStyle name="Migliaia 33 4 8" xfId="9567" xr:uid="{00000000-0005-0000-0000-000028460000}"/>
    <cellStyle name="Migliaia 33 4 9" xfId="9568" xr:uid="{00000000-0005-0000-0000-000029460000}"/>
    <cellStyle name="Migliaia 33 5" xfId="9569" xr:uid="{00000000-0005-0000-0000-00002A460000}"/>
    <cellStyle name="Migliaia 33 5 10" xfId="30942" xr:uid="{00000000-0005-0000-0000-00002B460000}"/>
    <cellStyle name="Migliaia 33 5 11" xfId="33706" xr:uid="{00000000-0005-0000-0000-00002C460000}"/>
    <cellStyle name="Migliaia 33 5 12" xfId="36893" xr:uid="{00000000-0005-0000-0000-00002D460000}"/>
    <cellStyle name="Migliaia 33 5 2" xfId="9570" xr:uid="{00000000-0005-0000-0000-00002E460000}"/>
    <cellStyle name="Migliaia 33 5 2 2" xfId="9571" xr:uid="{00000000-0005-0000-0000-00002F460000}"/>
    <cellStyle name="Migliaia 33 5 2 3" xfId="9572" xr:uid="{00000000-0005-0000-0000-000030460000}"/>
    <cellStyle name="Migliaia 33 5 2 4" xfId="9573" xr:uid="{00000000-0005-0000-0000-000031460000}"/>
    <cellStyle name="Migliaia 33 5 2 5" xfId="26737" xr:uid="{00000000-0005-0000-0000-000032460000}"/>
    <cellStyle name="Migliaia 33 5 2 6" xfId="31815" xr:uid="{00000000-0005-0000-0000-000033460000}"/>
    <cellStyle name="Migliaia 33 5 2 7" xfId="34803" xr:uid="{00000000-0005-0000-0000-000034460000}"/>
    <cellStyle name="Migliaia 33 5 2 8" xfId="37763" xr:uid="{00000000-0005-0000-0000-000035460000}"/>
    <cellStyle name="Migliaia 33 5 3" xfId="9574" xr:uid="{00000000-0005-0000-0000-000036460000}"/>
    <cellStyle name="Migliaia 33 5 3 2" xfId="9575" xr:uid="{00000000-0005-0000-0000-000037460000}"/>
    <cellStyle name="Migliaia 33 5 3 3" xfId="9576" xr:uid="{00000000-0005-0000-0000-000038460000}"/>
    <cellStyle name="Migliaia 33 5 3 4" xfId="27652" xr:uid="{00000000-0005-0000-0000-000039460000}"/>
    <cellStyle name="Migliaia 33 5 3 5" xfId="35706" xr:uid="{00000000-0005-0000-0000-00003A460000}"/>
    <cellStyle name="Migliaia 33 5 3 6" xfId="38666" xr:uid="{00000000-0005-0000-0000-00003B460000}"/>
    <cellStyle name="Migliaia 33 5 4" xfId="9577" xr:uid="{00000000-0005-0000-0000-00003C460000}"/>
    <cellStyle name="Migliaia 33 5 4 2" xfId="9578" xr:uid="{00000000-0005-0000-0000-00003D460000}"/>
    <cellStyle name="Migliaia 33 5 4 3" xfId="9579" xr:uid="{00000000-0005-0000-0000-00003E460000}"/>
    <cellStyle name="Migliaia 33 5 4 4" xfId="28568" xr:uid="{00000000-0005-0000-0000-00003F460000}"/>
    <cellStyle name="Migliaia 33 5 4 5" xfId="39570" xr:uid="{00000000-0005-0000-0000-000040460000}"/>
    <cellStyle name="Migliaia 33 5 5" xfId="9580" xr:uid="{00000000-0005-0000-0000-000041460000}"/>
    <cellStyle name="Migliaia 33 5 5 2" xfId="9581" xr:uid="{00000000-0005-0000-0000-000042460000}"/>
    <cellStyle name="Migliaia 33 5 5 3" xfId="9582" xr:uid="{00000000-0005-0000-0000-000043460000}"/>
    <cellStyle name="Migliaia 33 5 5 4" xfId="29488" xr:uid="{00000000-0005-0000-0000-000044460000}"/>
    <cellStyle name="Migliaia 33 5 5 5" xfId="40475" xr:uid="{00000000-0005-0000-0000-000045460000}"/>
    <cellStyle name="Migliaia 33 5 6" xfId="9583" xr:uid="{00000000-0005-0000-0000-000046460000}"/>
    <cellStyle name="Migliaia 33 5 7" xfId="9584" xr:uid="{00000000-0005-0000-0000-000047460000}"/>
    <cellStyle name="Migliaia 33 5 8" xfId="9585" xr:uid="{00000000-0005-0000-0000-000048460000}"/>
    <cellStyle name="Migliaia 33 5 9" xfId="24425" xr:uid="{00000000-0005-0000-0000-000049460000}"/>
    <cellStyle name="Migliaia 33 6" xfId="9586" xr:uid="{00000000-0005-0000-0000-00004A460000}"/>
    <cellStyle name="Migliaia 33 6 2" xfId="9587" xr:uid="{00000000-0005-0000-0000-00004B460000}"/>
    <cellStyle name="Migliaia 33 6 3" xfId="9588" xr:uid="{00000000-0005-0000-0000-00004C460000}"/>
    <cellStyle name="Migliaia 33 6 4" xfId="9589" xr:uid="{00000000-0005-0000-0000-00004D460000}"/>
    <cellStyle name="Migliaia 33 6 5" xfId="26725" xr:uid="{00000000-0005-0000-0000-00004E460000}"/>
    <cellStyle name="Migliaia 33 6 6" xfId="31803" xr:uid="{00000000-0005-0000-0000-00004F460000}"/>
    <cellStyle name="Migliaia 33 6 7" xfId="34791" xr:uid="{00000000-0005-0000-0000-000050460000}"/>
    <cellStyle name="Migliaia 33 6 8" xfId="37751" xr:uid="{00000000-0005-0000-0000-000051460000}"/>
    <cellStyle name="Migliaia 33 7" xfId="9590" xr:uid="{00000000-0005-0000-0000-000052460000}"/>
    <cellStyle name="Migliaia 33 7 2" xfId="9591" xr:uid="{00000000-0005-0000-0000-000053460000}"/>
    <cellStyle name="Migliaia 33 7 3" xfId="9592" xr:uid="{00000000-0005-0000-0000-000054460000}"/>
    <cellStyle name="Migliaia 33 7 4" xfId="9593" xr:uid="{00000000-0005-0000-0000-000055460000}"/>
    <cellStyle name="Migliaia 33 7 5" xfId="23975" xr:uid="{00000000-0005-0000-0000-000056460000}"/>
    <cellStyle name="Migliaia 33 7 6" xfId="30531" xr:uid="{00000000-0005-0000-0000-000057460000}"/>
    <cellStyle name="Migliaia 33 7 7" xfId="33192" xr:uid="{00000000-0005-0000-0000-000058460000}"/>
    <cellStyle name="Migliaia 33 7 8" xfId="36483" xr:uid="{00000000-0005-0000-0000-000059460000}"/>
    <cellStyle name="Migliaia 33 8" xfId="9594" xr:uid="{00000000-0005-0000-0000-00005A460000}"/>
    <cellStyle name="Migliaia 33 8 2" xfId="9595" xr:uid="{00000000-0005-0000-0000-00005B460000}"/>
    <cellStyle name="Migliaia 33 8 3" xfId="9596" xr:uid="{00000000-0005-0000-0000-00005C460000}"/>
    <cellStyle name="Migliaia 33 8 4" xfId="9597" xr:uid="{00000000-0005-0000-0000-00005D460000}"/>
    <cellStyle name="Migliaia 33 8 5" xfId="27272" xr:uid="{00000000-0005-0000-0000-00005E460000}"/>
    <cellStyle name="Migliaia 33 8 6" xfId="32343" xr:uid="{00000000-0005-0000-0000-00005F460000}"/>
    <cellStyle name="Migliaia 33 8 7" xfId="35331" xr:uid="{00000000-0005-0000-0000-000060460000}"/>
    <cellStyle name="Migliaia 33 8 8" xfId="38291" xr:uid="{00000000-0005-0000-0000-000061460000}"/>
    <cellStyle name="Migliaia 33 9" xfId="9598" xr:uid="{00000000-0005-0000-0000-000062460000}"/>
    <cellStyle name="Migliaia 33 9 2" xfId="9599" xr:uid="{00000000-0005-0000-0000-000063460000}"/>
    <cellStyle name="Migliaia 33 9 3" xfId="9600" xr:uid="{00000000-0005-0000-0000-000064460000}"/>
    <cellStyle name="Migliaia 33 9 4" xfId="9601" xr:uid="{00000000-0005-0000-0000-000065460000}"/>
    <cellStyle name="Migliaia 33 9 5" xfId="27392" xr:uid="{00000000-0005-0000-0000-000066460000}"/>
    <cellStyle name="Migliaia 33 9 6" xfId="30407" xr:uid="{00000000-0005-0000-0000-000067460000}"/>
    <cellStyle name="Migliaia 33 9 7" xfId="35451" xr:uid="{00000000-0005-0000-0000-000068460000}"/>
    <cellStyle name="Migliaia 33 9 8" xfId="38411" xr:uid="{00000000-0005-0000-0000-000069460000}"/>
    <cellStyle name="Migliaia 34" xfId="9602" xr:uid="{00000000-0005-0000-0000-00006A460000}"/>
    <cellStyle name="Migliaia 34 10" xfId="9603" xr:uid="{00000000-0005-0000-0000-00006B460000}"/>
    <cellStyle name="Migliaia 34 10 2" xfId="9604" xr:uid="{00000000-0005-0000-0000-00006C460000}"/>
    <cellStyle name="Migliaia 34 10 3" xfId="9605" xr:uid="{00000000-0005-0000-0000-00006D460000}"/>
    <cellStyle name="Migliaia 34 10 4" xfId="28309" xr:uid="{00000000-0005-0000-0000-00006E460000}"/>
    <cellStyle name="Migliaia 34 10 5" xfId="33067" xr:uid="{00000000-0005-0000-0000-00006F460000}"/>
    <cellStyle name="Migliaia 34 10 6" xfId="39316" xr:uid="{00000000-0005-0000-0000-000070460000}"/>
    <cellStyle name="Migliaia 34 11" xfId="9606" xr:uid="{00000000-0005-0000-0000-000071460000}"/>
    <cellStyle name="Migliaia 34 11 2" xfId="9607" xr:uid="{00000000-0005-0000-0000-000072460000}"/>
    <cellStyle name="Migliaia 34 11 3" xfId="9608" xr:uid="{00000000-0005-0000-0000-000073460000}"/>
    <cellStyle name="Migliaia 34 11 4" xfId="29229" xr:uid="{00000000-0005-0000-0000-000074460000}"/>
    <cellStyle name="Migliaia 34 11 5" xfId="32717" xr:uid="{00000000-0005-0000-0000-000075460000}"/>
    <cellStyle name="Migliaia 34 11 6" xfId="40221" xr:uid="{00000000-0005-0000-0000-000076460000}"/>
    <cellStyle name="Migliaia 34 12" xfId="9609" xr:uid="{00000000-0005-0000-0000-000077460000}"/>
    <cellStyle name="Migliaia 34 13" xfId="9610" xr:uid="{00000000-0005-0000-0000-000078460000}"/>
    <cellStyle name="Migliaia 34 14" xfId="9611" xr:uid="{00000000-0005-0000-0000-000079460000}"/>
    <cellStyle name="Migliaia 34 15" xfId="23622" xr:uid="{00000000-0005-0000-0000-00007A460000}"/>
    <cellStyle name="Migliaia 34 16" xfId="30237" xr:uid="{00000000-0005-0000-0000-00007B460000}"/>
    <cellStyle name="Migliaia 34 17" xfId="36364" xr:uid="{00000000-0005-0000-0000-00007C460000}"/>
    <cellStyle name="Migliaia 34 18" xfId="41126" xr:uid="{00000000-0005-0000-0000-00007D460000}"/>
    <cellStyle name="Migliaia 34 19" xfId="41247" xr:uid="{00000000-0005-0000-0000-00007E460000}"/>
    <cellStyle name="Migliaia 34 2" xfId="9612" xr:uid="{00000000-0005-0000-0000-00007F460000}"/>
    <cellStyle name="Migliaia 34 2 10" xfId="24426" xr:uid="{00000000-0005-0000-0000-000080460000}"/>
    <cellStyle name="Migliaia 34 2 11" xfId="30238" xr:uid="{00000000-0005-0000-0000-000081460000}"/>
    <cellStyle name="Migliaia 34 2 12" xfId="36894" xr:uid="{00000000-0005-0000-0000-000082460000}"/>
    <cellStyle name="Migliaia 34 2 2" xfId="9613" xr:uid="{00000000-0005-0000-0000-000083460000}"/>
    <cellStyle name="Migliaia 34 2 2 10" xfId="30944" xr:uid="{00000000-0005-0000-0000-000084460000}"/>
    <cellStyle name="Migliaia 34 2 2 11" xfId="33708" xr:uid="{00000000-0005-0000-0000-000085460000}"/>
    <cellStyle name="Migliaia 34 2 2 12" xfId="36895" xr:uid="{00000000-0005-0000-0000-000086460000}"/>
    <cellStyle name="Migliaia 34 2 2 2" xfId="9614" xr:uid="{00000000-0005-0000-0000-000087460000}"/>
    <cellStyle name="Migliaia 34 2 2 2 2" xfId="9615" xr:uid="{00000000-0005-0000-0000-000088460000}"/>
    <cellStyle name="Migliaia 34 2 2 2 3" xfId="9616" xr:uid="{00000000-0005-0000-0000-000089460000}"/>
    <cellStyle name="Migliaia 34 2 2 2 4" xfId="9617" xr:uid="{00000000-0005-0000-0000-00008A460000}"/>
    <cellStyle name="Migliaia 34 2 2 2 5" xfId="26740" xr:uid="{00000000-0005-0000-0000-00008B460000}"/>
    <cellStyle name="Migliaia 34 2 2 2 6" xfId="31818" xr:uid="{00000000-0005-0000-0000-00008C460000}"/>
    <cellStyle name="Migliaia 34 2 2 2 7" xfId="34806" xr:uid="{00000000-0005-0000-0000-00008D460000}"/>
    <cellStyle name="Migliaia 34 2 2 2 8" xfId="37766" xr:uid="{00000000-0005-0000-0000-00008E460000}"/>
    <cellStyle name="Migliaia 34 2 2 3" xfId="9618" xr:uid="{00000000-0005-0000-0000-00008F460000}"/>
    <cellStyle name="Migliaia 34 2 2 3 2" xfId="9619" xr:uid="{00000000-0005-0000-0000-000090460000}"/>
    <cellStyle name="Migliaia 34 2 2 3 3" xfId="9620" xr:uid="{00000000-0005-0000-0000-000091460000}"/>
    <cellStyle name="Migliaia 34 2 2 3 4" xfId="28051" xr:uid="{00000000-0005-0000-0000-000092460000}"/>
    <cellStyle name="Migliaia 34 2 2 3 5" xfId="36100" xr:uid="{00000000-0005-0000-0000-000093460000}"/>
    <cellStyle name="Migliaia 34 2 2 3 6" xfId="39060" xr:uid="{00000000-0005-0000-0000-000094460000}"/>
    <cellStyle name="Migliaia 34 2 2 4" xfId="9621" xr:uid="{00000000-0005-0000-0000-000095460000}"/>
    <cellStyle name="Migliaia 34 2 2 4 2" xfId="9622" xr:uid="{00000000-0005-0000-0000-000096460000}"/>
    <cellStyle name="Migliaia 34 2 2 4 3" xfId="9623" xr:uid="{00000000-0005-0000-0000-000097460000}"/>
    <cellStyle name="Migliaia 34 2 2 4 4" xfId="28967" xr:uid="{00000000-0005-0000-0000-000098460000}"/>
    <cellStyle name="Migliaia 34 2 2 4 5" xfId="39964" xr:uid="{00000000-0005-0000-0000-000099460000}"/>
    <cellStyle name="Migliaia 34 2 2 5" xfId="9624" xr:uid="{00000000-0005-0000-0000-00009A460000}"/>
    <cellStyle name="Migliaia 34 2 2 5 2" xfId="9625" xr:uid="{00000000-0005-0000-0000-00009B460000}"/>
    <cellStyle name="Migliaia 34 2 2 5 3" xfId="9626" xr:uid="{00000000-0005-0000-0000-00009C460000}"/>
    <cellStyle name="Migliaia 34 2 2 5 4" xfId="29887" xr:uid="{00000000-0005-0000-0000-00009D460000}"/>
    <cellStyle name="Migliaia 34 2 2 5 5" xfId="40869" xr:uid="{00000000-0005-0000-0000-00009E460000}"/>
    <cellStyle name="Migliaia 34 2 2 6" xfId="9627" xr:uid="{00000000-0005-0000-0000-00009F460000}"/>
    <cellStyle name="Migliaia 34 2 2 7" xfId="9628" xr:uid="{00000000-0005-0000-0000-0000A0460000}"/>
    <cellStyle name="Migliaia 34 2 2 8" xfId="9629" xr:uid="{00000000-0005-0000-0000-0000A1460000}"/>
    <cellStyle name="Migliaia 34 2 2 9" xfId="24427" xr:uid="{00000000-0005-0000-0000-0000A2460000}"/>
    <cellStyle name="Migliaia 34 2 3" xfId="9630" xr:uid="{00000000-0005-0000-0000-0000A3460000}"/>
    <cellStyle name="Migliaia 34 2 3 2" xfId="9631" xr:uid="{00000000-0005-0000-0000-0000A4460000}"/>
    <cellStyle name="Migliaia 34 2 3 3" xfId="9632" xr:uid="{00000000-0005-0000-0000-0000A5460000}"/>
    <cellStyle name="Migliaia 34 2 3 4" xfId="9633" xr:uid="{00000000-0005-0000-0000-0000A6460000}"/>
    <cellStyle name="Migliaia 34 2 3 5" xfId="26739" xr:uid="{00000000-0005-0000-0000-0000A7460000}"/>
    <cellStyle name="Migliaia 34 2 3 6" xfId="31817" xr:uid="{00000000-0005-0000-0000-0000A8460000}"/>
    <cellStyle name="Migliaia 34 2 3 7" xfId="34805" xr:uid="{00000000-0005-0000-0000-0000A9460000}"/>
    <cellStyle name="Migliaia 34 2 3 8" xfId="37765" xr:uid="{00000000-0005-0000-0000-0000AA460000}"/>
    <cellStyle name="Migliaia 34 2 4" xfId="9634" xr:uid="{00000000-0005-0000-0000-0000AB460000}"/>
    <cellStyle name="Migliaia 34 2 4 2" xfId="9635" xr:uid="{00000000-0005-0000-0000-0000AC460000}"/>
    <cellStyle name="Migliaia 34 2 4 3" xfId="9636" xr:uid="{00000000-0005-0000-0000-0000AD460000}"/>
    <cellStyle name="Migliaia 34 2 4 4" xfId="9637" xr:uid="{00000000-0005-0000-0000-0000AE460000}"/>
    <cellStyle name="Migliaia 34 2 4 5" xfId="27456" xr:uid="{00000000-0005-0000-0000-0000AF460000}"/>
    <cellStyle name="Migliaia 34 2 4 6" xfId="30943" xr:uid="{00000000-0005-0000-0000-0000B0460000}"/>
    <cellStyle name="Migliaia 34 2 4 7" xfId="35513" xr:uid="{00000000-0005-0000-0000-0000B1460000}"/>
    <cellStyle name="Migliaia 34 2 4 8" xfId="38473" xr:uid="{00000000-0005-0000-0000-0000B2460000}"/>
    <cellStyle name="Migliaia 34 2 5" xfId="9638" xr:uid="{00000000-0005-0000-0000-0000B3460000}"/>
    <cellStyle name="Migliaia 34 2 5 2" xfId="9639" xr:uid="{00000000-0005-0000-0000-0000B4460000}"/>
    <cellStyle name="Migliaia 34 2 5 3" xfId="9640" xr:uid="{00000000-0005-0000-0000-0000B5460000}"/>
    <cellStyle name="Migliaia 34 2 5 4" xfId="28372" xr:uid="{00000000-0005-0000-0000-0000B6460000}"/>
    <cellStyle name="Migliaia 34 2 5 5" xfId="33707" xr:uid="{00000000-0005-0000-0000-0000B7460000}"/>
    <cellStyle name="Migliaia 34 2 5 6" xfId="39377" xr:uid="{00000000-0005-0000-0000-0000B8460000}"/>
    <cellStyle name="Migliaia 34 2 6" xfId="9641" xr:uid="{00000000-0005-0000-0000-0000B9460000}"/>
    <cellStyle name="Migliaia 34 2 6 2" xfId="9642" xr:uid="{00000000-0005-0000-0000-0000BA460000}"/>
    <cellStyle name="Migliaia 34 2 6 3" xfId="9643" xr:uid="{00000000-0005-0000-0000-0000BB460000}"/>
    <cellStyle name="Migliaia 34 2 6 4" xfId="29292" xr:uid="{00000000-0005-0000-0000-0000BC460000}"/>
    <cellStyle name="Migliaia 34 2 6 5" xfId="40282" xr:uid="{00000000-0005-0000-0000-0000BD460000}"/>
    <cellStyle name="Migliaia 34 2 7" xfId="9644" xr:uid="{00000000-0005-0000-0000-0000BE460000}"/>
    <cellStyle name="Migliaia 34 2 8" xfId="9645" xr:uid="{00000000-0005-0000-0000-0000BF460000}"/>
    <cellStyle name="Migliaia 34 2 9" xfId="9646" xr:uid="{00000000-0005-0000-0000-0000C0460000}"/>
    <cellStyle name="Migliaia 34 3" xfId="9647" xr:uid="{00000000-0005-0000-0000-0000C1460000}"/>
    <cellStyle name="Migliaia 34 3 10" xfId="9648" xr:uid="{00000000-0005-0000-0000-0000C2460000}"/>
    <cellStyle name="Migliaia 34 3 11" xfId="9649" xr:uid="{00000000-0005-0000-0000-0000C3460000}"/>
    <cellStyle name="Migliaia 34 3 12" xfId="24428" xr:uid="{00000000-0005-0000-0000-0000C4460000}"/>
    <cellStyle name="Migliaia 34 3 13" xfId="30945" xr:uid="{00000000-0005-0000-0000-0000C5460000}"/>
    <cellStyle name="Migliaia 34 3 14" xfId="36896" xr:uid="{00000000-0005-0000-0000-0000C6460000}"/>
    <cellStyle name="Migliaia 34 3 2" xfId="9650" xr:uid="{00000000-0005-0000-0000-0000C7460000}"/>
    <cellStyle name="Migliaia 34 3 2 10" xfId="30946" xr:uid="{00000000-0005-0000-0000-0000C8460000}"/>
    <cellStyle name="Migliaia 34 3 2 11" xfId="33710" xr:uid="{00000000-0005-0000-0000-0000C9460000}"/>
    <cellStyle name="Migliaia 34 3 2 12" xfId="36897" xr:uid="{00000000-0005-0000-0000-0000CA460000}"/>
    <cellStyle name="Migliaia 34 3 2 2" xfId="9651" xr:uid="{00000000-0005-0000-0000-0000CB460000}"/>
    <cellStyle name="Migliaia 34 3 2 2 2" xfId="9652" xr:uid="{00000000-0005-0000-0000-0000CC460000}"/>
    <cellStyle name="Migliaia 34 3 2 2 3" xfId="9653" xr:uid="{00000000-0005-0000-0000-0000CD460000}"/>
    <cellStyle name="Migliaia 34 3 2 2 4" xfId="9654" xr:uid="{00000000-0005-0000-0000-0000CE460000}"/>
    <cellStyle name="Migliaia 34 3 2 2 5" xfId="26742" xr:uid="{00000000-0005-0000-0000-0000CF460000}"/>
    <cellStyle name="Migliaia 34 3 2 2 6" xfId="31820" xr:uid="{00000000-0005-0000-0000-0000D0460000}"/>
    <cellStyle name="Migliaia 34 3 2 2 7" xfId="34808" xr:uid="{00000000-0005-0000-0000-0000D1460000}"/>
    <cellStyle name="Migliaia 34 3 2 2 8" xfId="37768" xr:uid="{00000000-0005-0000-0000-0000D2460000}"/>
    <cellStyle name="Migliaia 34 3 2 3" xfId="9655" xr:uid="{00000000-0005-0000-0000-0000D3460000}"/>
    <cellStyle name="Migliaia 34 3 2 3 2" xfId="9656" xr:uid="{00000000-0005-0000-0000-0000D4460000}"/>
    <cellStyle name="Migliaia 34 3 2 3 3" xfId="9657" xr:uid="{00000000-0005-0000-0000-0000D5460000}"/>
    <cellStyle name="Migliaia 34 3 2 3 4" xfId="27654" xr:uid="{00000000-0005-0000-0000-0000D6460000}"/>
    <cellStyle name="Migliaia 34 3 2 3 5" xfId="35708" xr:uid="{00000000-0005-0000-0000-0000D7460000}"/>
    <cellStyle name="Migliaia 34 3 2 3 6" xfId="38668" xr:uid="{00000000-0005-0000-0000-0000D8460000}"/>
    <cellStyle name="Migliaia 34 3 2 4" xfId="9658" xr:uid="{00000000-0005-0000-0000-0000D9460000}"/>
    <cellStyle name="Migliaia 34 3 2 4 2" xfId="9659" xr:uid="{00000000-0005-0000-0000-0000DA460000}"/>
    <cellStyle name="Migliaia 34 3 2 4 3" xfId="9660" xr:uid="{00000000-0005-0000-0000-0000DB460000}"/>
    <cellStyle name="Migliaia 34 3 2 4 4" xfId="28570" xr:uid="{00000000-0005-0000-0000-0000DC460000}"/>
    <cellStyle name="Migliaia 34 3 2 4 5" xfId="39572" xr:uid="{00000000-0005-0000-0000-0000DD460000}"/>
    <cellStyle name="Migliaia 34 3 2 5" xfId="9661" xr:uid="{00000000-0005-0000-0000-0000DE460000}"/>
    <cellStyle name="Migliaia 34 3 2 5 2" xfId="9662" xr:uid="{00000000-0005-0000-0000-0000DF460000}"/>
    <cellStyle name="Migliaia 34 3 2 5 3" xfId="9663" xr:uid="{00000000-0005-0000-0000-0000E0460000}"/>
    <cellStyle name="Migliaia 34 3 2 5 4" xfId="29490" xr:uid="{00000000-0005-0000-0000-0000E1460000}"/>
    <cellStyle name="Migliaia 34 3 2 5 5" xfId="40477" xr:uid="{00000000-0005-0000-0000-0000E2460000}"/>
    <cellStyle name="Migliaia 34 3 2 6" xfId="9664" xr:uid="{00000000-0005-0000-0000-0000E3460000}"/>
    <cellStyle name="Migliaia 34 3 2 7" xfId="9665" xr:uid="{00000000-0005-0000-0000-0000E4460000}"/>
    <cellStyle name="Migliaia 34 3 2 8" xfId="9666" xr:uid="{00000000-0005-0000-0000-0000E5460000}"/>
    <cellStyle name="Migliaia 34 3 2 9" xfId="24429" xr:uid="{00000000-0005-0000-0000-0000E6460000}"/>
    <cellStyle name="Migliaia 34 3 3" xfId="9667" xr:uid="{00000000-0005-0000-0000-0000E7460000}"/>
    <cellStyle name="Migliaia 34 3 3 10" xfId="24430" xr:uid="{00000000-0005-0000-0000-0000E8460000}"/>
    <cellStyle name="Migliaia 34 3 3 11" xfId="30947" xr:uid="{00000000-0005-0000-0000-0000E9460000}"/>
    <cellStyle name="Migliaia 34 3 3 12" xfId="33711" xr:uid="{00000000-0005-0000-0000-0000EA460000}"/>
    <cellStyle name="Migliaia 34 3 3 13" xfId="36898" xr:uid="{00000000-0005-0000-0000-0000EB460000}"/>
    <cellStyle name="Migliaia 34 3 3 2" xfId="9668" xr:uid="{00000000-0005-0000-0000-0000EC460000}"/>
    <cellStyle name="Migliaia 34 3 3 2 10" xfId="30948" xr:uid="{00000000-0005-0000-0000-0000ED460000}"/>
    <cellStyle name="Migliaia 34 3 3 2 11" xfId="33712" xr:uid="{00000000-0005-0000-0000-0000EE460000}"/>
    <cellStyle name="Migliaia 34 3 3 2 12" xfId="36899" xr:uid="{00000000-0005-0000-0000-0000EF460000}"/>
    <cellStyle name="Migliaia 34 3 3 2 2" xfId="9669" xr:uid="{00000000-0005-0000-0000-0000F0460000}"/>
    <cellStyle name="Migliaia 34 3 3 2 2 2" xfId="9670" xr:uid="{00000000-0005-0000-0000-0000F1460000}"/>
    <cellStyle name="Migliaia 34 3 3 2 2 3" xfId="9671" xr:uid="{00000000-0005-0000-0000-0000F2460000}"/>
    <cellStyle name="Migliaia 34 3 3 2 2 4" xfId="9672" xr:uid="{00000000-0005-0000-0000-0000F3460000}"/>
    <cellStyle name="Migliaia 34 3 3 2 2 5" xfId="26744" xr:uid="{00000000-0005-0000-0000-0000F4460000}"/>
    <cellStyle name="Migliaia 34 3 3 2 2 6" xfId="31822" xr:uid="{00000000-0005-0000-0000-0000F5460000}"/>
    <cellStyle name="Migliaia 34 3 3 2 2 7" xfId="34810" xr:uid="{00000000-0005-0000-0000-0000F6460000}"/>
    <cellStyle name="Migliaia 34 3 3 2 2 8" xfId="37770" xr:uid="{00000000-0005-0000-0000-0000F7460000}"/>
    <cellStyle name="Migliaia 34 3 3 2 3" xfId="9673" xr:uid="{00000000-0005-0000-0000-0000F8460000}"/>
    <cellStyle name="Migliaia 34 3 3 2 3 2" xfId="9674" xr:uid="{00000000-0005-0000-0000-0000F9460000}"/>
    <cellStyle name="Migliaia 34 3 3 2 3 3" xfId="9675" xr:uid="{00000000-0005-0000-0000-0000FA460000}"/>
    <cellStyle name="Migliaia 34 3 3 2 3 4" xfId="28053" xr:uid="{00000000-0005-0000-0000-0000FB460000}"/>
    <cellStyle name="Migliaia 34 3 3 2 3 5" xfId="36102" xr:uid="{00000000-0005-0000-0000-0000FC460000}"/>
    <cellStyle name="Migliaia 34 3 3 2 3 6" xfId="39062" xr:uid="{00000000-0005-0000-0000-0000FD460000}"/>
    <cellStyle name="Migliaia 34 3 3 2 4" xfId="9676" xr:uid="{00000000-0005-0000-0000-0000FE460000}"/>
    <cellStyle name="Migliaia 34 3 3 2 4 2" xfId="9677" xr:uid="{00000000-0005-0000-0000-0000FF460000}"/>
    <cellStyle name="Migliaia 34 3 3 2 4 3" xfId="9678" xr:uid="{00000000-0005-0000-0000-000000470000}"/>
    <cellStyle name="Migliaia 34 3 3 2 4 4" xfId="28969" xr:uid="{00000000-0005-0000-0000-000001470000}"/>
    <cellStyle name="Migliaia 34 3 3 2 4 5" xfId="39966" xr:uid="{00000000-0005-0000-0000-000002470000}"/>
    <cellStyle name="Migliaia 34 3 3 2 5" xfId="9679" xr:uid="{00000000-0005-0000-0000-000003470000}"/>
    <cellStyle name="Migliaia 34 3 3 2 5 2" xfId="9680" xr:uid="{00000000-0005-0000-0000-000004470000}"/>
    <cellStyle name="Migliaia 34 3 3 2 5 3" xfId="9681" xr:uid="{00000000-0005-0000-0000-000005470000}"/>
    <cellStyle name="Migliaia 34 3 3 2 5 4" xfId="29889" xr:uid="{00000000-0005-0000-0000-000006470000}"/>
    <cellStyle name="Migliaia 34 3 3 2 5 5" xfId="40871" xr:uid="{00000000-0005-0000-0000-000007470000}"/>
    <cellStyle name="Migliaia 34 3 3 2 6" xfId="9682" xr:uid="{00000000-0005-0000-0000-000008470000}"/>
    <cellStyle name="Migliaia 34 3 3 2 7" xfId="9683" xr:uid="{00000000-0005-0000-0000-000009470000}"/>
    <cellStyle name="Migliaia 34 3 3 2 8" xfId="9684" xr:uid="{00000000-0005-0000-0000-00000A470000}"/>
    <cellStyle name="Migliaia 34 3 3 2 9" xfId="24431" xr:uid="{00000000-0005-0000-0000-00000B470000}"/>
    <cellStyle name="Migliaia 34 3 3 3" xfId="9685" xr:uid="{00000000-0005-0000-0000-00000C470000}"/>
    <cellStyle name="Migliaia 34 3 3 3 2" xfId="9686" xr:uid="{00000000-0005-0000-0000-00000D470000}"/>
    <cellStyle name="Migliaia 34 3 3 3 3" xfId="9687" xr:uid="{00000000-0005-0000-0000-00000E470000}"/>
    <cellStyle name="Migliaia 34 3 3 3 4" xfId="9688" xr:uid="{00000000-0005-0000-0000-00000F470000}"/>
    <cellStyle name="Migliaia 34 3 3 3 5" xfId="26743" xr:uid="{00000000-0005-0000-0000-000010470000}"/>
    <cellStyle name="Migliaia 34 3 3 3 6" xfId="31821" xr:uid="{00000000-0005-0000-0000-000011470000}"/>
    <cellStyle name="Migliaia 34 3 3 3 7" xfId="34809" xr:uid="{00000000-0005-0000-0000-000012470000}"/>
    <cellStyle name="Migliaia 34 3 3 3 8" xfId="37769" xr:uid="{00000000-0005-0000-0000-000013470000}"/>
    <cellStyle name="Migliaia 34 3 3 4" xfId="9689" xr:uid="{00000000-0005-0000-0000-000014470000}"/>
    <cellStyle name="Migliaia 34 3 3 4 2" xfId="9690" xr:uid="{00000000-0005-0000-0000-000015470000}"/>
    <cellStyle name="Migliaia 34 3 3 4 3" xfId="9691" xr:uid="{00000000-0005-0000-0000-000016470000}"/>
    <cellStyle name="Migliaia 34 3 3 4 4" xfId="27655" xr:uid="{00000000-0005-0000-0000-000017470000}"/>
    <cellStyle name="Migliaia 34 3 3 4 5" xfId="35709" xr:uid="{00000000-0005-0000-0000-000018470000}"/>
    <cellStyle name="Migliaia 34 3 3 4 6" xfId="38669" xr:uid="{00000000-0005-0000-0000-000019470000}"/>
    <cellStyle name="Migliaia 34 3 3 5" xfId="9692" xr:uid="{00000000-0005-0000-0000-00001A470000}"/>
    <cellStyle name="Migliaia 34 3 3 5 2" xfId="9693" xr:uid="{00000000-0005-0000-0000-00001B470000}"/>
    <cellStyle name="Migliaia 34 3 3 5 3" xfId="9694" xr:uid="{00000000-0005-0000-0000-00001C470000}"/>
    <cellStyle name="Migliaia 34 3 3 5 4" xfId="28571" xr:uid="{00000000-0005-0000-0000-00001D470000}"/>
    <cellStyle name="Migliaia 34 3 3 5 5" xfId="39573" xr:uid="{00000000-0005-0000-0000-00001E470000}"/>
    <cellStyle name="Migliaia 34 3 3 6" xfId="9695" xr:uid="{00000000-0005-0000-0000-00001F470000}"/>
    <cellStyle name="Migliaia 34 3 3 6 2" xfId="9696" xr:uid="{00000000-0005-0000-0000-000020470000}"/>
    <cellStyle name="Migliaia 34 3 3 6 3" xfId="9697" xr:uid="{00000000-0005-0000-0000-000021470000}"/>
    <cellStyle name="Migliaia 34 3 3 6 4" xfId="29491" xr:uid="{00000000-0005-0000-0000-000022470000}"/>
    <cellStyle name="Migliaia 34 3 3 6 5" xfId="40478" xr:uid="{00000000-0005-0000-0000-000023470000}"/>
    <cellStyle name="Migliaia 34 3 3 7" xfId="9698" xr:uid="{00000000-0005-0000-0000-000024470000}"/>
    <cellStyle name="Migliaia 34 3 3 8" xfId="9699" xr:uid="{00000000-0005-0000-0000-000025470000}"/>
    <cellStyle name="Migliaia 34 3 3 9" xfId="9700" xr:uid="{00000000-0005-0000-0000-000026470000}"/>
    <cellStyle name="Migliaia 34 3 4" xfId="9701" xr:uid="{00000000-0005-0000-0000-000027470000}"/>
    <cellStyle name="Migliaia 34 3 4 10" xfId="30949" xr:uid="{00000000-0005-0000-0000-000028470000}"/>
    <cellStyle name="Migliaia 34 3 4 11" xfId="33713" xr:uid="{00000000-0005-0000-0000-000029470000}"/>
    <cellStyle name="Migliaia 34 3 4 12" xfId="36900" xr:uid="{00000000-0005-0000-0000-00002A470000}"/>
    <cellStyle name="Migliaia 34 3 4 2" xfId="9702" xr:uid="{00000000-0005-0000-0000-00002B470000}"/>
    <cellStyle name="Migliaia 34 3 4 2 2" xfId="9703" xr:uid="{00000000-0005-0000-0000-00002C470000}"/>
    <cellStyle name="Migliaia 34 3 4 2 3" xfId="9704" xr:uid="{00000000-0005-0000-0000-00002D470000}"/>
    <cellStyle name="Migliaia 34 3 4 2 4" xfId="9705" xr:uid="{00000000-0005-0000-0000-00002E470000}"/>
    <cellStyle name="Migliaia 34 3 4 2 5" xfId="26745" xr:uid="{00000000-0005-0000-0000-00002F470000}"/>
    <cellStyle name="Migliaia 34 3 4 2 6" xfId="31823" xr:uid="{00000000-0005-0000-0000-000030470000}"/>
    <cellStyle name="Migliaia 34 3 4 2 7" xfId="34811" xr:uid="{00000000-0005-0000-0000-000031470000}"/>
    <cellStyle name="Migliaia 34 3 4 2 8" xfId="37771" xr:uid="{00000000-0005-0000-0000-000032470000}"/>
    <cellStyle name="Migliaia 34 3 4 3" xfId="9706" xr:uid="{00000000-0005-0000-0000-000033470000}"/>
    <cellStyle name="Migliaia 34 3 4 3 2" xfId="9707" xr:uid="{00000000-0005-0000-0000-000034470000}"/>
    <cellStyle name="Migliaia 34 3 4 3 3" xfId="9708" xr:uid="{00000000-0005-0000-0000-000035470000}"/>
    <cellStyle name="Migliaia 34 3 4 3 4" xfId="28052" xr:uid="{00000000-0005-0000-0000-000036470000}"/>
    <cellStyle name="Migliaia 34 3 4 3 5" xfId="36101" xr:uid="{00000000-0005-0000-0000-000037470000}"/>
    <cellStyle name="Migliaia 34 3 4 3 6" xfId="39061" xr:uid="{00000000-0005-0000-0000-000038470000}"/>
    <cellStyle name="Migliaia 34 3 4 4" xfId="9709" xr:uid="{00000000-0005-0000-0000-000039470000}"/>
    <cellStyle name="Migliaia 34 3 4 4 2" xfId="9710" xr:uid="{00000000-0005-0000-0000-00003A470000}"/>
    <cellStyle name="Migliaia 34 3 4 4 3" xfId="9711" xr:uid="{00000000-0005-0000-0000-00003B470000}"/>
    <cellStyle name="Migliaia 34 3 4 4 4" xfId="28968" xr:uid="{00000000-0005-0000-0000-00003C470000}"/>
    <cellStyle name="Migliaia 34 3 4 4 5" xfId="39965" xr:uid="{00000000-0005-0000-0000-00003D470000}"/>
    <cellStyle name="Migliaia 34 3 4 5" xfId="9712" xr:uid="{00000000-0005-0000-0000-00003E470000}"/>
    <cellStyle name="Migliaia 34 3 4 5 2" xfId="9713" xr:uid="{00000000-0005-0000-0000-00003F470000}"/>
    <cellStyle name="Migliaia 34 3 4 5 3" xfId="9714" xr:uid="{00000000-0005-0000-0000-000040470000}"/>
    <cellStyle name="Migliaia 34 3 4 5 4" xfId="29888" xr:uid="{00000000-0005-0000-0000-000041470000}"/>
    <cellStyle name="Migliaia 34 3 4 5 5" xfId="40870" xr:uid="{00000000-0005-0000-0000-000042470000}"/>
    <cellStyle name="Migliaia 34 3 4 6" xfId="9715" xr:uid="{00000000-0005-0000-0000-000043470000}"/>
    <cellStyle name="Migliaia 34 3 4 7" xfId="9716" xr:uid="{00000000-0005-0000-0000-000044470000}"/>
    <cellStyle name="Migliaia 34 3 4 8" xfId="9717" xr:uid="{00000000-0005-0000-0000-000045470000}"/>
    <cellStyle name="Migliaia 34 3 4 9" xfId="24432" xr:uid="{00000000-0005-0000-0000-000046470000}"/>
    <cellStyle name="Migliaia 34 3 5" xfId="9718" xr:uid="{00000000-0005-0000-0000-000047470000}"/>
    <cellStyle name="Migliaia 34 3 5 2" xfId="9719" xr:uid="{00000000-0005-0000-0000-000048470000}"/>
    <cellStyle name="Migliaia 34 3 5 3" xfId="9720" xr:uid="{00000000-0005-0000-0000-000049470000}"/>
    <cellStyle name="Migliaia 34 3 5 4" xfId="9721" xr:uid="{00000000-0005-0000-0000-00004A470000}"/>
    <cellStyle name="Migliaia 34 3 5 5" xfId="26741" xr:uid="{00000000-0005-0000-0000-00004B470000}"/>
    <cellStyle name="Migliaia 34 3 5 6" xfId="31819" xr:uid="{00000000-0005-0000-0000-00004C470000}"/>
    <cellStyle name="Migliaia 34 3 5 7" xfId="34807" xr:uid="{00000000-0005-0000-0000-00004D470000}"/>
    <cellStyle name="Migliaia 34 3 5 8" xfId="37767" xr:uid="{00000000-0005-0000-0000-00004E470000}"/>
    <cellStyle name="Migliaia 34 3 6" xfId="9722" xr:uid="{00000000-0005-0000-0000-00004F470000}"/>
    <cellStyle name="Migliaia 34 3 6 2" xfId="9723" xr:uid="{00000000-0005-0000-0000-000050470000}"/>
    <cellStyle name="Migliaia 34 3 6 3" xfId="9724" xr:uid="{00000000-0005-0000-0000-000051470000}"/>
    <cellStyle name="Migliaia 34 3 6 4" xfId="27653" xr:uid="{00000000-0005-0000-0000-000052470000}"/>
    <cellStyle name="Migliaia 34 3 6 5" xfId="35707" xr:uid="{00000000-0005-0000-0000-000053470000}"/>
    <cellStyle name="Migliaia 34 3 6 6" xfId="38667" xr:uid="{00000000-0005-0000-0000-000054470000}"/>
    <cellStyle name="Migliaia 34 3 7" xfId="9725" xr:uid="{00000000-0005-0000-0000-000055470000}"/>
    <cellStyle name="Migliaia 34 3 7 2" xfId="9726" xr:uid="{00000000-0005-0000-0000-000056470000}"/>
    <cellStyle name="Migliaia 34 3 7 3" xfId="9727" xr:uid="{00000000-0005-0000-0000-000057470000}"/>
    <cellStyle name="Migliaia 34 3 7 4" xfId="28569" xr:uid="{00000000-0005-0000-0000-000058470000}"/>
    <cellStyle name="Migliaia 34 3 7 5" xfId="33709" xr:uid="{00000000-0005-0000-0000-000059470000}"/>
    <cellStyle name="Migliaia 34 3 7 6" xfId="39571" xr:uid="{00000000-0005-0000-0000-00005A470000}"/>
    <cellStyle name="Migliaia 34 3 8" xfId="9728" xr:uid="{00000000-0005-0000-0000-00005B470000}"/>
    <cellStyle name="Migliaia 34 3 8 2" xfId="9729" xr:uid="{00000000-0005-0000-0000-00005C470000}"/>
    <cellStyle name="Migliaia 34 3 8 3" xfId="9730" xr:uid="{00000000-0005-0000-0000-00005D470000}"/>
    <cellStyle name="Migliaia 34 3 8 4" xfId="29489" xr:uid="{00000000-0005-0000-0000-00005E470000}"/>
    <cellStyle name="Migliaia 34 3 8 5" xfId="40476" xr:uid="{00000000-0005-0000-0000-00005F470000}"/>
    <cellStyle name="Migliaia 34 3 9" xfId="9731" xr:uid="{00000000-0005-0000-0000-000060470000}"/>
    <cellStyle name="Migliaia 34 4" xfId="9732" xr:uid="{00000000-0005-0000-0000-000061470000}"/>
    <cellStyle name="Migliaia 34 4 10" xfId="9733" xr:uid="{00000000-0005-0000-0000-000062470000}"/>
    <cellStyle name="Migliaia 34 4 11" xfId="24433" xr:uid="{00000000-0005-0000-0000-000063470000}"/>
    <cellStyle name="Migliaia 34 4 12" xfId="30950" xr:uid="{00000000-0005-0000-0000-000064470000}"/>
    <cellStyle name="Migliaia 34 4 13" xfId="33714" xr:uid="{00000000-0005-0000-0000-000065470000}"/>
    <cellStyle name="Migliaia 34 4 14" xfId="36901" xr:uid="{00000000-0005-0000-0000-000066470000}"/>
    <cellStyle name="Migliaia 34 4 2" xfId="9734" xr:uid="{00000000-0005-0000-0000-000067470000}"/>
    <cellStyle name="Migliaia 34 4 2 10" xfId="24434" xr:uid="{00000000-0005-0000-0000-000068470000}"/>
    <cellStyle name="Migliaia 34 4 2 11" xfId="30951" xr:uid="{00000000-0005-0000-0000-000069470000}"/>
    <cellStyle name="Migliaia 34 4 2 12" xfId="33715" xr:uid="{00000000-0005-0000-0000-00006A470000}"/>
    <cellStyle name="Migliaia 34 4 2 13" xfId="36902" xr:uid="{00000000-0005-0000-0000-00006B470000}"/>
    <cellStyle name="Migliaia 34 4 2 2" xfId="9735" xr:uid="{00000000-0005-0000-0000-00006C470000}"/>
    <cellStyle name="Migliaia 34 4 2 2 10" xfId="30952" xr:uid="{00000000-0005-0000-0000-00006D470000}"/>
    <cellStyle name="Migliaia 34 4 2 2 11" xfId="33716" xr:uid="{00000000-0005-0000-0000-00006E470000}"/>
    <cellStyle name="Migliaia 34 4 2 2 12" xfId="36903" xr:uid="{00000000-0005-0000-0000-00006F470000}"/>
    <cellStyle name="Migliaia 34 4 2 2 2" xfId="9736" xr:uid="{00000000-0005-0000-0000-000070470000}"/>
    <cellStyle name="Migliaia 34 4 2 2 2 2" xfId="9737" xr:uid="{00000000-0005-0000-0000-000071470000}"/>
    <cellStyle name="Migliaia 34 4 2 2 2 3" xfId="9738" xr:uid="{00000000-0005-0000-0000-000072470000}"/>
    <cellStyle name="Migliaia 34 4 2 2 2 4" xfId="9739" xr:uid="{00000000-0005-0000-0000-000073470000}"/>
    <cellStyle name="Migliaia 34 4 2 2 2 5" xfId="26748" xr:uid="{00000000-0005-0000-0000-000074470000}"/>
    <cellStyle name="Migliaia 34 4 2 2 2 6" xfId="31826" xr:uid="{00000000-0005-0000-0000-000075470000}"/>
    <cellStyle name="Migliaia 34 4 2 2 2 7" xfId="34814" xr:uid="{00000000-0005-0000-0000-000076470000}"/>
    <cellStyle name="Migliaia 34 4 2 2 2 8" xfId="37774" xr:uid="{00000000-0005-0000-0000-000077470000}"/>
    <cellStyle name="Migliaia 34 4 2 2 3" xfId="9740" xr:uid="{00000000-0005-0000-0000-000078470000}"/>
    <cellStyle name="Migliaia 34 4 2 2 3 2" xfId="9741" xr:uid="{00000000-0005-0000-0000-000079470000}"/>
    <cellStyle name="Migliaia 34 4 2 2 3 3" xfId="9742" xr:uid="{00000000-0005-0000-0000-00007A470000}"/>
    <cellStyle name="Migliaia 34 4 2 2 3 4" xfId="28055" xr:uid="{00000000-0005-0000-0000-00007B470000}"/>
    <cellStyle name="Migliaia 34 4 2 2 3 5" xfId="36104" xr:uid="{00000000-0005-0000-0000-00007C470000}"/>
    <cellStyle name="Migliaia 34 4 2 2 3 6" xfId="39064" xr:uid="{00000000-0005-0000-0000-00007D470000}"/>
    <cellStyle name="Migliaia 34 4 2 2 4" xfId="9743" xr:uid="{00000000-0005-0000-0000-00007E470000}"/>
    <cellStyle name="Migliaia 34 4 2 2 4 2" xfId="9744" xr:uid="{00000000-0005-0000-0000-00007F470000}"/>
    <cellStyle name="Migliaia 34 4 2 2 4 3" xfId="9745" xr:uid="{00000000-0005-0000-0000-000080470000}"/>
    <cellStyle name="Migliaia 34 4 2 2 4 4" xfId="28971" xr:uid="{00000000-0005-0000-0000-000081470000}"/>
    <cellStyle name="Migliaia 34 4 2 2 4 5" xfId="39968" xr:uid="{00000000-0005-0000-0000-000082470000}"/>
    <cellStyle name="Migliaia 34 4 2 2 5" xfId="9746" xr:uid="{00000000-0005-0000-0000-000083470000}"/>
    <cellStyle name="Migliaia 34 4 2 2 5 2" xfId="9747" xr:uid="{00000000-0005-0000-0000-000084470000}"/>
    <cellStyle name="Migliaia 34 4 2 2 5 3" xfId="9748" xr:uid="{00000000-0005-0000-0000-000085470000}"/>
    <cellStyle name="Migliaia 34 4 2 2 5 4" xfId="29891" xr:uid="{00000000-0005-0000-0000-000086470000}"/>
    <cellStyle name="Migliaia 34 4 2 2 5 5" xfId="40873" xr:uid="{00000000-0005-0000-0000-000087470000}"/>
    <cellStyle name="Migliaia 34 4 2 2 6" xfId="9749" xr:uid="{00000000-0005-0000-0000-000088470000}"/>
    <cellStyle name="Migliaia 34 4 2 2 7" xfId="9750" xr:uid="{00000000-0005-0000-0000-000089470000}"/>
    <cellStyle name="Migliaia 34 4 2 2 8" xfId="9751" xr:uid="{00000000-0005-0000-0000-00008A470000}"/>
    <cellStyle name="Migliaia 34 4 2 2 9" xfId="24435" xr:uid="{00000000-0005-0000-0000-00008B470000}"/>
    <cellStyle name="Migliaia 34 4 2 3" xfId="9752" xr:uid="{00000000-0005-0000-0000-00008C470000}"/>
    <cellStyle name="Migliaia 34 4 2 3 2" xfId="9753" xr:uid="{00000000-0005-0000-0000-00008D470000}"/>
    <cellStyle name="Migliaia 34 4 2 3 3" xfId="9754" xr:uid="{00000000-0005-0000-0000-00008E470000}"/>
    <cellStyle name="Migliaia 34 4 2 3 4" xfId="9755" xr:uid="{00000000-0005-0000-0000-00008F470000}"/>
    <cellStyle name="Migliaia 34 4 2 3 5" xfId="26747" xr:uid="{00000000-0005-0000-0000-000090470000}"/>
    <cellStyle name="Migliaia 34 4 2 3 6" xfId="31825" xr:uid="{00000000-0005-0000-0000-000091470000}"/>
    <cellStyle name="Migliaia 34 4 2 3 7" xfId="34813" xr:uid="{00000000-0005-0000-0000-000092470000}"/>
    <cellStyle name="Migliaia 34 4 2 3 8" xfId="37773" xr:uid="{00000000-0005-0000-0000-000093470000}"/>
    <cellStyle name="Migliaia 34 4 2 4" xfId="9756" xr:uid="{00000000-0005-0000-0000-000094470000}"/>
    <cellStyle name="Migliaia 34 4 2 4 2" xfId="9757" xr:uid="{00000000-0005-0000-0000-000095470000}"/>
    <cellStyle name="Migliaia 34 4 2 4 3" xfId="9758" xr:uid="{00000000-0005-0000-0000-000096470000}"/>
    <cellStyle name="Migliaia 34 4 2 4 4" xfId="27657" xr:uid="{00000000-0005-0000-0000-000097470000}"/>
    <cellStyle name="Migliaia 34 4 2 4 5" xfId="35711" xr:uid="{00000000-0005-0000-0000-000098470000}"/>
    <cellStyle name="Migliaia 34 4 2 4 6" xfId="38671" xr:uid="{00000000-0005-0000-0000-000099470000}"/>
    <cellStyle name="Migliaia 34 4 2 5" xfId="9759" xr:uid="{00000000-0005-0000-0000-00009A470000}"/>
    <cellStyle name="Migliaia 34 4 2 5 2" xfId="9760" xr:uid="{00000000-0005-0000-0000-00009B470000}"/>
    <cellStyle name="Migliaia 34 4 2 5 3" xfId="9761" xr:uid="{00000000-0005-0000-0000-00009C470000}"/>
    <cellStyle name="Migliaia 34 4 2 5 4" xfId="28573" xr:uid="{00000000-0005-0000-0000-00009D470000}"/>
    <cellStyle name="Migliaia 34 4 2 5 5" xfId="39575" xr:uid="{00000000-0005-0000-0000-00009E470000}"/>
    <cellStyle name="Migliaia 34 4 2 6" xfId="9762" xr:uid="{00000000-0005-0000-0000-00009F470000}"/>
    <cellStyle name="Migliaia 34 4 2 6 2" xfId="9763" xr:uid="{00000000-0005-0000-0000-0000A0470000}"/>
    <cellStyle name="Migliaia 34 4 2 6 3" xfId="9764" xr:uid="{00000000-0005-0000-0000-0000A1470000}"/>
    <cellStyle name="Migliaia 34 4 2 6 4" xfId="29493" xr:uid="{00000000-0005-0000-0000-0000A2470000}"/>
    <cellStyle name="Migliaia 34 4 2 6 5" xfId="40480" xr:uid="{00000000-0005-0000-0000-0000A3470000}"/>
    <cellStyle name="Migliaia 34 4 2 7" xfId="9765" xr:uid="{00000000-0005-0000-0000-0000A4470000}"/>
    <cellStyle name="Migliaia 34 4 2 8" xfId="9766" xr:uid="{00000000-0005-0000-0000-0000A5470000}"/>
    <cellStyle name="Migliaia 34 4 2 9" xfId="9767" xr:uid="{00000000-0005-0000-0000-0000A6470000}"/>
    <cellStyle name="Migliaia 34 4 3" xfId="9768" xr:uid="{00000000-0005-0000-0000-0000A7470000}"/>
    <cellStyle name="Migliaia 34 4 3 10" xfId="30953" xr:uid="{00000000-0005-0000-0000-0000A8470000}"/>
    <cellStyle name="Migliaia 34 4 3 11" xfId="33717" xr:uid="{00000000-0005-0000-0000-0000A9470000}"/>
    <cellStyle name="Migliaia 34 4 3 12" xfId="36904" xr:uid="{00000000-0005-0000-0000-0000AA470000}"/>
    <cellStyle name="Migliaia 34 4 3 2" xfId="9769" xr:uid="{00000000-0005-0000-0000-0000AB470000}"/>
    <cellStyle name="Migliaia 34 4 3 2 2" xfId="9770" xr:uid="{00000000-0005-0000-0000-0000AC470000}"/>
    <cellStyle name="Migliaia 34 4 3 2 3" xfId="9771" xr:uid="{00000000-0005-0000-0000-0000AD470000}"/>
    <cellStyle name="Migliaia 34 4 3 2 4" xfId="9772" xr:uid="{00000000-0005-0000-0000-0000AE470000}"/>
    <cellStyle name="Migliaia 34 4 3 2 5" xfId="26749" xr:uid="{00000000-0005-0000-0000-0000AF470000}"/>
    <cellStyle name="Migliaia 34 4 3 2 6" xfId="31827" xr:uid="{00000000-0005-0000-0000-0000B0470000}"/>
    <cellStyle name="Migliaia 34 4 3 2 7" xfId="34815" xr:uid="{00000000-0005-0000-0000-0000B1470000}"/>
    <cellStyle name="Migliaia 34 4 3 2 8" xfId="37775" xr:uid="{00000000-0005-0000-0000-0000B2470000}"/>
    <cellStyle name="Migliaia 34 4 3 3" xfId="9773" xr:uid="{00000000-0005-0000-0000-0000B3470000}"/>
    <cellStyle name="Migliaia 34 4 3 3 2" xfId="9774" xr:uid="{00000000-0005-0000-0000-0000B4470000}"/>
    <cellStyle name="Migliaia 34 4 3 3 3" xfId="9775" xr:uid="{00000000-0005-0000-0000-0000B5470000}"/>
    <cellStyle name="Migliaia 34 4 3 3 4" xfId="28054" xr:uid="{00000000-0005-0000-0000-0000B6470000}"/>
    <cellStyle name="Migliaia 34 4 3 3 5" xfId="36103" xr:uid="{00000000-0005-0000-0000-0000B7470000}"/>
    <cellStyle name="Migliaia 34 4 3 3 6" xfId="39063" xr:uid="{00000000-0005-0000-0000-0000B8470000}"/>
    <cellStyle name="Migliaia 34 4 3 4" xfId="9776" xr:uid="{00000000-0005-0000-0000-0000B9470000}"/>
    <cellStyle name="Migliaia 34 4 3 4 2" xfId="9777" xr:uid="{00000000-0005-0000-0000-0000BA470000}"/>
    <cellStyle name="Migliaia 34 4 3 4 3" xfId="9778" xr:uid="{00000000-0005-0000-0000-0000BB470000}"/>
    <cellStyle name="Migliaia 34 4 3 4 4" xfId="28970" xr:uid="{00000000-0005-0000-0000-0000BC470000}"/>
    <cellStyle name="Migliaia 34 4 3 4 5" xfId="39967" xr:uid="{00000000-0005-0000-0000-0000BD470000}"/>
    <cellStyle name="Migliaia 34 4 3 5" xfId="9779" xr:uid="{00000000-0005-0000-0000-0000BE470000}"/>
    <cellStyle name="Migliaia 34 4 3 5 2" xfId="9780" xr:uid="{00000000-0005-0000-0000-0000BF470000}"/>
    <cellStyle name="Migliaia 34 4 3 5 3" xfId="9781" xr:uid="{00000000-0005-0000-0000-0000C0470000}"/>
    <cellStyle name="Migliaia 34 4 3 5 4" xfId="29890" xr:uid="{00000000-0005-0000-0000-0000C1470000}"/>
    <cellStyle name="Migliaia 34 4 3 5 5" xfId="40872" xr:uid="{00000000-0005-0000-0000-0000C2470000}"/>
    <cellStyle name="Migliaia 34 4 3 6" xfId="9782" xr:uid="{00000000-0005-0000-0000-0000C3470000}"/>
    <cellStyle name="Migliaia 34 4 3 7" xfId="9783" xr:uid="{00000000-0005-0000-0000-0000C4470000}"/>
    <cellStyle name="Migliaia 34 4 3 8" xfId="9784" xr:uid="{00000000-0005-0000-0000-0000C5470000}"/>
    <cellStyle name="Migliaia 34 4 3 9" xfId="24436" xr:uid="{00000000-0005-0000-0000-0000C6470000}"/>
    <cellStyle name="Migliaia 34 4 4" xfId="9785" xr:uid="{00000000-0005-0000-0000-0000C7470000}"/>
    <cellStyle name="Migliaia 34 4 4 2" xfId="9786" xr:uid="{00000000-0005-0000-0000-0000C8470000}"/>
    <cellStyle name="Migliaia 34 4 4 3" xfId="9787" xr:uid="{00000000-0005-0000-0000-0000C9470000}"/>
    <cellStyle name="Migliaia 34 4 4 4" xfId="9788" xr:uid="{00000000-0005-0000-0000-0000CA470000}"/>
    <cellStyle name="Migliaia 34 4 4 5" xfId="26746" xr:uid="{00000000-0005-0000-0000-0000CB470000}"/>
    <cellStyle name="Migliaia 34 4 4 6" xfId="31824" xr:uid="{00000000-0005-0000-0000-0000CC470000}"/>
    <cellStyle name="Migliaia 34 4 4 7" xfId="34812" xr:uid="{00000000-0005-0000-0000-0000CD470000}"/>
    <cellStyle name="Migliaia 34 4 4 8" xfId="37772" xr:uid="{00000000-0005-0000-0000-0000CE470000}"/>
    <cellStyle name="Migliaia 34 4 5" xfId="9789" xr:uid="{00000000-0005-0000-0000-0000CF470000}"/>
    <cellStyle name="Migliaia 34 4 5 2" xfId="9790" xr:uid="{00000000-0005-0000-0000-0000D0470000}"/>
    <cellStyle name="Migliaia 34 4 5 3" xfId="9791" xr:uid="{00000000-0005-0000-0000-0000D1470000}"/>
    <cellStyle name="Migliaia 34 4 5 4" xfId="27656" xr:uid="{00000000-0005-0000-0000-0000D2470000}"/>
    <cellStyle name="Migliaia 34 4 5 5" xfId="35710" xr:uid="{00000000-0005-0000-0000-0000D3470000}"/>
    <cellStyle name="Migliaia 34 4 5 6" xfId="38670" xr:uid="{00000000-0005-0000-0000-0000D4470000}"/>
    <cellStyle name="Migliaia 34 4 6" xfId="9792" xr:uid="{00000000-0005-0000-0000-0000D5470000}"/>
    <cellStyle name="Migliaia 34 4 6 2" xfId="9793" xr:uid="{00000000-0005-0000-0000-0000D6470000}"/>
    <cellStyle name="Migliaia 34 4 6 3" xfId="9794" xr:uid="{00000000-0005-0000-0000-0000D7470000}"/>
    <cellStyle name="Migliaia 34 4 6 4" xfId="28572" xr:uid="{00000000-0005-0000-0000-0000D8470000}"/>
    <cellStyle name="Migliaia 34 4 6 5" xfId="39574" xr:uid="{00000000-0005-0000-0000-0000D9470000}"/>
    <cellStyle name="Migliaia 34 4 7" xfId="9795" xr:uid="{00000000-0005-0000-0000-0000DA470000}"/>
    <cellStyle name="Migliaia 34 4 7 2" xfId="9796" xr:uid="{00000000-0005-0000-0000-0000DB470000}"/>
    <cellStyle name="Migliaia 34 4 7 3" xfId="9797" xr:uid="{00000000-0005-0000-0000-0000DC470000}"/>
    <cellStyle name="Migliaia 34 4 7 4" xfId="29492" xr:uid="{00000000-0005-0000-0000-0000DD470000}"/>
    <cellStyle name="Migliaia 34 4 7 5" xfId="40479" xr:uid="{00000000-0005-0000-0000-0000DE470000}"/>
    <cellStyle name="Migliaia 34 4 8" xfId="9798" xr:uid="{00000000-0005-0000-0000-0000DF470000}"/>
    <cellStyle name="Migliaia 34 4 9" xfId="9799" xr:uid="{00000000-0005-0000-0000-0000E0470000}"/>
    <cellStyle name="Migliaia 34 5" xfId="9800" xr:uid="{00000000-0005-0000-0000-0000E1470000}"/>
    <cellStyle name="Migliaia 34 5 10" xfId="30954" xr:uid="{00000000-0005-0000-0000-0000E2470000}"/>
    <cellStyle name="Migliaia 34 5 11" xfId="33718" xr:uid="{00000000-0005-0000-0000-0000E3470000}"/>
    <cellStyle name="Migliaia 34 5 12" xfId="36905" xr:uid="{00000000-0005-0000-0000-0000E4470000}"/>
    <cellStyle name="Migliaia 34 5 2" xfId="9801" xr:uid="{00000000-0005-0000-0000-0000E5470000}"/>
    <cellStyle name="Migliaia 34 5 2 2" xfId="9802" xr:uid="{00000000-0005-0000-0000-0000E6470000}"/>
    <cellStyle name="Migliaia 34 5 2 3" xfId="9803" xr:uid="{00000000-0005-0000-0000-0000E7470000}"/>
    <cellStyle name="Migliaia 34 5 2 4" xfId="9804" xr:uid="{00000000-0005-0000-0000-0000E8470000}"/>
    <cellStyle name="Migliaia 34 5 2 5" xfId="26750" xr:uid="{00000000-0005-0000-0000-0000E9470000}"/>
    <cellStyle name="Migliaia 34 5 2 6" xfId="31828" xr:uid="{00000000-0005-0000-0000-0000EA470000}"/>
    <cellStyle name="Migliaia 34 5 2 7" xfId="34816" xr:uid="{00000000-0005-0000-0000-0000EB470000}"/>
    <cellStyle name="Migliaia 34 5 2 8" xfId="37776" xr:uid="{00000000-0005-0000-0000-0000EC470000}"/>
    <cellStyle name="Migliaia 34 5 3" xfId="9805" xr:uid="{00000000-0005-0000-0000-0000ED470000}"/>
    <cellStyle name="Migliaia 34 5 3 2" xfId="9806" xr:uid="{00000000-0005-0000-0000-0000EE470000}"/>
    <cellStyle name="Migliaia 34 5 3 3" xfId="9807" xr:uid="{00000000-0005-0000-0000-0000EF470000}"/>
    <cellStyle name="Migliaia 34 5 3 4" xfId="27658" xr:uid="{00000000-0005-0000-0000-0000F0470000}"/>
    <cellStyle name="Migliaia 34 5 3 5" xfId="35712" xr:uid="{00000000-0005-0000-0000-0000F1470000}"/>
    <cellStyle name="Migliaia 34 5 3 6" xfId="38672" xr:uid="{00000000-0005-0000-0000-0000F2470000}"/>
    <cellStyle name="Migliaia 34 5 4" xfId="9808" xr:uid="{00000000-0005-0000-0000-0000F3470000}"/>
    <cellStyle name="Migliaia 34 5 4 2" xfId="9809" xr:uid="{00000000-0005-0000-0000-0000F4470000}"/>
    <cellStyle name="Migliaia 34 5 4 3" xfId="9810" xr:uid="{00000000-0005-0000-0000-0000F5470000}"/>
    <cellStyle name="Migliaia 34 5 4 4" xfId="28574" xr:uid="{00000000-0005-0000-0000-0000F6470000}"/>
    <cellStyle name="Migliaia 34 5 4 5" xfId="39576" xr:uid="{00000000-0005-0000-0000-0000F7470000}"/>
    <cellStyle name="Migliaia 34 5 5" xfId="9811" xr:uid="{00000000-0005-0000-0000-0000F8470000}"/>
    <cellStyle name="Migliaia 34 5 5 2" xfId="9812" xr:uid="{00000000-0005-0000-0000-0000F9470000}"/>
    <cellStyle name="Migliaia 34 5 5 3" xfId="9813" xr:uid="{00000000-0005-0000-0000-0000FA470000}"/>
    <cellStyle name="Migliaia 34 5 5 4" xfId="29494" xr:uid="{00000000-0005-0000-0000-0000FB470000}"/>
    <cellStyle name="Migliaia 34 5 5 5" xfId="40481" xr:uid="{00000000-0005-0000-0000-0000FC470000}"/>
    <cellStyle name="Migliaia 34 5 6" xfId="9814" xr:uid="{00000000-0005-0000-0000-0000FD470000}"/>
    <cellStyle name="Migliaia 34 5 7" xfId="9815" xr:uid="{00000000-0005-0000-0000-0000FE470000}"/>
    <cellStyle name="Migliaia 34 5 8" xfId="9816" xr:uid="{00000000-0005-0000-0000-0000FF470000}"/>
    <cellStyle name="Migliaia 34 5 9" xfId="24437" xr:uid="{00000000-0005-0000-0000-000000480000}"/>
    <cellStyle name="Migliaia 34 6" xfId="9817" xr:uid="{00000000-0005-0000-0000-000001480000}"/>
    <cellStyle name="Migliaia 34 6 2" xfId="9818" xr:uid="{00000000-0005-0000-0000-000002480000}"/>
    <cellStyle name="Migliaia 34 6 3" xfId="9819" xr:uid="{00000000-0005-0000-0000-000003480000}"/>
    <cellStyle name="Migliaia 34 6 4" xfId="9820" xr:uid="{00000000-0005-0000-0000-000004480000}"/>
    <cellStyle name="Migliaia 34 6 5" xfId="26738" xr:uid="{00000000-0005-0000-0000-000005480000}"/>
    <cellStyle name="Migliaia 34 6 6" xfId="31816" xr:uid="{00000000-0005-0000-0000-000006480000}"/>
    <cellStyle name="Migliaia 34 6 7" xfId="34804" xr:uid="{00000000-0005-0000-0000-000007480000}"/>
    <cellStyle name="Migliaia 34 6 8" xfId="37764" xr:uid="{00000000-0005-0000-0000-000008480000}"/>
    <cellStyle name="Migliaia 34 7" xfId="9821" xr:uid="{00000000-0005-0000-0000-000009480000}"/>
    <cellStyle name="Migliaia 34 7 2" xfId="9822" xr:uid="{00000000-0005-0000-0000-00000A480000}"/>
    <cellStyle name="Migliaia 34 7 3" xfId="9823" xr:uid="{00000000-0005-0000-0000-00000B480000}"/>
    <cellStyle name="Migliaia 34 7 4" xfId="9824" xr:uid="{00000000-0005-0000-0000-00000C480000}"/>
    <cellStyle name="Migliaia 34 7 5" xfId="23976" xr:uid="{00000000-0005-0000-0000-00000D480000}"/>
    <cellStyle name="Migliaia 34 7 6" xfId="30532" xr:uid="{00000000-0005-0000-0000-00000E480000}"/>
    <cellStyle name="Migliaia 34 7 7" xfId="33193" xr:uid="{00000000-0005-0000-0000-00000F480000}"/>
    <cellStyle name="Migliaia 34 7 8" xfId="36484" xr:uid="{00000000-0005-0000-0000-000010480000}"/>
    <cellStyle name="Migliaia 34 8" xfId="9825" xr:uid="{00000000-0005-0000-0000-000011480000}"/>
    <cellStyle name="Migliaia 34 8 2" xfId="9826" xr:uid="{00000000-0005-0000-0000-000012480000}"/>
    <cellStyle name="Migliaia 34 8 3" xfId="9827" xr:uid="{00000000-0005-0000-0000-000013480000}"/>
    <cellStyle name="Migliaia 34 8 4" xfId="9828" xr:uid="{00000000-0005-0000-0000-000014480000}"/>
    <cellStyle name="Migliaia 34 8 5" xfId="27273" xr:uid="{00000000-0005-0000-0000-000015480000}"/>
    <cellStyle name="Migliaia 34 8 6" xfId="32344" xr:uid="{00000000-0005-0000-0000-000016480000}"/>
    <cellStyle name="Migliaia 34 8 7" xfId="35332" xr:uid="{00000000-0005-0000-0000-000017480000}"/>
    <cellStyle name="Migliaia 34 8 8" xfId="38292" xr:uid="{00000000-0005-0000-0000-000018480000}"/>
    <cellStyle name="Migliaia 34 9" xfId="9829" xr:uid="{00000000-0005-0000-0000-000019480000}"/>
    <cellStyle name="Migliaia 34 9 2" xfId="9830" xr:uid="{00000000-0005-0000-0000-00001A480000}"/>
    <cellStyle name="Migliaia 34 9 3" xfId="9831" xr:uid="{00000000-0005-0000-0000-00001B480000}"/>
    <cellStyle name="Migliaia 34 9 4" xfId="9832" xr:uid="{00000000-0005-0000-0000-00001C480000}"/>
    <cellStyle name="Migliaia 34 9 5" xfId="27393" xr:uid="{00000000-0005-0000-0000-00001D480000}"/>
    <cellStyle name="Migliaia 34 9 6" xfId="30408" xr:uid="{00000000-0005-0000-0000-00001E480000}"/>
    <cellStyle name="Migliaia 34 9 7" xfId="35452" xr:uid="{00000000-0005-0000-0000-00001F480000}"/>
    <cellStyle name="Migliaia 34 9 8" xfId="38412" xr:uid="{00000000-0005-0000-0000-000020480000}"/>
    <cellStyle name="Migliaia 35" xfId="9833" xr:uid="{00000000-0005-0000-0000-000021480000}"/>
    <cellStyle name="Migliaia 35 10" xfId="9834" xr:uid="{00000000-0005-0000-0000-000022480000}"/>
    <cellStyle name="Migliaia 35 10 2" xfId="9835" xr:uid="{00000000-0005-0000-0000-000023480000}"/>
    <cellStyle name="Migliaia 35 10 3" xfId="9836" xr:uid="{00000000-0005-0000-0000-000024480000}"/>
    <cellStyle name="Migliaia 35 10 4" xfId="28310" xr:uid="{00000000-0005-0000-0000-000025480000}"/>
    <cellStyle name="Migliaia 35 10 5" xfId="33068" xr:uid="{00000000-0005-0000-0000-000026480000}"/>
    <cellStyle name="Migliaia 35 10 6" xfId="39317" xr:uid="{00000000-0005-0000-0000-000027480000}"/>
    <cellStyle name="Migliaia 35 11" xfId="9837" xr:uid="{00000000-0005-0000-0000-000028480000}"/>
    <cellStyle name="Migliaia 35 11 2" xfId="9838" xr:uid="{00000000-0005-0000-0000-000029480000}"/>
    <cellStyle name="Migliaia 35 11 3" xfId="9839" xr:uid="{00000000-0005-0000-0000-00002A480000}"/>
    <cellStyle name="Migliaia 35 11 4" xfId="29230" xr:uid="{00000000-0005-0000-0000-00002B480000}"/>
    <cellStyle name="Migliaia 35 11 5" xfId="32718" xr:uid="{00000000-0005-0000-0000-00002C480000}"/>
    <cellStyle name="Migliaia 35 11 6" xfId="40222" xr:uid="{00000000-0005-0000-0000-00002D480000}"/>
    <cellStyle name="Migliaia 35 12" xfId="9840" xr:uid="{00000000-0005-0000-0000-00002E480000}"/>
    <cellStyle name="Migliaia 35 13" xfId="9841" xr:uid="{00000000-0005-0000-0000-00002F480000}"/>
    <cellStyle name="Migliaia 35 14" xfId="9842" xr:uid="{00000000-0005-0000-0000-000030480000}"/>
    <cellStyle name="Migliaia 35 15" xfId="23623" xr:uid="{00000000-0005-0000-0000-000031480000}"/>
    <cellStyle name="Migliaia 35 16" xfId="30239" xr:uid="{00000000-0005-0000-0000-000032480000}"/>
    <cellStyle name="Migliaia 35 17" xfId="36365" xr:uid="{00000000-0005-0000-0000-000033480000}"/>
    <cellStyle name="Migliaia 35 18" xfId="41127" xr:uid="{00000000-0005-0000-0000-000034480000}"/>
    <cellStyle name="Migliaia 35 19" xfId="41248" xr:uid="{00000000-0005-0000-0000-000035480000}"/>
    <cellStyle name="Migliaia 35 2" xfId="9843" xr:uid="{00000000-0005-0000-0000-000036480000}"/>
    <cellStyle name="Migliaia 35 2 10" xfId="24438" xr:uid="{00000000-0005-0000-0000-000037480000}"/>
    <cellStyle name="Migliaia 35 2 11" xfId="30240" xr:uid="{00000000-0005-0000-0000-000038480000}"/>
    <cellStyle name="Migliaia 35 2 12" xfId="36906" xr:uid="{00000000-0005-0000-0000-000039480000}"/>
    <cellStyle name="Migliaia 35 2 2" xfId="9844" xr:uid="{00000000-0005-0000-0000-00003A480000}"/>
    <cellStyle name="Migliaia 35 2 2 10" xfId="30956" xr:uid="{00000000-0005-0000-0000-00003B480000}"/>
    <cellStyle name="Migliaia 35 2 2 11" xfId="33720" xr:uid="{00000000-0005-0000-0000-00003C480000}"/>
    <cellStyle name="Migliaia 35 2 2 12" xfId="36907" xr:uid="{00000000-0005-0000-0000-00003D480000}"/>
    <cellStyle name="Migliaia 35 2 2 2" xfId="9845" xr:uid="{00000000-0005-0000-0000-00003E480000}"/>
    <cellStyle name="Migliaia 35 2 2 2 2" xfId="9846" xr:uid="{00000000-0005-0000-0000-00003F480000}"/>
    <cellStyle name="Migliaia 35 2 2 2 3" xfId="9847" xr:uid="{00000000-0005-0000-0000-000040480000}"/>
    <cellStyle name="Migliaia 35 2 2 2 4" xfId="9848" xr:uid="{00000000-0005-0000-0000-000041480000}"/>
    <cellStyle name="Migliaia 35 2 2 2 5" xfId="26753" xr:uid="{00000000-0005-0000-0000-000042480000}"/>
    <cellStyle name="Migliaia 35 2 2 2 6" xfId="31831" xr:uid="{00000000-0005-0000-0000-000043480000}"/>
    <cellStyle name="Migliaia 35 2 2 2 7" xfId="34819" xr:uid="{00000000-0005-0000-0000-000044480000}"/>
    <cellStyle name="Migliaia 35 2 2 2 8" xfId="37779" xr:uid="{00000000-0005-0000-0000-000045480000}"/>
    <cellStyle name="Migliaia 35 2 2 3" xfId="9849" xr:uid="{00000000-0005-0000-0000-000046480000}"/>
    <cellStyle name="Migliaia 35 2 2 3 2" xfId="9850" xr:uid="{00000000-0005-0000-0000-000047480000}"/>
    <cellStyle name="Migliaia 35 2 2 3 3" xfId="9851" xr:uid="{00000000-0005-0000-0000-000048480000}"/>
    <cellStyle name="Migliaia 35 2 2 3 4" xfId="28056" xr:uid="{00000000-0005-0000-0000-000049480000}"/>
    <cellStyle name="Migliaia 35 2 2 3 5" xfId="36105" xr:uid="{00000000-0005-0000-0000-00004A480000}"/>
    <cellStyle name="Migliaia 35 2 2 3 6" xfId="39065" xr:uid="{00000000-0005-0000-0000-00004B480000}"/>
    <cellStyle name="Migliaia 35 2 2 4" xfId="9852" xr:uid="{00000000-0005-0000-0000-00004C480000}"/>
    <cellStyle name="Migliaia 35 2 2 4 2" xfId="9853" xr:uid="{00000000-0005-0000-0000-00004D480000}"/>
    <cellStyle name="Migliaia 35 2 2 4 3" xfId="9854" xr:uid="{00000000-0005-0000-0000-00004E480000}"/>
    <cellStyle name="Migliaia 35 2 2 4 4" xfId="28972" xr:uid="{00000000-0005-0000-0000-00004F480000}"/>
    <cellStyle name="Migliaia 35 2 2 4 5" xfId="39969" xr:uid="{00000000-0005-0000-0000-000050480000}"/>
    <cellStyle name="Migliaia 35 2 2 5" xfId="9855" xr:uid="{00000000-0005-0000-0000-000051480000}"/>
    <cellStyle name="Migliaia 35 2 2 5 2" xfId="9856" xr:uid="{00000000-0005-0000-0000-000052480000}"/>
    <cellStyle name="Migliaia 35 2 2 5 3" xfId="9857" xr:uid="{00000000-0005-0000-0000-000053480000}"/>
    <cellStyle name="Migliaia 35 2 2 5 4" xfId="29892" xr:uid="{00000000-0005-0000-0000-000054480000}"/>
    <cellStyle name="Migliaia 35 2 2 5 5" xfId="40874" xr:uid="{00000000-0005-0000-0000-000055480000}"/>
    <cellStyle name="Migliaia 35 2 2 6" xfId="9858" xr:uid="{00000000-0005-0000-0000-000056480000}"/>
    <cellStyle name="Migliaia 35 2 2 7" xfId="9859" xr:uid="{00000000-0005-0000-0000-000057480000}"/>
    <cellStyle name="Migliaia 35 2 2 8" xfId="9860" xr:uid="{00000000-0005-0000-0000-000058480000}"/>
    <cellStyle name="Migliaia 35 2 2 9" xfId="24439" xr:uid="{00000000-0005-0000-0000-000059480000}"/>
    <cellStyle name="Migliaia 35 2 3" xfId="9861" xr:uid="{00000000-0005-0000-0000-00005A480000}"/>
    <cellStyle name="Migliaia 35 2 3 2" xfId="9862" xr:uid="{00000000-0005-0000-0000-00005B480000}"/>
    <cellStyle name="Migliaia 35 2 3 3" xfId="9863" xr:uid="{00000000-0005-0000-0000-00005C480000}"/>
    <cellStyle name="Migliaia 35 2 3 4" xfId="9864" xr:uid="{00000000-0005-0000-0000-00005D480000}"/>
    <cellStyle name="Migliaia 35 2 3 5" xfId="26752" xr:uid="{00000000-0005-0000-0000-00005E480000}"/>
    <cellStyle name="Migliaia 35 2 3 6" xfId="31830" xr:uid="{00000000-0005-0000-0000-00005F480000}"/>
    <cellStyle name="Migliaia 35 2 3 7" xfId="34818" xr:uid="{00000000-0005-0000-0000-000060480000}"/>
    <cellStyle name="Migliaia 35 2 3 8" xfId="37778" xr:uid="{00000000-0005-0000-0000-000061480000}"/>
    <cellStyle name="Migliaia 35 2 4" xfId="9865" xr:uid="{00000000-0005-0000-0000-000062480000}"/>
    <cellStyle name="Migliaia 35 2 4 2" xfId="9866" xr:uid="{00000000-0005-0000-0000-000063480000}"/>
    <cellStyle name="Migliaia 35 2 4 3" xfId="9867" xr:uid="{00000000-0005-0000-0000-000064480000}"/>
    <cellStyle name="Migliaia 35 2 4 4" xfId="9868" xr:uid="{00000000-0005-0000-0000-000065480000}"/>
    <cellStyle name="Migliaia 35 2 4 5" xfId="27457" xr:uid="{00000000-0005-0000-0000-000066480000}"/>
    <cellStyle name="Migliaia 35 2 4 6" xfId="30955" xr:uid="{00000000-0005-0000-0000-000067480000}"/>
    <cellStyle name="Migliaia 35 2 4 7" xfId="35514" xr:uid="{00000000-0005-0000-0000-000068480000}"/>
    <cellStyle name="Migliaia 35 2 4 8" xfId="38474" xr:uid="{00000000-0005-0000-0000-000069480000}"/>
    <cellStyle name="Migliaia 35 2 5" xfId="9869" xr:uid="{00000000-0005-0000-0000-00006A480000}"/>
    <cellStyle name="Migliaia 35 2 5 2" xfId="9870" xr:uid="{00000000-0005-0000-0000-00006B480000}"/>
    <cellStyle name="Migliaia 35 2 5 3" xfId="9871" xr:uid="{00000000-0005-0000-0000-00006C480000}"/>
    <cellStyle name="Migliaia 35 2 5 4" xfId="28373" xr:uid="{00000000-0005-0000-0000-00006D480000}"/>
    <cellStyle name="Migliaia 35 2 5 5" xfId="33719" xr:uid="{00000000-0005-0000-0000-00006E480000}"/>
    <cellStyle name="Migliaia 35 2 5 6" xfId="39378" xr:uid="{00000000-0005-0000-0000-00006F480000}"/>
    <cellStyle name="Migliaia 35 2 6" xfId="9872" xr:uid="{00000000-0005-0000-0000-000070480000}"/>
    <cellStyle name="Migliaia 35 2 6 2" xfId="9873" xr:uid="{00000000-0005-0000-0000-000071480000}"/>
    <cellStyle name="Migliaia 35 2 6 3" xfId="9874" xr:uid="{00000000-0005-0000-0000-000072480000}"/>
    <cellStyle name="Migliaia 35 2 6 4" xfId="29293" xr:uid="{00000000-0005-0000-0000-000073480000}"/>
    <cellStyle name="Migliaia 35 2 6 5" xfId="40283" xr:uid="{00000000-0005-0000-0000-000074480000}"/>
    <cellStyle name="Migliaia 35 2 7" xfId="9875" xr:uid="{00000000-0005-0000-0000-000075480000}"/>
    <cellStyle name="Migliaia 35 2 8" xfId="9876" xr:uid="{00000000-0005-0000-0000-000076480000}"/>
    <cellStyle name="Migliaia 35 2 9" xfId="9877" xr:uid="{00000000-0005-0000-0000-000077480000}"/>
    <cellStyle name="Migliaia 35 3" xfId="9878" xr:uid="{00000000-0005-0000-0000-000078480000}"/>
    <cellStyle name="Migliaia 35 3 10" xfId="9879" xr:uid="{00000000-0005-0000-0000-000079480000}"/>
    <cellStyle name="Migliaia 35 3 11" xfId="9880" xr:uid="{00000000-0005-0000-0000-00007A480000}"/>
    <cellStyle name="Migliaia 35 3 12" xfId="24440" xr:uid="{00000000-0005-0000-0000-00007B480000}"/>
    <cellStyle name="Migliaia 35 3 13" xfId="30957" xr:uid="{00000000-0005-0000-0000-00007C480000}"/>
    <cellStyle name="Migliaia 35 3 14" xfId="36908" xr:uid="{00000000-0005-0000-0000-00007D480000}"/>
    <cellStyle name="Migliaia 35 3 2" xfId="9881" xr:uid="{00000000-0005-0000-0000-00007E480000}"/>
    <cellStyle name="Migliaia 35 3 2 10" xfId="30958" xr:uid="{00000000-0005-0000-0000-00007F480000}"/>
    <cellStyle name="Migliaia 35 3 2 11" xfId="33722" xr:uid="{00000000-0005-0000-0000-000080480000}"/>
    <cellStyle name="Migliaia 35 3 2 12" xfId="36909" xr:uid="{00000000-0005-0000-0000-000081480000}"/>
    <cellStyle name="Migliaia 35 3 2 2" xfId="9882" xr:uid="{00000000-0005-0000-0000-000082480000}"/>
    <cellStyle name="Migliaia 35 3 2 2 2" xfId="9883" xr:uid="{00000000-0005-0000-0000-000083480000}"/>
    <cellStyle name="Migliaia 35 3 2 2 3" xfId="9884" xr:uid="{00000000-0005-0000-0000-000084480000}"/>
    <cellStyle name="Migliaia 35 3 2 2 4" xfId="9885" xr:uid="{00000000-0005-0000-0000-000085480000}"/>
    <cellStyle name="Migliaia 35 3 2 2 5" xfId="26755" xr:uid="{00000000-0005-0000-0000-000086480000}"/>
    <cellStyle name="Migliaia 35 3 2 2 6" xfId="31833" xr:uid="{00000000-0005-0000-0000-000087480000}"/>
    <cellStyle name="Migliaia 35 3 2 2 7" xfId="34821" xr:uid="{00000000-0005-0000-0000-000088480000}"/>
    <cellStyle name="Migliaia 35 3 2 2 8" xfId="37781" xr:uid="{00000000-0005-0000-0000-000089480000}"/>
    <cellStyle name="Migliaia 35 3 2 3" xfId="9886" xr:uid="{00000000-0005-0000-0000-00008A480000}"/>
    <cellStyle name="Migliaia 35 3 2 3 2" xfId="9887" xr:uid="{00000000-0005-0000-0000-00008B480000}"/>
    <cellStyle name="Migliaia 35 3 2 3 3" xfId="9888" xr:uid="{00000000-0005-0000-0000-00008C480000}"/>
    <cellStyle name="Migliaia 35 3 2 3 4" xfId="27660" xr:uid="{00000000-0005-0000-0000-00008D480000}"/>
    <cellStyle name="Migliaia 35 3 2 3 5" xfId="35714" xr:uid="{00000000-0005-0000-0000-00008E480000}"/>
    <cellStyle name="Migliaia 35 3 2 3 6" xfId="38674" xr:uid="{00000000-0005-0000-0000-00008F480000}"/>
    <cellStyle name="Migliaia 35 3 2 4" xfId="9889" xr:uid="{00000000-0005-0000-0000-000090480000}"/>
    <cellStyle name="Migliaia 35 3 2 4 2" xfId="9890" xr:uid="{00000000-0005-0000-0000-000091480000}"/>
    <cellStyle name="Migliaia 35 3 2 4 3" xfId="9891" xr:uid="{00000000-0005-0000-0000-000092480000}"/>
    <cellStyle name="Migliaia 35 3 2 4 4" xfId="28576" xr:uid="{00000000-0005-0000-0000-000093480000}"/>
    <cellStyle name="Migliaia 35 3 2 4 5" xfId="39578" xr:uid="{00000000-0005-0000-0000-000094480000}"/>
    <cellStyle name="Migliaia 35 3 2 5" xfId="9892" xr:uid="{00000000-0005-0000-0000-000095480000}"/>
    <cellStyle name="Migliaia 35 3 2 5 2" xfId="9893" xr:uid="{00000000-0005-0000-0000-000096480000}"/>
    <cellStyle name="Migliaia 35 3 2 5 3" xfId="9894" xr:uid="{00000000-0005-0000-0000-000097480000}"/>
    <cellStyle name="Migliaia 35 3 2 5 4" xfId="29496" xr:uid="{00000000-0005-0000-0000-000098480000}"/>
    <cellStyle name="Migliaia 35 3 2 5 5" xfId="40483" xr:uid="{00000000-0005-0000-0000-000099480000}"/>
    <cellStyle name="Migliaia 35 3 2 6" xfId="9895" xr:uid="{00000000-0005-0000-0000-00009A480000}"/>
    <cellStyle name="Migliaia 35 3 2 7" xfId="9896" xr:uid="{00000000-0005-0000-0000-00009B480000}"/>
    <cellStyle name="Migliaia 35 3 2 8" xfId="9897" xr:uid="{00000000-0005-0000-0000-00009C480000}"/>
    <cellStyle name="Migliaia 35 3 2 9" xfId="24441" xr:uid="{00000000-0005-0000-0000-00009D480000}"/>
    <cellStyle name="Migliaia 35 3 3" xfId="9898" xr:uid="{00000000-0005-0000-0000-00009E480000}"/>
    <cellStyle name="Migliaia 35 3 3 10" xfId="24442" xr:uid="{00000000-0005-0000-0000-00009F480000}"/>
    <cellStyle name="Migliaia 35 3 3 11" xfId="30959" xr:uid="{00000000-0005-0000-0000-0000A0480000}"/>
    <cellStyle name="Migliaia 35 3 3 12" xfId="33723" xr:uid="{00000000-0005-0000-0000-0000A1480000}"/>
    <cellStyle name="Migliaia 35 3 3 13" xfId="36910" xr:uid="{00000000-0005-0000-0000-0000A2480000}"/>
    <cellStyle name="Migliaia 35 3 3 2" xfId="9899" xr:uid="{00000000-0005-0000-0000-0000A3480000}"/>
    <cellStyle name="Migliaia 35 3 3 2 10" xfId="30960" xr:uid="{00000000-0005-0000-0000-0000A4480000}"/>
    <cellStyle name="Migliaia 35 3 3 2 11" xfId="33724" xr:uid="{00000000-0005-0000-0000-0000A5480000}"/>
    <cellStyle name="Migliaia 35 3 3 2 12" xfId="36911" xr:uid="{00000000-0005-0000-0000-0000A6480000}"/>
    <cellStyle name="Migliaia 35 3 3 2 2" xfId="9900" xr:uid="{00000000-0005-0000-0000-0000A7480000}"/>
    <cellStyle name="Migliaia 35 3 3 2 2 2" xfId="9901" xr:uid="{00000000-0005-0000-0000-0000A8480000}"/>
    <cellStyle name="Migliaia 35 3 3 2 2 3" xfId="9902" xr:uid="{00000000-0005-0000-0000-0000A9480000}"/>
    <cellStyle name="Migliaia 35 3 3 2 2 4" xfId="9903" xr:uid="{00000000-0005-0000-0000-0000AA480000}"/>
    <cellStyle name="Migliaia 35 3 3 2 2 5" xfId="26757" xr:uid="{00000000-0005-0000-0000-0000AB480000}"/>
    <cellStyle name="Migliaia 35 3 3 2 2 6" xfId="31835" xr:uid="{00000000-0005-0000-0000-0000AC480000}"/>
    <cellStyle name="Migliaia 35 3 3 2 2 7" xfId="34823" xr:uid="{00000000-0005-0000-0000-0000AD480000}"/>
    <cellStyle name="Migliaia 35 3 3 2 2 8" xfId="37783" xr:uid="{00000000-0005-0000-0000-0000AE480000}"/>
    <cellStyle name="Migliaia 35 3 3 2 3" xfId="9904" xr:uid="{00000000-0005-0000-0000-0000AF480000}"/>
    <cellStyle name="Migliaia 35 3 3 2 3 2" xfId="9905" xr:uid="{00000000-0005-0000-0000-0000B0480000}"/>
    <cellStyle name="Migliaia 35 3 3 2 3 3" xfId="9906" xr:uid="{00000000-0005-0000-0000-0000B1480000}"/>
    <cellStyle name="Migliaia 35 3 3 2 3 4" xfId="28058" xr:uid="{00000000-0005-0000-0000-0000B2480000}"/>
    <cellStyle name="Migliaia 35 3 3 2 3 5" xfId="36107" xr:uid="{00000000-0005-0000-0000-0000B3480000}"/>
    <cellStyle name="Migliaia 35 3 3 2 3 6" xfId="39067" xr:uid="{00000000-0005-0000-0000-0000B4480000}"/>
    <cellStyle name="Migliaia 35 3 3 2 4" xfId="9907" xr:uid="{00000000-0005-0000-0000-0000B5480000}"/>
    <cellStyle name="Migliaia 35 3 3 2 4 2" xfId="9908" xr:uid="{00000000-0005-0000-0000-0000B6480000}"/>
    <cellStyle name="Migliaia 35 3 3 2 4 3" xfId="9909" xr:uid="{00000000-0005-0000-0000-0000B7480000}"/>
    <cellStyle name="Migliaia 35 3 3 2 4 4" xfId="28974" xr:uid="{00000000-0005-0000-0000-0000B8480000}"/>
    <cellStyle name="Migliaia 35 3 3 2 4 5" xfId="39971" xr:uid="{00000000-0005-0000-0000-0000B9480000}"/>
    <cellStyle name="Migliaia 35 3 3 2 5" xfId="9910" xr:uid="{00000000-0005-0000-0000-0000BA480000}"/>
    <cellStyle name="Migliaia 35 3 3 2 5 2" xfId="9911" xr:uid="{00000000-0005-0000-0000-0000BB480000}"/>
    <cellStyle name="Migliaia 35 3 3 2 5 3" xfId="9912" xr:uid="{00000000-0005-0000-0000-0000BC480000}"/>
    <cellStyle name="Migliaia 35 3 3 2 5 4" xfId="29894" xr:uid="{00000000-0005-0000-0000-0000BD480000}"/>
    <cellStyle name="Migliaia 35 3 3 2 5 5" xfId="40876" xr:uid="{00000000-0005-0000-0000-0000BE480000}"/>
    <cellStyle name="Migliaia 35 3 3 2 6" xfId="9913" xr:uid="{00000000-0005-0000-0000-0000BF480000}"/>
    <cellStyle name="Migliaia 35 3 3 2 7" xfId="9914" xr:uid="{00000000-0005-0000-0000-0000C0480000}"/>
    <cellStyle name="Migliaia 35 3 3 2 8" xfId="9915" xr:uid="{00000000-0005-0000-0000-0000C1480000}"/>
    <cellStyle name="Migliaia 35 3 3 2 9" xfId="24443" xr:uid="{00000000-0005-0000-0000-0000C2480000}"/>
    <cellStyle name="Migliaia 35 3 3 3" xfId="9916" xr:uid="{00000000-0005-0000-0000-0000C3480000}"/>
    <cellStyle name="Migliaia 35 3 3 3 2" xfId="9917" xr:uid="{00000000-0005-0000-0000-0000C4480000}"/>
    <cellStyle name="Migliaia 35 3 3 3 3" xfId="9918" xr:uid="{00000000-0005-0000-0000-0000C5480000}"/>
    <cellStyle name="Migliaia 35 3 3 3 4" xfId="9919" xr:uid="{00000000-0005-0000-0000-0000C6480000}"/>
    <cellStyle name="Migliaia 35 3 3 3 5" xfId="26756" xr:uid="{00000000-0005-0000-0000-0000C7480000}"/>
    <cellStyle name="Migliaia 35 3 3 3 6" xfId="31834" xr:uid="{00000000-0005-0000-0000-0000C8480000}"/>
    <cellStyle name="Migliaia 35 3 3 3 7" xfId="34822" xr:uid="{00000000-0005-0000-0000-0000C9480000}"/>
    <cellStyle name="Migliaia 35 3 3 3 8" xfId="37782" xr:uid="{00000000-0005-0000-0000-0000CA480000}"/>
    <cellStyle name="Migliaia 35 3 3 4" xfId="9920" xr:uid="{00000000-0005-0000-0000-0000CB480000}"/>
    <cellStyle name="Migliaia 35 3 3 4 2" xfId="9921" xr:uid="{00000000-0005-0000-0000-0000CC480000}"/>
    <cellStyle name="Migliaia 35 3 3 4 3" xfId="9922" xr:uid="{00000000-0005-0000-0000-0000CD480000}"/>
    <cellStyle name="Migliaia 35 3 3 4 4" xfId="27661" xr:uid="{00000000-0005-0000-0000-0000CE480000}"/>
    <cellStyle name="Migliaia 35 3 3 4 5" xfId="35715" xr:uid="{00000000-0005-0000-0000-0000CF480000}"/>
    <cellStyle name="Migliaia 35 3 3 4 6" xfId="38675" xr:uid="{00000000-0005-0000-0000-0000D0480000}"/>
    <cellStyle name="Migliaia 35 3 3 5" xfId="9923" xr:uid="{00000000-0005-0000-0000-0000D1480000}"/>
    <cellStyle name="Migliaia 35 3 3 5 2" xfId="9924" xr:uid="{00000000-0005-0000-0000-0000D2480000}"/>
    <cellStyle name="Migliaia 35 3 3 5 3" xfId="9925" xr:uid="{00000000-0005-0000-0000-0000D3480000}"/>
    <cellStyle name="Migliaia 35 3 3 5 4" xfId="28577" xr:uid="{00000000-0005-0000-0000-0000D4480000}"/>
    <cellStyle name="Migliaia 35 3 3 5 5" xfId="39579" xr:uid="{00000000-0005-0000-0000-0000D5480000}"/>
    <cellStyle name="Migliaia 35 3 3 6" xfId="9926" xr:uid="{00000000-0005-0000-0000-0000D6480000}"/>
    <cellStyle name="Migliaia 35 3 3 6 2" xfId="9927" xr:uid="{00000000-0005-0000-0000-0000D7480000}"/>
    <cellStyle name="Migliaia 35 3 3 6 3" xfId="9928" xr:uid="{00000000-0005-0000-0000-0000D8480000}"/>
    <cellStyle name="Migliaia 35 3 3 6 4" xfId="29497" xr:uid="{00000000-0005-0000-0000-0000D9480000}"/>
    <cellStyle name="Migliaia 35 3 3 6 5" xfId="40484" xr:uid="{00000000-0005-0000-0000-0000DA480000}"/>
    <cellStyle name="Migliaia 35 3 3 7" xfId="9929" xr:uid="{00000000-0005-0000-0000-0000DB480000}"/>
    <cellStyle name="Migliaia 35 3 3 8" xfId="9930" xr:uid="{00000000-0005-0000-0000-0000DC480000}"/>
    <cellStyle name="Migliaia 35 3 3 9" xfId="9931" xr:uid="{00000000-0005-0000-0000-0000DD480000}"/>
    <cellStyle name="Migliaia 35 3 4" xfId="9932" xr:uid="{00000000-0005-0000-0000-0000DE480000}"/>
    <cellStyle name="Migliaia 35 3 4 10" xfId="30961" xr:uid="{00000000-0005-0000-0000-0000DF480000}"/>
    <cellStyle name="Migliaia 35 3 4 11" xfId="33725" xr:uid="{00000000-0005-0000-0000-0000E0480000}"/>
    <cellStyle name="Migliaia 35 3 4 12" xfId="36912" xr:uid="{00000000-0005-0000-0000-0000E1480000}"/>
    <cellStyle name="Migliaia 35 3 4 2" xfId="9933" xr:uid="{00000000-0005-0000-0000-0000E2480000}"/>
    <cellStyle name="Migliaia 35 3 4 2 2" xfId="9934" xr:uid="{00000000-0005-0000-0000-0000E3480000}"/>
    <cellStyle name="Migliaia 35 3 4 2 3" xfId="9935" xr:uid="{00000000-0005-0000-0000-0000E4480000}"/>
    <cellStyle name="Migliaia 35 3 4 2 4" xfId="9936" xr:uid="{00000000-0005-0000-0000-0000E5480000}"/>
    <cellStyle name="Migliaia 35 3 4 2 5" xfId="26758" xr:uid="{00000000-0005-0000-0000-0000E6480000}"/>
    <cellStyle name="Migliaia 35 3 4 2 6" xfId="31836" xr:uid="{00000000-0005-0000-0000-0000E7480000}"/>
    <cellStyle name="Migliaia 35 3 4 2 7" xfId="34824" xr:uid="{00000000-0005-0000-0000-0000E8480000}"/>
    <cellStyle name="Migliaia 35 3 4 2 8" xfId="37784" xr:uid="{00000000-0005-0000-0000-0000E9480000}"/>
    <cellStyle name="Migliaia 35 3 4 3" xfId="9937" xr:uid="{00000000-0005-0000-0000-0000EA480000}"/>
    <cellStyle name="Migliaia 35 3 4 3 2" xfId="9938" xr:uid="{00000000-0005-0000-0000-0000EB480000}"/>
    <cellStyle name="Migliaia 35 3 4 3 3" xfId="9939" xr:uid="{00000000-0005-0000-0000-0000EC480000}"/>
    <cellStyle name="Migliaia 35 3 4 3 4" xfId="28057" xr:uid="{00000000-0005-0000-0000-0000ED480000}"/>
    <cellStyle name="Migliaia 35 3 4 3 5" xfId="36106" xr:uid="{00000000-0005-0000-0000-0000EE480000}"/>
    <cellStyle name="Migliaia 35 3 4 3 6" xfId="39066" xr:uid="{00000000-0005-0000-0000-0000EF480000}"/>
    <cellStyle name="Migliaia 35 3 4 4" xfId="9940" xr:uid="{00000000-0005-0000-0000-0000F0480000}"/>
    <cellStyle name="Migliaia 35 3 4 4 2" xfId="9941" xr:uid="{00000000-0005-0000-0000-0000F1480000}"/>
    <cellStyle name="Migliaia 35 3 4 4 3" xfId="9942" xr:uid="{00000000-0005-0000-0000-0000F2480000}"/>
    <cellStyle name="Migliaia 35 3 4 4 4" xfId="28973" xr:uid="{00000000-0005-0000-0000-0000F3480000}"/>
    <cellStyle name="Migliaia 35 3 4 4 5" xfId="39970" xr:uid="{00000000-0005-0000-0000-0000F4480000}"/>
    <cellStyle name="Migliaia 35 3 4 5" xfId="9943" xr:uid="{00000000-0005-0000-0000-0000F5480000}"/>
    <cellStyle name="Migliaia 35 3 4 5 2" xfId="9944" xr:uid="{00000000-0005-0000-0000-0000F6480000}"/>
    <cellStyle name="Migliaia 35 3 4 5 3" xfId="9945" xr:uid="{00000000-0005-0000-0000-0000F7480000}"/>
    <cellStyle name="Migliaia 35 3 4 5 4" xfId="29893" xr:uid="{00000000-0005-0000-0000-0000F8480000}"/>
    <cellStyle name="Migliaia 35 3 4 5 5" xfId="40875" xr:uid="{00000000-0005-0000-0000-0000F9480000}"/>
    <cellStyle name="Migliaia 35 3 4 6" xfId="9946" xr:uid="{00000000-0005-0000-0000-0000FA480000}"/>
    <cellStyle name="Migliaia 35 3 4 7" xfId="9947" xr:uid="{00000000-0005-0000-0000-0000FB480000}"/>
    <cellStyle name="Migliaia 35 3 4 8" xfId="9948" xr:uid="{00000000-0005-0000-0000-0000FC480000}"/>
    <cellStyle name="Migliaia 35 3 4 9" xfId="24444" xr:uid="{00000000-0005-0000-0000-0000FD480000}"/>
    <cellStyle name="Migliaia 35 3 5" xfId="9949" xr:uid="{00000000-0005-0000-0000-0000FE480000}"/>
    <cellStyle name="Migliaia 35 3 5 2" xfId="9950" xr:uid="{00000000-0005-0000-0000-0000FF480000}"/>
    <cellStyle name="Migliaia 35 3 5 3" xfId="9951" xr:uid="{00000000-0005-0000-0000-000000490000}"/>
    <cellStyle name="Migliaia 35 3 5 4" xfId="9952" xr:uid="{00000000-0005-0000-0000-000001490000}"/>
    <cellStyle name="Migliaia 35 3 5 5" xfId="26754" xr:uid="{00000000-0005-0000-0000-000002490000}"/>
    <cellStyle name="Migliaia 35 3 5 6" xfId="31832" xr:uid="{00000000-0005-0000-0000-000003490000}"/>
    <cellStyle name="Migliaia 35 3 5 7" xfId="34820" xr:uid="{00000000-0005-0000-0000-000004490000}"/>
    <cellStyle name="Migliaia 35 3 5 8" xfId="37780" xr:uid="{00000000-0005-0000-0000-000005490000}"/>
    <cellStyle name="Migliaia 35 3 6" xfId="9953" xr:uid="{00000000-0005-0000-0000-000006490000}"/>
    <cellStyle name="Migliaia 35 3 6 2" xfId="9954" xr:uid="{00000000-0005-0000-0000-000007490000}"/>
    <cellStyle name="Migliaia 35 3 6 3" xfId="9955" xr:uid="{00000000-0005-0000-0000-000008490000}"/>
    <cellStyle name="Migliaia 35 3 6 4" xfId="27659" xr:uid="{00000000-0005-0000-0000-000009490000}"/>
    <cellStyle name="Migliaia 35 3 6 5" xfId="35713" xr:uid="{00000000-0005-0000-0000-00000A490000}"/>
    <cellStyle name="Migliaia 35 3 6 6" xfId="38673" xr:uid="{00000000-0005-0000-0000-00000B490000}"/>
    <cellStyle name="Migliaia 35 3 7" xfId="9956" xr:uid="{00000000-0005-0000-0000-00000C490000}"/>
    <cellStyle name="Migliaia 35 3 7 2" xfId="9957" xr:uid="{00000000-0005-0000-0000-00000D490000}"/>
    <cellStyle name="Migliaia 35 3 7 3" xfId="9958" xr:uid="{00000000-0005-0000-0000-00000E490000}"/>
    <cellStyle name="Migliaia 35 3 7 4" xfId="28575" xr:uid="{00000000-0005-0000-0000-00000F490000}"/>
    <cellStyle name="Migliaia 35 3 7 5" xfId="33721" xr:uid="{00000000-0005-0000-0000-000010490000}"/>
    <cellStyle name="Migliaia 35 3 7 6" xfId="39577" xr:uid="{00000000-0005-0000-0000-000011490000}"/>
    <cellStyle name="Migliaia 35 3 8" xfId="9959" xr:uid="{00000000-0005-0000-0000-000012490000}"/>
    <cellStyle name="Migliaia 35 3 8 2" xfId="9960" xr:uid="{00000000-0005-0000-0000-000013490000}"/>
    <cellStyle name="Migliaia 35 3 8 3" xfId="9961" xr:uid="{00000000-0005-0000-0000-000014490000}"/>
    <cellStyle name="Migliaia 35 3 8 4" xfId="29495" xr:uid="{00000000-0005-0000-0000-000015490000}"/>
    <cellStyle name="Migliaia 35 3 8 5" xfId="40482" xr:uid="{00000000-0005-0000-0000-000016490000}"/>
    <cellStyle name="Migliaia 35 3 9" xfId="9962" xr:uid="{00000000-0005-0000-0000-000017490000}"/>
    <cellStyle name="Migliaia 35 4" xfId="9963" xr:uid="{00000000-0005-0000-0000-000018490000}"/>
    <cellStyle name="Migliaia 35 4 10" xfId="9964" xr:uid="{00000000-0005-0000-0000-000019490000}"/>
    <cellStyle name="Migliaia 35 4 11" xfId="24445" xr:uid="{00000000-0005-0000-0000-00001A490000}"/>
    <cellStyle name="Migliaia 35 4 12" xfId="30962" xr:uid="{00000000-0005-0000-0000-00001B490000}"/>
    <cellStyle name="Migliaia 35 4 13" xfId="33726" xr:uid="{00000000-0005-0000-0000-00001C490000}"/>
    <cellStyle name="Migliaia 35 4 14" xfId="36913" xr:uid="{00000000-0005-0000-0000-00001D490000}"/>
    <cellStyle name="Migliaia 35 4 2" xfId="9965" xr:uid="{00000000-0005-0000-0000-00001E490000}"/>
    <cellStyle name="Migliaia 35 4 2 10" xfId="24446" xr:uid="{00000000-0005-0000-0000-00001F490000}"/>
    <cellStyle name="Migliaia 35 4 2 11" xfId="30963" xr:uid="{00000000-0005-0000-0000-000020490000}"/>
    <cellStyle name="Migliaia 35 4 2 12" xfId="33727" xr:uid="{00000000-0005-0000-0000-000021490000}"/>
    <cellStyle name="Migliaia 35 4 2 13" xfId="36914" xr:uid="{00000000-0005-0000-0000-000022490000}"/>
    <cellStyle name="Migliaia 35 4 2 2" xfId="9966" xr:uid="{00000000-0005-0000-0000-000023490000}"/>
    <cellStyle name="Migliaia 35 4 2 2 10" xfId="30964" xr:uid="{00000000-0005-0000-0000-000024490000}"/>
    <cellStyle name="Migliaia 35 4 2 2 11" xfId="33728" xr:uid="{00000000-0005-0000-0000-000025490000}"/>
    <cellStyle name="Migliaia 35 4 2 2 12" xfId="36915" xr:uid="{00000000-0005-0000-0000-000026490000}"/>
    <cellStyle name="Migliaia 35 4 2 2 2" xfId="9967" xr:uid="{00000000-0005-0000-0000-000027490000}"/>
    <cellStyle name="Migliaia 35 4 2 2 2 2" xfId="9968" xr:uid="{00000000-0005-0000-0000-000028490000}"/>
    <cellStyle name="Migliaia 35 4 2 2 2 3" xfId="9969" xr:uid="{00000000-0005-0000-0000-000029490000}"/>
    <cellStyle name="Migliaia 35 4 2 2 2 4" xfId="9970" xr:uid="{00000000-0005-0000-0000-00002A490000}"/>
    <cellStyle name="Migliaia 35 4 2 2 2 5" xfId="26761" xr:uid="{00000000-0005-0000-0000-00002B490000}"/>
    <cellStyle name="Migliaia 35 4 2 2 2 6" xfId="31839" xr:uid="{00000000-0005-0000-0000-00002C490000}"/>
    <cellStyle name="Migliaia 35 4 2 2 2 7" xfId="34827" xr:uid="{00000000-0005-0000-0000-00002D490000}"/>
    <cellStyle name="Migliaia 35 4 2 2 2 8" xfId="37787" xr:uid="{00000000-0005-0000-0000-00002E490000}"/>
    <cellStyle name="Migliaia 35 4 2 2 3" xfId="9971" xr:uid="{00000000-0005-0000-0000-00002F490000}"/>
    <cellStyle name="Migliaia 35 4 2 2 3 2" xfId="9972" xr:uid="{00000000-0005-0000-0000-000030490000}"/>
    <cellStyle name="Migliaia 35 4 2 2 3 3" xfId="9973" xr:uid="{00000000-0005-0000-0000-000031490000}"/>
    <cellStyle name="Migliaia 35 4 2 2 3 4" xfId="28060" xr:uid="{00000000-0005-0000-0000-000032490000}"/>
    <cellStyle name="Migliaia 35 4 2 2 3 5" xfId="36109" xr:uid="{00000000-0005-0000-0000-000033490000}"/>
    <cellStyle name="Migliaia 35 4 2 2 3 6" xfId="39069" xr:uid="{00000000-0005-0000-0000-000034490000}"/>
    <cellStyle name="Migliaia 35 4 2 2 4" xfId="9974" xr:uid="{00000000-0005-0000-0000-000035490000}"/>
    <cellStyle name="Migliaia 35 4 2 2 4 2" xfId="9975" xr:uid="{00000000-0005-0000-0000-000036490000}"/>
    <cellStyle name="Migliaia 35 4 2 2 4 3" xfId="9976" xr:uid="{00000000-0005-0000-0000-000037490000}"/>
    <cellStyle name="Migliaia 35 4 2 2 4 4" xfId="28976" xr:uid="{00000000-0005-0000-0000-000038490000}"/>
    <cellStyle name="Migliaia 35 4 2 2 4 5" xfId="39973" xr:uid="{00000000-0005-0000-0000-000039490000}"/>
    <cellStyle name="Migliaia 35 4 2 2 5" xfId="9977" xr:uid="{00000000-0005-0000-0000-00003A490000}"/>
    <cellStyle name="Migliaia 35 4 2 2 5 2" xfId="9978" xr:uid="{00000000-0005-0000-0000-00003B490000}"/>
    <cellStyle name="Migliaia 35 4 2 2 5 3" xfId="9979" xr:uid="{00000000-0005-0000-0000-00003C490000}"/>
    <cellStyle name="Migliaia 35 4 2 2 5 4" xfId="29896" xr:uid="{00000000-0005-0000-0000-00003D490000}"/>
    <cellStyle name="Migliaia 35 4 2 2 5 5" xfId="40878" xr:uid="{00000000-0005-0000-0000-00003E490000}"/>
    <cellStyle name="Migliaia 35 4 2 2 6" xfId="9980" xr:uid="{00000000-0005-0000-0000-00003F490000}"/>
    <cellStyle name="Migliaia 35 4 2 2 7" xfId="9981" xr:uid="{00000000-0005-0000-0000-000040490000}"/>
    <cellStyle name="Migliaia 35 4 2 2 8" xfId="9982" xr:uid="{00000000-0005-0000-0000-000041490000}"/>
    <cellStyle name="Migliaia 35 4 2 2 9" xfId="24447" xr:uid="{00000000-0005-0000-0000-000042490000}"/>
    <cellStyle name="Migliaia 35 4 2 3" xfId="9983" xr:uid="{00000000-0005-0000-0000-000043490000}"/>
    <cellStyle name="Migliaia 35 4 2 3 2" xfId="9984" xr:uid="{00000000-0005-0000-0000-000044490000}"/>
    <cellStyle name="Migliaia 35 4 2 3 3" xfId="9985" xr:uid="{00000000-0005-0000-0000-000045490000}"/>
    <cellStyle name="Migliaia 35 4 2 3 4" xfId="9986" xr:uid="{00000000-0005-0000-0000-000046490000}"/>
    <cellStyle name="Migliaia 35 4 2 3 5" xfId="26760" xr:uid="{00000000-0005-0000-0000-000047490000}"/>
    <cellStyle name="Migliaia 35 4 2 3 6" xfId="31838" xr:uid="{00000000-0005-0000-0000-000048490000}"/>
    <cellStyle name="Migliaia 35 4 2 3 7" xfId="34826" xr:uid="{00000000-0005-0000-0000-000049490000}"/>
    <cellStyle name="Migliaia 35 4 2 3 8" xfId="37786" xr:uid="{00000000-0005-0000-0000-00004A490000}"/>
    <cellStyle name="Migliaia 35 4 2 4" xfId="9987" xr:uid="{00000000-0005-0000-0000-00004B490000}"/>
    <cellStyle name="Migliaia 35 4 2 4 2" xfId="9988" xr:uid="{00000000-0005-0000-0000-00004C490000}"/>
    <cellStyle name="Migliaia 35 4 2 4 3" xfId="9989" xr:uid="{00000000-0005-0000-0000-00004D490000}"/>
    <cellStyle name="Migliaia 35 4 2 4 4" xfId="27663" xr:uid="{00000000-0005-0000-0000-00004E490000}"/>
    <cellStyle name="Migliaia 35 4 2 4 5" xfId="35717" xr:uid="{00000000-0005-0000-0000-00004F490000}"/>
    <cellStyle name="Migliaia 35 4 2 4 6" xfId="38677" xr:uid="{00000000-0005-0000-0000-000050490000}"/>
    <cellStyle name="Migliaia 35 4 2 5" xfId="9990" xr:uid="{00000000-0005-0000-0000-000051490000}"/>
    <cellStyle name="Migliaia 35 4 2 5 2" xfId="9991" xr:uid="{00000000-0005-0000-0000-000052490000}"/>
    <cellStyle name="Migliaia 35 4 2 5 3" xfId="9992" xr:uid="{00000000-0005-0000-0000-000053490000}"/>
    <cellStyle name="Migliaia 35 4 2 5 4" xfId="28579" xr:uid="{00000000-0005-0000-0000-000054490000}"/>
    <cellStyle name="Migliaia 35 4 2 5 5" xfId="39581" xr:uid="{00000000-0005-0000-0000-000055490000}"/>
    <cellStyle name="Migliaia 35 4 2 6" xfId="9993" xr:uid="{00000000-0005-0000-0000-000056490000}"/>
    <cellStyle name="Migliaia 35 4 2 6 2" xfId="9994" xr:uid="{00000000-0005-0000-0000-000057490000}"/>
    <cellStyle name="Migliaia 35 4 2 6 3" xfId="9995" xr:uid="{00000000-0005-0000-0000-000058490000}"/>
    <cellStyle name="Migliaia 35 4 2 6 4" xfId="29499" xr:uid="{00000000-0005-0000-0000-000059490000}"/>
    <cellStyle name="Migliaia 35 4 2 6 5" xfId="40486" xr:uid="{00000000-0005-0000-0000-00005A490000}"/>
    <cellStyle name="Migliaia 35 4 2 7" xfId="9996" xr:uid="{00000000-0005-0000-0000-00005B490000}"/>
    <cellStyle name="Migliaia 35 4 2 8" xfId="9997" xr:uid="{00000000-0005-0000-0000-00005C490000}"/>
    <cellStyle name="Migliaia 35 4 2 9" xfId="9998" xr:uid="{00000000-0005-0000-0000-00005D490000}"/>
    <cellStyle name="Migliaia 35 4 3" xfId="9999" xr:uid="{00000000-0005-0000-0000-00005E490000}"/>
    <cellStyle name="Migliaia 35 4 3 10" xfId="30965" xr:uid="{00000000-0005-0000-0000-00005F490000}"/>
    <cellStyle name="Migliaia 35 4 3 11" xfId="33729" xr:uid="{00000000-0005-0000-0000-000060490000}"/>
    <cellStyle name="Migliaia 35 4 3 12" xfId="36916" xr:uid="{00000000-0005-0000-0000-000061490000}"/>
    <cellStyle name="Migliaia 35 4 3 2" xfId="10000" xr:uid="{00000000-0005-0000-0000-000062490000}"/>
    <cellStyle name="Migliaia 35 4 3 2 2" xfId="10001" xr:uid="{00000000-0005-0000-0000-000063490000}"/>
    <cellStyle name="Migliaia 35 4 3 2 3" xfId="10002" xr:uid="{00000000-0005-0000-0000-000064490000}"/>
    <cellStyle name="Migliaia 35 4 3 2 4" xfId="10003" xr:uid="{00000000-0005-0000-0000-000065490000}"/>
    <cellStyle name="Migliaia 35 4 3 2 5" xfId="26762" xr:uid="{00000000-0005-0000-0000-000066490000}"/>
    <cellStyle name="Migliaia 35 4 3 2 6" xfId="31840" xr:uid="{00000000-0005-0000-0000-000067490000}"/>
    <cellStyle name="Migliaia 35 4 3 2 7" xfId="34828" xr:uid="{00000000-0005-0000-0000-000068490000}"/>
    <cellStyle name="Migliaia 35 4 3 2 8" xfId="37788" xr:uid="{00000000-0005-0000-0000-000069490000}"/>
    <cellStyle name="Migliaia 35 4 3 3" xfId="10004" xr:uid="{00000000-0005-0000-0000-00006A490000}"/>
    <cellStyle name="Migliaia 35 4 3 3 2" xfId="10005" xr:uid="{00000000-0005-0000-0000-00006B490000}"/>
    <cellStyle name="Migliaia 35 4 3 3 3" xfId="10006" xr:uid="{00000000-0005-0000-0000-00006C490000}"/>
    <cellStyle name="Migliaia 35 4 3 3 4" xfId="28059" xr:uid="{00000000-0005-0000-0000-00006D490000}"/>
    <cellStyle name="Migliaia 35 4 3 3 5" xfId="36108" xr:uid="{00000000-0005-0000-0000-00006E490000}"/>
    <cellStyle name="Migliaia 35 4 3 3 6" xfId="39068" xr:uid="{00000000-0005-0000-0000-00006F490000}"/>
    <cellStyle name="Migliaia 35 4 3 4" xfId="10007" xr:uid="{00000000-0005-0000-0000-000070490000}"/>
    <cellStyle name="Migliaia 35 4 3 4 2" xfId="10008" xr:uid="{00000000-0005-0000-0000-000071490000}"/>
    <cellStyle name="Migliaia 35 4 3 4 3" xfId="10009" xr:uid="{00000000-0005-0000-0000-000072490000}"/>
    <cellStyle name="Migliaia 35 4 3 4 4" xfId="28975" xr:uid="{00000000-0005-0000-0000-000073490000}"/>
    <cellStyle name="Migliaia 35 4 3 4 5" xfId="39972" xr:uid="{00000000-0005-0000-0000-000074490000}"/>
    <cellStyle name="Migliaia 35 4 3 5" xfId="10010" xr:uid="{00000000-0005-0000-0000-000075490000}"/>
    <cellStyle name="Migliaia 35 4 3 5 2" xfId="10011" xr:uid="{00000000-0005-0000-0000-000076490000}"/>
    <cellStyle name="Migliaia 35 4 3 5 3" xfId="10012" xr:uid="{00000000-0005-0000-0000-000077490000}"/>
    <cellStyle name="Migliaia 35 4 3 5 4" xfId="29895" xr:uid="{00000000-0005-0000-0000-000078490000}"/>
    <cellStyle name="Migliaia 35 4 3 5 5" xfId="40877" xr:uid="{00000000-0005-0000-0000-000079490000}"/>
    <cellStyle name="Migliaia 35 4 3 6" xfId="10013" xr:uid="{00000000-0005-0000-0000-00007A490000}"/>
    <cellStyle name="Migliaia 35 4 3 7" xfId="10014" xr:uid="{00000000-0005-0000-0000-00007B490000}"/>
    <cellStyle name="Migliaia 35 4 3 8" xfId="10015" xr:uid="{00000000-0005-0000-0000-00007C490000}"/>
    <cellStyle name="Migliaia 35 4 3 9" xfId="24448" xr:uid="{00000000-0005-0000-0000-00007D490000}"/>
    <cellStyle name="Migliaia 35 4 4" xfId="10016" xr:uid="{00000000-0005-0000-0000-00007E490000}"/>
    <cellStyle name="Migliaia 35 4 4 2" xfId="10017" xr:uid="{00000000-0005-0000-0000-00007F490000}"/>
    <cellStyle name="Migliaia 35 4 4 3" xfId="10018" xr:uid="{00000000-0005-0000-0000-000080490000}"/>
    <cellStyle name="Migliaia 35 4 4 4" xfId="10019" xr:uid="{00000000-0005-0000-0000-000081490000}"/>
    <cellStyle name="Migliaia 35 4 4 5" xfId="26759" xr:uid="{00000000-0005-0000-0000-000082490000}"/>
    <cellStyle name="Migliaia 35 4 4 6" xfId="31837" xr:uid="{00000000-0005-0000-0000-000083490000}"/>
    <cellStyle name="Migliaia 35 4 4 7" xfId="34825" xr:uid="{00000000-0005-0000-0000-000084490000}"/>
    <cellStyle name="Migliaia 35 4 4 8" xfId="37785" xr:uid="{00000000-0005-0000-0000-000085490000}"/>
    <cellStyle name="Migliaia 35 4 5" xfId="10020" xr:uid="{00000000-0005-0000-0000-000086490000}"/>
    <cellStyle name="Migliaia 35 4 5 2" xfId="10021" xr:uid="{00000000-0005-0000-0000-000087490000}"/>
    <cellStyle name="Migliaia 35 4 5 3" xfId="10022" xr:uid="{00000000-0005-0000-0000-000088490000}"/>
    <cellStyle name="Migliaia 35 4 5 4" xfId="27662" xr:uid="{00000000-0005-0000-0000-000089490000}"/>
    <cellStyle name="Migliaia 35 4 5 5" xfId="35716" xr:uid="{00000000-0005-0000-0000-00008A490000}"/>
    <cellStyle name="Migliaia 35 4 5 6" xfId="38676" xr:uid="{00000000-0005-0000-0000-00008B490000}"/>
    <cellStyle name="Migliaia 35 4 6" xfId="10023" xr:uid="{00000000-0005-0000-0000-00008C490000}"/>
    <cellStyle name="Migliaia 35 4 6 2" xfId="10024" xr:uid="{00000000-0005-0000-0000-00008D490000}"/>
    <cellStyle name="Migliaia 35 4 6 3" xfId="10025" xr:uid="{00000000-0005-0000-0000-00008E490000}"/>
    <cellStyle name="Migliaia 35 4 6 4" xfId="28578" xr:uid="{00000000-0005-0000-0000-00008F490000}"/>
    <cellStyle name="Migliaia 35 4 6 5" xfId="39580" xr:uid="{00000000-0005-0000-0000-000090490000}"/>
    <cellStyle name="Migliaia 35 4 7" xfId="10026" xr:uid="{00000000-0005-0000-0000-000091490000}"/>
    <cellStyle name="Migliaia 35 4 7 2" xfId="10027" xr:uid="{00000000-0005-0000-0000-000092490000}"/>
    <cellStyle name="Migliaia 35 4 7 3" xfId="10028" xr:uid="{00000000-0005-0000-0000-000093490000}"/>
    <cellStyle name="Migliaia 35 4 7 4" xfId="29498" xr:uid="{00000000-0005-0000-0000-000094490000}"/>
    <cellStyle name="Migliaia 35 4 7 5" xfId="40485" xr:uid="{00000000-0005-0000-0000-000095490000}"/>
    <cellStyle name="Migliaia 35 4 8" xfId="10029" xr:uid="{00000000-0005-0000-0000-000096490000}"/>
    <cellStyle name="Migliaia 35 4 9" xfId="10030" xr:uid="{00000000-0005-0000-0000-000097490000}"/>
    <cellStyle name="Migliaia 35 5" xfId="10031" xr:uid="{00000000-0005-0000-0000-000098490000}"/>
    <cellStyle name="Migliaia 35 5 10" xfId="30966" xr:uid="{00000000-0005-0000-0000-000099490000}"/>
    <cellStyle name="Migliaia 35 5 11" xfId="33730" xr:uid="{00000000-0005-0000-0000-00009A490000}"/>
    <cellStyle name="Migliaia 35 5 12" xfId="36917" xr:uid="{00000000-0005-0000-0000-00009B490000}"/>
    <cellStyle name="Migliaia 35 5 2" xfId="10032" xr:uid="{00000000-0005-0000-0000-00009C490000}"/>
    <cellStyle name="Migliaia 35 5 2 2" xfId="10033" xr:uid="{00000000-0005-0000-0000-00009D490000}"/>
    <cellStyle name="Migliaia 35 5 2 3" xfId="10034" xr:uid="{00000000-0005-0000-0000-00009E490000}"/>
    <cellStyle name="Migliaia 35 5 2 4" xfId="10035" xr:uid="{00000000-0005-0000-0000-00009F490000}"/>
    <cellStyle name="Migliaia 35 5 2 5" xfId="26763" xr:uid="{00000000-0005-0000-0000-0000A0490000}"/>
    <cellStyle name="Migliaia 35 5 2 6" xfId="31841" xr:uid="{00000000-0005-0000-0000-0000A1490000}"/>
    <cellStyle name="Migliaia 35 5 2 7" xfId="34829" xr:uid="{00000000-0005-0000-0000-0000A2490000}"/>
    <cellStyle name="Migliaia 35 5 2 8" xfId="37789" xr:uid="{00000000-0005-0000-0000-0000A3490000}"/>
    <cellStyle name="Migliaia 35 5 3" xfId="10036" xr:uid="{00000000-0005-0000-0000-0000A4490000}"/>
    <cellStyle name="Migliaia 35 5 3 2" xfId="10037" xr:uid="{00000000-0005-0000-0000-0000A5490000}"/>
    <cellStyle name="Migliaia 35 5 3 3" xfId="10038" xr:uid="{00000000-0005-0000-0000-0000A6490000}"/>
    <cellStyle name="Migliaia 35 5 3 4" xfId="27664" xr:uid="{00000000-0005-0000-0000-0000A7490000}"/>
    <cellStyle name="Migliaia 35 5 3 5" xfId="35718" xr:uid="{00000000-0005-0000-0000-0000A8490000}"/>
    <cellStyle name="Migliaia 35 5 3 6" xfId="38678" xr:uid="{00000000-0005-0000-0000-0000A9490000}"/>
    <cellStyle name="Migliaia 35 5 4" xfId="10039" xr:uid="{00000000-0005-0000-0000-0000AA490000}"/>
    <cellStyle name="Migliaia 35 5 4 2" xfId="10040" xr:uid="{00000000-0005-0000-0000-0000AB490000}"/>
    <cellStyle name="Migliaia 35 5 4 3" xfId="10041" xr:uid="{00000000-0005-0000-0000-0000AC490000}"/>
    <cellStyle name="Migliaia 35 5 4 4" xfId="28580" xr:uid="{00000000-0005-0000-0000-0000AD490000}"/>
    <cellStyle name="Migliaia 35 5 4 5" xfId="39582" xr:uid="{00000000-0005-0000-0000-0000AE490000}"/>
    <cellStyle name="Migliaia 35 5 5" xfId="10042" xr:uid="{00000000-0005-0000-0000-0000AF490000}"/>
    <cellStyle name="Migliaia 35 5 5 2" xfId="10043" xr:uid="{00000000-0005-0000-0000-0000B0490000}"/>
    <cellStyle name="Migliaia 35 5 5 3" xfId="10044" xr:uid="{00000000-0005-0000-0000-0000B1490000}"/>
    <cellStyle name="Migliaia 35 5 5 4" xfId="29500" xr:uid="{00000000-0005-0000-0000-0000B2490000}"/>
    <cellStyle name="Migliaia 35 5 5 5" xfId="40487" xr:uid="{00000000-0005-0000-0000-0000B3490000}"/>
    <cellStyle name="Migliaia 35 5 6" xfId="10045" xr:uid="{00000000-0005-0000-0000-0000B4490000}"/>
    <cellStyle name="Migliaia 35 5 7" xfId="10046" xr:uid="{00000000-0005-0000-0000-0000B5490000}"/>
    <cellStyle name="Migliaia 35 5 8" xfId="10047" xr:uid="{00000000-0005-0000-0000-0000B6490000}"/>
    <cellStyle name="Migliaia 35 5 9" xfId="24449" xr:uid="{00000000-0005-0000-0000-0000B7490000}"/>
    <cellStyle name="Migliaia 35 6" xfId="10048" xr:uid="{00000000-0005-0000-0000-0000B8490000}"/>
    <cellStyle name="Migliaia 35 6 2" xfId="10049" xr:uid="{00000000-0005-0000-0000-0000B9490000}"/>
    <cellStyle name="Migliaia 35 6 3" xfId="10050" xr:uid="{00000000-0005-0000-0000-0000BA490000}"/>
    <cellStyle name="Migliaia 35 6 4" xfId="10051" xr:uid="{00000000-0005-0000-0000-0000BB490000}"/>
    <cellStyle name="Migliaia 35 6 5" xfId="26751" xr:uid="{00000000-0005-0000-0000-0000BC490000}"/>
    <cellStyle name="Migliaia 35 6 6" xfId="31829" xr:uid="{00000000-0005-0000-0000-0000BD490000}"/>
    <cellStyle name="Migliaia 35 6 7" xfId="34817" xr:uid="{00000000-0005-0000-0000-0000BE490000}"/>
    <cellStyle name="Migliaia 35 6 8" xfId="37777" xr:uid="{00000000-0005-0000-0000-0000BF490000}"/>
    <cellStyle name="Migliaia 35 7" xfId="10052" xr:uid="{00000000-0005-0000-0000-0000C0490000}"/>
    <cellStyle name="Migliaia 35 7 2" xfId="10053" xr:uid="{00000000-0005-0000-0000-0000C1490000}"/>
    <cellStyle name="Migliaia 35 7 3" xfId="10054" xr:uid="{00000000-0005-0000-0000-0000C2490000}"/>
    <cellStyle name="Migliaia 35 7 4" xfId="10055" xr:uid="{00000000-0005-0000-0000-0000C3490000}"/>
    <cellStyle name="Migliaia 35 7 5" xfId="23977" xr:uid="{00000000-0005-0000-0000-0000C4490000}"/>
    <cellStyle name="Migliaia 35 7 6" xfId="30533" xr:uid="{00000000-0005-0000-0000-0000C5490000}"/>
    <cellStyle name="Migliaia 35 7 7" xfId="33194" xr:uid="{00000000-0005-0000-0000-0000C6490000}"/>
    <cellStyle name="Migliaia 35 7 8" xfId="36485" xr:uid="{00000000-0005-0000-0000-0000C7490000}"/>
    <cellStyle name="Migliaia 35 8" xfId="10056" xr:uid="{00000000-0005-0000-0000-0000C8490000}"/>
    <cellStyle name="Migliaia 35 8 2" xfId="10057" xr:uid="{00000000-0005-0000-0000-0000C9490000}"/>
    <cellStyle name="Migliaia 35 8 3" xfId="10058" xr:uid="{00000000-0005-0000-0000-0000CA490000}"/>
    <cellStyle name="Migliaia 35 8 4" xfId="10059" xr:uid="{00000000-0005-0000-0000-0000CB490000}"/>
    <cellStyle name="Migliaia 35 8 5" xfId="27274" xr:uid="{00000000-0005-0000-0000-0000CC490000}"/>
    <cellStyle name="Migliaia 35 8 6" xfId="32345" xr:uid="{00000000-0005-0000-0000-0000CD490000}"/>
    <cellStyle name="Migliaia 35 8 7" xfId="35333" xr:uid="{00000000-0005-0000-0000-0000CE490000}"/>
    <cellStyle name="Migliaia 35 8 8" xfId="38293" xr:uid="{00000000-0005-0000-0000-0000CF490000}"/>
    <cellStyle name="Migliaia 35 9" xfId="10060" xr:uid="{00000000-0005-0000-0000-0000D0490000}"/>
    <cellStyle name="Migliaia 35 9 2" xfId="10061" xr:uid="{00000000-0005-0000-0000-0000D1490000}"/>
    <cellStyle name="Migliaia 35 9 3" xfId="10062" xr:uid="{00000000-0005-0000-0000-0000D2490000}"/>
    <cellStyle name="Migliaia 35 9 4" xfId="10063" xr:uid="{00000000-0005-0000-0000-0000D3490000}"/>
    <cellStyle name="Migliaia 35 9 5" xfId="27394" xr:uid="{00000000-0005-0000-0000-0000D4490000}"/>
    <cellStyle name="Migliaia 35 9 6" xfId="30409" xr:uid="{00000000-0005-0000-0000-0000D5490000}"/>
    <cellStyle name="Migliaia 35 9 7" xfId="35453" xr:uid="{00000000-0005-0000-0000-0000D6490000}"/>
    <cellStyle name="Migliaia 35 9 8" xfId="38413" xr:uid="{00000000-0005-0000-0000-0000D7490000}"/>
    <cellStyle name="Migliaia 36" xfId="10064" xr:uid="{00000000-0005-0000-0000-0000D8490000}"/>
    <cellStyle name="Migliaia 36 10" xfId="10065" xr:uid="{00000000-0005-0000-0000-0000D9490000}"/>
    <cellStyle name="Migliaia 36 10 2" xfId="10066" xr:uid="{00000000-0005-0000-0000-0000DA490000}"/>
    <cellStyle name="Migliaia 36 10 3" xfId="10067" xr:uid="{00000000-0005-0000-0000-0000DB490000}"/>
    <cellStyle name="Migliaia 36 10 4" xfId="28311" xr:uid="{00000000-0005-0000-0000-0000DC490000}"/>
    <cellStyle name="Migliaia 36 10 5" xfId="33069" xr:uid="{00000000-0005-0000-0000-0000DD490000}"/>
    <cellStyle name="Migliaia 36 10 6" xfId="39318" xr:uid="{00000000-0005-0000-0000-0000DE490000}"/>
    <cellStyle name="Migliaia 36 11" xfId="10068" xr:uid="{00000000-0005-0000-0000-0000DF490000}"/>
    <cellStyle name="Migliaia 36 11 2" xfId="10069" xr:uid="{00000000-0005-0000-0000-0000E0490000}"/>
    <cellStyle name="Migliaia 36 11 3" xfId="10070" xr:uid="{00000000-0005-0000-0000-0000E1490000}"/>
    <cellStyle name="Migliaia 36 11 4" xfId="29231" xr:uid="{00000000-0005-0000-0000-0000E2490000}"/>
    <cellStyle name="Migliaia 36 11 5" xfId="32719" xr:uid="{00000000-0005-0000-0000-0000E3490000}"/>
    <cellStyle name="Migliaia 36 11 6" xfId="40223" xr:uid="{00000000-0005-0000-0000-0000E4490000}"/>
    <cellStyle name="Migliaia 36 12" xfId="10071" xr:uid="{00000000-0005-0000-0000-0000E5490000}"/>
    <cellStyle name="Migliaia 36 13" xfId="10072" xr:uid="{00000000-0005-0000-0000-0000E6490000}"/>
    <cellStyle name="Migliaia 36 14" xfId="10073" xr:uid="{00000000-0005-0000-0000-0000E7490000}"/>
    <cellStyle name="Migliaia 36 15" xfId="23624" xr:uid="{00000000-0005-0000-0000-0000E8490000}"/>
    <cellStyle name="Migliaia 36 16" xfId="30241" xr:uid="{00000000-0005-0000-0000-0000E9490000}"/>
    <cellStyle name="Migliaia 36 17" xfId="36366" xr:uid="{00000000-0005-0000-0000-0000EA490000}"/>
    <cellStyle name="Migliaia 36 18" xfId="41128" xr:uid="{00000000-0005-0000-0000-0000EB490000}"/>
    <cellStyle name="Migliaia 36 19" xfId="41249" xr:uid="{00000000-0005-0000-0000-0000EC490000}"/>
    <cellStyle name="Migliaia 36 2" xfId="10074" xr:uid="{00000000-0005-0000-0000-0000ED490000}"/>
    <cellStyle name="Migliaia 36 2 10" xfId="24450" xr:uid="{00000000-0005-0000-0000-0000EE490000}"/>
    <cellStyle name="Migliaia 36 2 11" xfId="30242" xr:uid="{00000000-0005-0000-0000-0000EF490000}"/>
    <cellStyle name="Migliaia 36 2 12" xfId="36918" xr:uid="{00000000-0005-0000-0000-0000F0490000}"/>
    <cellStyle name="Migliaia 36 2 2" xfId="10075" xr:uid="{00000000-0005-0000-0000-0000F1490000}"/>
    <cellStyle name="Migliaia 36 2 2 10" xfId="30968" xr:uid="{00000000-0005-0000-0000-0000F2490000}"/>
    <cellStyle name="Migliaia 36 2 2 11" xfId="33732" xr:uid="{00000000-0005-0000-0000-0000F3490000}"/>
    <cellStyle name="Migliaia 36 2 2 12" xfId="36919" xr:uid="{00000000-0005-0000-0000-0000F4490000}"/>
    <cellStyle name="Migliaia 36 2 2 2" xfId="10076" xr:uid="{00000000-0005-0000-0000-0000F5490000}"/>
    <cellStyle name="Migliaia 36 2 2 2 2" xfId="10077" xr:uid="{00000000-0005-0000-0000-0000F6490000}"/>
    <cellStyle name="Migliaia 36 2 2 2 3" xfId="10078" xr:uid="{00000000-0005-0000-0000-0000F7490000}"/>
    <cellStyle name="Migliaia 36 2 2 2 4" xfId="10079" xr:uid="{00000000-0005-0000-0000-0000F8490000}"/>
    <cellStyle name="Migliaia 36 2 2 2 5" xfId="26766" xr:uid="{00000000-0005-0000-0000-0000F9490000}"/>
    <cellStyle name="Migliaia 36 2 2 2 6" xfId="31844" xr:uid="{00000000-0005-0000-0000-0000FA490000}"/>
    <cellStyle name="Migliaia 36 2 2 2 7" xfId="34832" xr:uid="{00000000-0005-0000-0000-0000FB490000}"/>
    <cellStyle name="Migliaia 36 2 2 2 8" xfId="37792" xr:uid="{00000000-0005-0000-0000-0000FC490000}"/>
    <cellStyle name="Migliaia 36 2 2 3" xfId="10080" xr:uid="{00000000-0005-0000-0000-0000FD490000}"/>
    <cellStyle name="Migliaia 36 2 2 3 2" xfId="10081" xr:uid="{00000000-0005-0000-0000-0000FE490000}"/>
    <cellStyle name="Migliaia 36 2 2 3 3" xfId="10082" xr:uid="{00000000-0005-0000-0000-0000FF490000}"/>
    <cellStyle name="Migliaia 36 2 2 3 4" xfId="28061" xr:uid="{00000000-0005-0000-0000-0000004A0000}"/>
    <cellStyle name="Migliaia 36 2 2 3 5" xfId="36110" xr:uid="{00000000-0005-0000-0000-0000014A0000}"/>
    <cellStyle name="Migliaia 36 2 2 3 6" xfId="39070" xr:uid="{00000000-0005-0000-0000-0000024A0000}"/>
    <cellStyle name="Migliaia 36 2 2 4" xfId="10083" xr:uid="{00000000-0005-0000-0000-0000034A0000}"/>
    <cellStyle name="Migliaia 36 2 2 4 2" xfId="10084" xr:uid="{00000000-0005-0000-0000-0000044A0000}"/>
    <cellStyle name="Migliaia 36 2 2 4 3" xfId="10085" xr:uid="{00000000-0005-0000-0000-0000054A0000}"/>
    <cellStyle name="Migliaia 36 2 2 4 4" xfId="28977" xr:uid="{00000000-0005-0000-0000-0000064A0000}"/>
    <cellStyle name="Migliaia 36 2 2 4 5" xfId="39974" xr:uid="{00000000-0005-0000-0000-0000074A0000}"/>
    <cellStyle name="Migliaia 36 2 2 5" xfId="10086" xr:uid="{00000000-0005-0000-0000-0000084A0000}"/>
    <cellStyle name="Migliaia 36 2 2 5 2" xfId="10087" xr:uid="{00000000-0005-0000-0000-0000094A0000}"/>
    <cellStyle name="Migliaia 36 2 2 5 3" xfId="10088" xr:uid="{00000000-0005-0000-0000-00000A4A0000}"/>
    <cellStyle name="Migliaia 36 2 2 5 4" xfId="29897" xr:uid="{00000000-0005-0000-0000-00000B4A0000}"/>
    <cellStyle name="Migliaia 36 2 2 5 5" xfId="40879" xr:uid="{00000000-0005-0000-0000-00000C4A0000}"/>
    <cellStyle name="Migliaia 36 2 2 6" xfId="10089" xr:uid="{00000000-0005-0000-0000-00000D4A0000}"/>
    <cellStyle name="Migliaia 36 2 2 7" xfId="10090" xr:uid="{00000000-0005-0000-0000-00000E4A0000}"/>
    <cellStyle name="Migliaia 36 2 2 8" xfId="10091" xr:uid="{00000000-0005-0000-0000-00000F4A0000}"/>
    <cellStyle name="Migliaia 36 2 2 9" xfId="24451" xr:uid="{00000000-0005-0000-0000-0000104A0000}"/>
    <cellStyle name="Migliaia 36 2 3" xfId="10092" xr:uid="{00000000-0005-0000-0000-0000114A0000}"/>
    <cellStyle name="Migliaia 36 2 3 2" xfId="10093" xr:uid="{00000000-0005-0000-0000-0000124A0000}"/>
    <cellStyle name="Migliaia 36 2 3 3" xfId="10094" xr:uid="{00000000-0005-0000-0000-0000134A0000}"/>
    <cellStyle name="Migliaia 36 2 3 4" xfId="10095" xr:uid="{00000000-0005-0000-0000-0000144A0000}"/>
    <cellStyle name="Migliaia 36 2 3 5" xfId="26765" xr:uid="{00000000-0005-0000-0000-0000154A0000}"/>
    <cellStyle name="Migliaia 36 2 3 6" xfId="31843" xr:uid="{00000000-0005-0000-0000-0000164A0000}"/>
    <cellStyle name="Migliaia 36 2 3 7" xfId="34831" xr:uid="{00000000-0005-0000-0000-0000174A0000}"/>
    <cellStyle name="Migliaia 36 2 3 8" xfId="37791" xr:uid="{00000000-0005-0000-0000-0000184A0000}"/>
    <cellStyle name="Migliaia 36 2 4" xfId="10096" xr:uid="{00000000-0005-0000-0000-0000194A0000}"/>
    <cellStyle name="Migliaia 36 2 4 2" xfId="10097" xr:uid="{00000000-0005-0000-0000-00001A4A0000}"/>
    <cellStyle name="Migliaia 36 2 4 3" xfId="10098" xr:uid="{00000000-0005-0000-0000-00001B4A0000}"/>
    <cellStyle name="Migliaia 36 2 4 4" xfId="10099" xr:uid="{00000000-0005-0000-0000-00001C4A0000}"/>
    <cellStyle name="Migliaia 36 2 4 5" xfId="27458" xr:uid="{00000000-0005-0000-0000-00001D4A0000}"/>
    <cellStyle name="Migliaia 36 2 4 6" xfId="30967" xr:uid="{00000000-0005-0000-0000-00001E4A0000}"/>
    <cellStyle name="Migliaia 36 2 4 7" xfId="35515" xr:uid="{00000000-0005-0000-0000-00001F4A0000}"/>
    <cellStyle name="Migliaia 36 2 4 8" xfId="38475" xr:uid="{00000000-0005-0000-0000-0000204A0000}"/>
    <cellStyle name="Migliaia 36 2 5" xfId="10100" xr:uid="{00000000-0005-0000-0000-0000214A0000}"/>
    <cellStyle name="Migliaia 36 2 5 2" xfId="10101" xr:uid="{00000000-0005-0000-0000-0000224A0000}"/>
    <cellStyle name="Migliaia 36 2 5 3" xfId="10102" xr:uid="{00000000-0005-0000-0000-0000234A0000}"/>
    <cellStyle name="Migliaia 36 2 5 4" xfId="28374" xr:uid="{00000000-0005-0000-0000-0000244A0000}"/>
    <cellStyle name="Migliaia 36 2 5 5" xfId="33731" xr:uid="{00000000-0005-0000-0000-0000254A0000}"/>
    <cellStyle name="Migliaia 36 2 5 6" xfId="39379" xr:uid="{00000000-0005-0000-0000-0000264A0000}"/>
    <cellStyle name="Migliaia 36 2 6" xfId="10103" xr:uid="{00000000-0005-0000-0000-0000274A0000}"/>
    <cellStyle name="Migliaia 36 2 6 2" xfId="10104" xr:uid="{00000000-0005-0000-0000-0000284A0000}"/>
    <cellStyle name="Migliaia 36 2 6 3" xfId="10105" xr:uid="{00000000-0005-0000-0000-0000294A0000}"/>
    <cellStyle name="Migliaia 36 2 6 4" xfId="29294" xr:uid="{00000000-0005-0000-0000-00002A4A0000}"/>
    <cellStyle name="Migliaia 36 2 6 5" xfId="40284" xr:uid="{00000000-0005-0000-0000-00002B4A0000}"/>
    <cellStyle name="Migliaia 36 2 7" xfId="10106" xr:uid="{00000000-0005-0000-0000-00002C4A0000}"/>
    <cellStyle name="Migliaia 36 2 8" xfId="10107" xr:uid="{00000000-0005-0000-0000-00002D4A0000}"/>
    <cellStyle name="Migliaia 36 2 9" xfId="10108" xr:uid="{00000000-0005-0000-0000-00002E4A0000}"/>
    <cellStyle name="Migliaia 36 3" xfId="10109" xr:uid="{00000000-0005-0000-0000-00002F4A0000}"/>
    <cellStyle name="Migliaia 36 3 10" xfId="10110" xr:uid="{00000000-0005-0000-0000-0000304A0000}"/>
    <cellStyle name="Migliaia 36 3 11" xfId="10111" xr:uid="{00000000-0005-0000-0000-0000314A0000}"/>
    <cellStyle name="Migliaia 36 3 12" xfId="24452" xr:uid="{00000000-0005-0000-0000-0000324A0000}"/>
    <cellStyle name="Migliaia 36 3 13" xfId="30969" xr:uid="{00000000-0005-0000-0000-0000334A0000}"/>
    <cellStyle name="Migliaia 36 3 14" xfId="36920" xr:uid="{00000000-0005-0000-0000-0000344A0000}"/>
    <cellStyle name="Migliaia 36 3 2" xfId="10112" xr:uid="{00000000-0005-0000-0000-0000354A0000}"/>
    <cellStyle name="Migliaia 36 3 2 10" xfId="30970" xr:uid="{00000000-0005-0000-0000-0000364A0000}"/>
    <cellStyle name="Migliaia 36 3 2 11" xfId="33734" xr:uid="{00000000-0005-0000-0000-0000374A0000}"/>
    <cellStyle name="Migliaia 36 3 2 12" xfId="36921" xr:uid="{00000000-0005-0000-0000-0000384A0000}"/>
    <cellStyle name="Migliaia 36 3 2 2" xfId="10113" xr:uid="{00000000-0005-0000-0000-0000394A0000}"/>
    <cellStyle name="Migliaia 36 3 2 2 2" xfId="10114" xr:uid="{00000000-0005-0000-0000-00003A4A0000}"/>
    <cellStyle name="Migliaia 36 3 2 2 3" xfId="10115" xr:uid="{00000000-0005-0000-0000-00003B4A0000}"/>
    <cellStyle name="Migliaia 36 3 2 2 4" xfId="10116" xr:uid="{00000000-0005-0000-0000-00003C4A0000}"/>
    <cellStyle name="Migliaia 36 3 2 2 5" xfId="26768" xr:uid="{00000000-0005-0000-0000-00003D4A0000}"/>
    <cellStyle name="Migliaia 36 3 2 2 6" xfId="31846" xr:uid="{00000000-0005-0000-0000-00003E4A0000}"/>
    <cellStyle name="Migliaia 36 3 2 2 7" xfId="34834" xr:uid="{00000000-0005-0000-0000-00003F4A0000}"/>
    <cellStyle name="Migliaia 36 3 2 2 8" xfId="37794" xr:uid="{00000000-0005-0000-0000-0000404A0000}"/>
    <cellStyle name="Migliaia 36 3 2 3" xfId="10117" xr:uid="{00000000-0005-0000-0000-0000414A0000}"/>
    <cellStyle name="Migliaia 36 3 2 3 2" xfId="10118" xr:uid="{00000000-0005-0000-0000-0000424A0000}"/>
    <cellStyle name="Migliaia 36 3 2 3 3" xfId="10119" xr:uid="{00000000-0005-0000-0000-0000434A0000}"/>
    <cellStyle name="Migliaia 36 3 2 3 4" xfId="27666" xr:uid="{00000000-0005-0000-0000-0000444A0000}"/>
    <cellStyle name="Migliaia 36 3 2 3 5" xfId="35720" xr:uid="{00000000-0005-0000-0000-0000454A0000}"/>
    <cellStyle name="Migliaia 36 3 2 3 6" xfId="38680" xr:uid="{00000000-0005-0000-0000-0000464A0000}"/>
    <cellStyle name="Migliaia 36 3 2 4" xfId="10120" xr:uid="{00000000-0005-0000-0000-0000474A0000}"/>
    <cellStyle name="Migliaia 36 3 2 4 2" xfId="10121" xr:uid="{00000000-0005-0000-0000-0000484A0000}"/>
    <cellStyle name="Migliaia 36 3 2 4 3" xfId="10122" xr:uid="{00000000-0005-0000-0000-0000494A0000}"/>
    <cellStyle name="Migliaia 36 3 2 4 4" xfId="28582" xr:uid="{00000000-0005-0000-0000-00004A4A0000}"/>
    <cellStyle name="Migliaia 36 3 2 4 5" xfId="39584" xr:uid="{00000000-0005-0000-0000-00004B4A0000}"/>
    <cellStyle name="Migliaia 36 3 2 5" xfId="10123" xr:uid="{00000000-0005-0000-0000-00004C4A0000}"/>
    <cellStyle name="Migliaia 36 3 2 5 2" xfId="10124" xr:uid="{00000000-0005-0000-0000-00004D4A0000}"/>
    <cellStyle name="Migliaia 36 3 2 5 3" xfId="10125" xr:uid="{00000000-0005-0000-0000-00004E4A0000}"/>
    <cellStyle name="Migliaia 36 3 2 5 4" xfId="29502" xr:uid="{00000000-0005-0000-0000-00004F4A0000}"/>
    <cellStyle name="Migliaia 36 3 2 5 5" xfId="40489" xr:uid="{00000000-0005-0000-0000-0000504A0000}"/>
    <cellStyle name="Migliaia 36 3 2 6" xfId="10126" xr:uid="{00000000-0005-0000-0000-0000514A0000}"/>
    <cellStyle name="Migliaia 36 3 2 7" xfId="10127" xr:uid="{00000000-0005-0000-0000-0000524A0000}"/>
    <cellStyle name="Migliaia 36 3 2 8" xfId="10128" xr:uid="{00000000-0005-0000-0000-0000534A0000}"/>
    <cellStyle name="Migliaia 36 3 2 9" xfId="24453" xr:uid="{00000000-0005-0000-0000-0000544A0000}"/>
    <cellStyle name="Migliaia 36 3 3" xfId="10129" xr:uid="{00000000-0005-0000-0000-0000554A0000}"/>
    <cellStyle name="Migliaia 36 3 3 10" xfId="24454" xr:uid="{00000000-0005-0000-0000-0000564A0000}"/>
    <cellStyle name="Migliaia 36 3 3 11" xfId="30971" xr:uid="{00000000-0005-0000-0000-0000574A0000}"/>
    <cellStyle name="Migliaia 36 3 3 12" xfId="33735" xr:uid="{00000000-0005-0000-0000-0000584A0000}"/>
    <cellStyle name="Migliaia 36 3 3 13" xfId="36922" xr:uid="{00000000-0005-0000-0000-0000594A0000}"/>
    <cellStyle name="Migliaia 36 3 3 2" xfId="10130" xr:uid="{00000000-0005-0000-0000-00005A4A0000}"/>
    <cellStyle name="Migliaia 36 3 3 2 10" xfId="30972" xr:uid="{00000000-0005-0000-0000-00005B4A0000}"/>
    <cellStyle name="Migliaia 36 3 3 2 11" xfId="33736" xr:uid="{00000000-0005-0000-0000-00005C4A0000}"/>
    <cellStyle name="Migliaia 36 3 3 2 12" xfId="36923" xr:uid="{00000000-0005-0000-0000-00005D4A0000}"/>
    <cellStyle name="Migliaia 36 3 3 2 2" xfId="10131" xr:uid="{00000000-0005-0000-0000-00005E4A0000}"/>
    <cellStyle name="Migliaia 36 3 3 2 2 2" xfId="10132" xr:uid="{00000000-0005-0000-0000-00005F4A0000}"/>
    <cellStyle name="Migliaia 36 3 3 2 2 3" xfId="10133" xr:uid="{00000000-0005-0000-0000-0000604A0000}"/>
    <cellStyle name="Migliaia 36 3 3 2 2 4" xfId="10134" xr:uid="{00000000-0005-0000-0000-0000614A0000}"/>
    <cellStyle name="Migliaia 36 3 3 2 2 5" xfId="26770" xr:uid="{00000000-0005-0000-0000-0000624A0000}"/>
    <cellStyle name="Migliaia 36 3 3 2 2 6" xfId="31848" xr:uid="{00000000-0005-0000-0000-0000634A0000}"/>
    <cellStyle name="Migliaia 36 3 3 2 2 7" xfId="34836" xr:uid="{00000000-0005-0000-0000-0000644A0000}"/>
    <cellStyle name="Migliaia 36 3 3 2 2 8" xfId="37796" xr:uid="{00000000-0005-0000-0000-0000654A0000}"/>
    <cellStyle name="Migliaia 36 3 3 2 3" xfId="10135" xr:uid="{00000000-0005-0000-0000-0000664A0000}"/>
    <cellStyle name="Migliaia 36 3 3 2 3 2" xfId="10136" xr:uid="{00000000-0005-0000-0000-0000674A0000}"/>
    <cellStyle name="Migliaia 36 3 3 2 3 3" xfId="10137" xr:uid="{00000000-0005-0000-0000-0000684A0000}"/>
    <cellStyle name="Migliaia 36 3 3 2 3 4" xfId="28063" xr:uid="{00000000-0005-0000-0000-0000694A0000}"/>
    <cellStyle name="Migliaia 36 3 3 2 3 5" xfId="36112" xr:uid="{00000000-0005-0000-0000-00006A4A0000}"/>
    <cellStyle name="Migliaia 36 3 3 2 3 6" xfId="39072" xr:uid="{00000000-0005-0000-0000-00006B4A0000}"/>
    <cellStyle name="Migliaia 36 3 3 2 4" xfId="10138" xr:uid="{00000000-0005-0000-0000-00006C4A0000}"/>
    <cellStyle name="Migliaia 36 3 3 2 4 2" xfId="10139" xr:uid="{00000000-0005-0000-0000-00006D4A0000}"/>
    <cellStyle name="Migliaia 36 3 3 2 4 3" xfId="10140" xr:uid="{00000000-0005-0000-0000-00006E4A0000}"/>
    <cellStyle name="Migliaia 36 3 3 2 4 4" xfId="28979" xr:uid="{00000000-0005-0000-0000-00006F4A0000}"/>
    <cellStyle name="Migliaia 36 3 3 2 4 5" xfId="39976" xr:uid="{00000000-0005-0000-0000-0000704A0000}"/>
    <cellStyle name="Migliaia 36 3 3 2 5" xfId="10141" xr:uid="{00000000-0005-0000-0000-0000714A0000}"/>
    <cellStyle name="Migliaia 36 3 3 2 5 2" xfId="10142" xr:uid="{00000000-0005-0000-0000-0000724A0000}"/>
    <cellStyle name="Migliaia 36 3 3 2 5 3" xfId="10143" xr:uid="{00000000-0005-0000-0000-0000734A0000}"/>
    <cellStyle name="Migliaia 36 3 3 2 5 4" xfId="29899" xr:uid="{00000000-0005-0000-0000-0000744A0000}"/>
    <cellStyle name="Migliaia 36 3 3 2 5 5" xfId="40881" xr:uid="{00000000-0005-0000-0000-0000754A0000}"/>
    <cellStyle name="Migliaia 36 3 3 2 6" xfId="10144" xr:uid="{00000000-0005-0000-0000-0000764A0000}"/>
    <cellStyle name="Migliaia 36 3 3 2 7" xfId="10145" xr:uid="{00000000-0005-0000-0000-0000774A0000}"/>
    <cellStyle name="Migliaia 36 3 3 2 8" xfId="10146" xr:uid="{00000000-0005-0000-0000-0000784A0000}"/>
    <cellStyle name="Migliaia 36 3 3 2 9" xfId="24455" xr:uid="{00000000-0005-0000-0000-0000794A0000}"/>
    <cellStyle name="Migliaia 36 3 3 3" xfId="10147" xr:uid="{00000000-0005-0000-0000-00007A4A0000}"/>
    <cellStyle name="Migliaia 36 3 3 3 2" xfId="10148" xr:uid="{00000000-0005-0000-0000-00007B4A0000}"/>
    <cellStyle name="Migliaia 36 3 3 3 3" xfId="10149" xr:uid="{00000000-0005-0000-0000-00007C4A0000}"/>
    <cellStyle name="Migliaia 36 3 3 3 4" xfId="10150" xr:uid="{00000000-0005-0000-0000-00007D4A0000}"/>
    <cellStyle name="Migliaia 36 3 3 3 5" xfId="26769" xr:uid="{00000000-0005-0000-0000-00007E4A0000}"/>
    <cellStyle name="Migliaia 36 3 3 3 6" xfId="31847" xr:uid="{00000000-0005-0000-0000-00007F4A0000}"/>
    <cellStyle name="Migliaia 36 3 3 3 7" xfId="34835" xr:uid="{00000000-0005-0000-0000-0000804A0000}"/>
    <cellStyle name="Migliaia 36 3 3 3 8" xfId="37795" xr:uid="{00000000-0005-0000-0000-0000814A0000}"/>
    <cellStyle name="Migliaia 36 3 3 4" xfId="10151" xr:uid="{00000000-0005-0000-0000-0000824A0000}"/>
    <cellStyle name="Migliaia 36 3 3 4 2" xfId="10152" xr:uid="{00000000-0005-0000-0000-0000834A0000}"/>
    <cellStyle name="Migliaia 36 3 3 4 3" xfId="10153" xr:uid="{00000000-0005-0000-0000-0000844A0000}"/>
    <cellStyle name="Migliaia 36 3 3 4 4" xfId="27667" xr:uid="{00000000-0005-0000-0000-0000854A0000}"/>
    <cellStyle name="Migliaia 36 3 3 4 5" xfId="35721" xr:uid="{00000000-0005-0000-0000-0000864A0000}"/>
    <cellStyle name="Migliaia 36 3 3 4 6" xfId="38681" xr:uid="{00000000-0005-0000-0000-0000874A0000}"/>
    <cellStyle name="Migliaia 36 3 3 5" xfId="10154" xr:uid="{00000000-0005-0000-0000-0000884A0000}"/>
    <cellStyle name="Migliaia 36 3 3 5 2" xfId="10155" xr:uid="{00000000-0005-0000-0000-0000894A0000}"/>
    <cellStyle name="Migliaia 36 3 3 5 3" xfId="10156" xr:uid="{00000000-0005-0000-0000-00008A4A0000}"/>
    <cellStyle name="Migliaia 36 3 3 5 4" xfId="28583" xr:uid="{00000000-0005-0000-0000-00008B4A0000}"/>
    <cellStyle name="Migliaia 36 3 3 5 5" xfId="39585" xr:uid="{00000000-0005-0000-0000-00008C4A0000}"/>
    <cellStyle name="Migliaia 36 3 3 6" xfId="10157" xr:uid="{00000000-0005-0000-0000-00008D4A0000}"/>
    <cellStyle name="Migliaia 36 3 3 6 2" xfId="10158" xr:uid="{00000000-0005-0000-0000-00008E4A0000}"/>
    <cellStyle name="Migliaia 36 3 3 6 3" xfId="10159" xr:uid="{00000000-0005-0000-0000-00008F4A0000}"/>
    <cellStyle name="Migliaia 36 3 3 6 4" xfId="29503" xr:uid="{00000000-0005-0000-0000-0000904A0000}"/>
    <cellStyle name="Migliaia 36 3 3 6 5" xfId="40490" xr:uid="{00000000-0005-0000-0000-0000914A0000}"/>
    <cellStyle name="Migliaia 36 3 3 7" xfId="10160" xr:uid="{00000000-0005-0000-0000-0000924A0000}"/>
    <cellStyle name="Migliaia 36 3 3 8" xfId="10161" xr:uid="{00000000-0005-0000-0000-0000934A0000}"/>
    <cellStyle name="Migliaia 36 3 3 9" xfId="10162" xr:uid="{00000000-0005-0000-0000-0000944A0000}"/>
    <cellStyle name="Migliaia 36 3 4" xfId="10163" xr:uid="{00000000-0005-0000-0000-0000954A0000}"/>
    <cellStyle name="Migliaia 36 3 4 10" xfId="30973" xr:uid="{00000000-0005-0000-0000-0000964A0000}"/>
    <cellStyle name="Migliaia 36 3 4 11" xfId="33737" xr:uid="{00000000-0005-0000-0000-0000974A0000}"/>
    <cellStyle name="Migliaia 36 3 4 12" xfId="36924" xr:uid="{00000000-0005-0000-0000-0000984A0000}"/>
    <cellStyle name="Migliaia 36 3 4 2" xfId="10164" xr:uid="{00000000-0005-0000-0000-0000994A0000}"/>
    <cellStyle name="Migliaia 36 3 4 2 2" xfId="10165" xr:uid="{00000000-0005-0000-0000-00009A4A0000}"/>
    <cellStyle name="Migliaia 36 3 4 2 3" xfId="10166" xr:uid="{00000000-0005-0000-0000-00009B4A0000}"/>
    <cellStyle name="Migliaia 36 3 4 2 4" xfId="10167" xr:uid="{00000000-0005-0000-0000-00009C4A0000}"/>
    <cellStyle name="Migliaia 36 3 4 2 5" xfId="26771" xr:uid="{00000000-0005-0000-0000-00009D4A0000}"/>
    <cellStyle name="Migliaia 36 3 4 2 6" xfId="31849" xr:uid="{00000000-0005-0000-0000-00009E4A0000}"/>
    <cellStyle name="Migliaia 36 3 4 2 7" xfId="34837" xr:uid="{00000000-0005-0000-0000-00009F4A0000}"/>
    <cellStyle name="Migliaia 36 3 4 2 8" xfId="37797" xr:uid="{00000000-0005-0000-0000-0000A04A0000}"/>
    <cellStyle name="Migliaia 36 3 4 3" xfId="10168" xr:uid="{00000000-0005-0000-0000-0000A14A0000}"/>
    <cellStyle name="Migliaia 36 3 4 3 2" xfId="10169" xr:uid="{00000000-0005-0000-0000-0000A24A0000}"/>
    <cellStyle name="Migliaia 36 3 4 3 3" xfId="10170" xr:uid="{00000000-0005-0000-0000-0000A34A0000}"/>
    <cellStyle name="Migliaia 36 3 4 3 4" xfId="28062" xr:uid="{00000000-0005-0000-0000-0000A44A0000}"/>
    <cellStyle name="Migliaia 36 3 4 3 5" xfId="36111" xr:uid="{00000000-0005-0000-0000-0000A54A0000}"/>
    <cellStyle name="Migliaia 36 3 4 3 6" xfId="39071" xr:uid="{00000000-0005-0000-0000-0000A64A0000}"/>
    <cellStyle name="Migliaia 36 3 4 4" xfId="10171" xr:uid="{00000000-0005-0000-0000-0000A74A0000}"/>
    <cellStyle name="Migliaia 36 3 4 4 2" xfId="10172" xr:uid="{00000000-0005-0000-0000-0000A84A0000}"/>
    <cellStyle name="Migliaia 36 3 4 4 3" xfId="10173" xr:uid="{00000000-0005-0000-0000-0000A94A0000}"/>
    <cellStyle name="Migliaia 36 3 4 4 4" xfId="28978" xr:uid="{00000000-0005-0000-0000-0000AA4A0000}"/>
    <cellStyle name="Migliaia 36 3 4 4 5" xfId="39975" xr:uid="{00000000-0005-0000-0000-0000AB4A0000}"/>
    <cellStyle name="Migliaia 36 3 4 5" xfId="10174" xr:uid="{00000000-0005-0000-0000-0000AC4A0000}"/>
    <cellStyle name="Migliaia 36 3 4 5 2" xfId="10175" xr:uid="{00000000-0005-0000-0000-0000AD4A0000}"/>
    <cellStyle name="Migliaia 36 3 4 5 3" xfId="10176" xr:uid="{00000000-0005-0000-0000-0000AE4A0000}"/>
    <cellStyle name="Migliaia 36 3 4 5 4" xfId="29898" xr:uid="{00000000-0005-0000-0000-0000AF4A0000}"/>
    <cellStyle name="Migliaia 36 3 4 5 5" xfId="40880" xr:uid="{00000000-0005-0000-0000-0000B04A0000}"/>
    <cellStyle name="Migliaia 36 3 4 6" xfId="10177" xr:uid="{00000000-0005-0000-0000-0000B14A0000}"/>
    <cellStyle name="Migliaia 36 3 4 7" xfId="10178" xr:uid="{00000000-0005-0000-0000-0000B24A0000}"/>
    <cellStyle name="Migliaia 36 3 4 8" xfId="10179" xr:uid="{00000000-0005-0000-0000-0000B34A0000}"/>
    <cellStyle name="Migliaia 36 3 4 9" xfId="24456" xr:uid="{00000000-0005-0000-0000-0000B44A0000}"/>
    <cellStyle name="Migliaia 36 3 5" xfId="10180" xr:uid="{00000000-0005-0000-0000-0000B54A0000}"/>
    <cellStyle name="Migliaia 36 3 5 2" xfId="10181" xr:uid="{00000000-0005-0000-0000-0000B64A0000}"/>
    <cellStyle name="Migliaia 36 3 5 3" xfId="10182" xr:uid="{00000000-0005-0000-0000-0000B74A0000}"/>
    <cellStyle name="Migliaia 36 3 5 4" xfId="10183" xr:uid="{00000000-0005-0000-0000-0000B84A0000}"/>
    <cellStyle name="Migliaia 36 3 5 5" xfId="26767" xr:uid="{00000000-0005-0000-0000-0000B94A0000}"/>
    <cellStyle name="Migliaia 36 3 5 6" xfId="31845" xr:uid="{00000000-0005-0000-0000-0000BA4A0000}"/>
    <cellStyle name="Migliaia 36 3 5 7" xfId="34833" xr:uid="{00000000-0005-0000-0000-0000BB4A0000}"/>
    <cellStyle name="Migliaia 36 3 5 8" xfId="37793" xr:uid="{00000000-0005-0000-0000-0000BC4A0000}"/>
    <cellStyle name="Migliaia 36 3 6" xfId="10184" xr:uid="{00000000-0005-0000-0000-0000BD4A0000}"/>
    <cellStyle name="Migliaia 36 3 6 2" xfId="10185" xr:uid="{00000000-0005-0000-0000-0000BE4A0000}"/>
    <cellStyle name="Migliaia 36 3 6 3" xfId="10186" xr:uid="{00000000-0005-0000-0000-0000BF4A0000}"/>
    <cellStyle name="Migliaia 36 3 6 4" xfId="27665" xr:uid="{00000000-0005-0000-0000-0000C04A0000}"/>
    <cellStyle name="Migliaia 36 3 6 5" xfId="35719" xr:uid="{00000000-0005-0000-0000-0000C14A0000}"/>
    <cellStyle name="Migliaia 36 3 6 6" xfId="38679" xr:uid="{00000000-0005-0000-0000-0000C24A0000}"/>
    <cellStyle name="Migliaia 36 3 7" xfId="10187" xr:uid="{00000000-0005-0000-0000-0000C34A0000}"/>
    <cellStyle name="Migliaia 36 3 7 2" xfId="10188" xr:uid="{00000000-0005-0000-0000-0000C44A0000}"/>
    <cellStyle name="Migliaia 36 3 7 3" xfId="10189" xr:uid="{00000000-0005-0000-0000-0000C54A0000}"/>
    <cellStyle name="Migliaia 36 3 7 4" xfId="28581" xr:uid="{00000000-0005-0000-0000-0000C64A0000}"/>
    <cellStyle name="Migliaia 36 3 7 5" xfId="33733" xr:uid="{00000000-0005-0000-0000-0000C74A0000}"/>
    <cellStyle name="Migliaia 36 3 7 6" xfId="39583" xr:uid="{00000000-0005-0000-0000-0000C84A0000}"/>
    <cellStyle name="Migliaia 36 3 8" xfId="10190" xr:uid="{00000000-0005-0000-0000-0000C94A0000}"/>
    <cellStyle name="Migliaia 36 3 8 2" xfId="10191" xr:uid="{00000000-0005-0000-0000-0000CA4A0000}"/>
    <cellStyle name="Migliaia 36 3 8 3" xfId="10192" xr:uid="{00000000-0005-0000-0000-0000CB4A0000}"/>
    <cellStyle name="Migliaia 36 3 8 4" xfId="29501" xr:uid="{00000000-0005-0000-0000-0000CC4A0000}"/>
    <cellStyle name="Migliaia 36 3 8 5" xfId="40488" xr:uid="{00000000-0005-0000-0000-0000CD4A0000}"/>
    <cellStyle name="Migliaia 36 3 9" xfId="10193" xr:uid="{00000000-0005-0000-0000-0000CE4A0000}"/>
    <cellStyle name="Migliaia 36 4" xfId="10194" xr:uid="{00000000-0005-0000-0000-0000CF4A0000}"/>
    <cellStyle name="Migliaia 36 4 10" xfId="10195" xr:uid="{00000000-0005-0000-0000-0000D04A0000}"/>
    <cellStyle name="Migliaia 36 4 11" xfId="24457" xr:uid="{00000000-0005-0000-0000-0000D14A0000}"/>
    <cellStyle name="Migliaia 36 4 12" xfId="30974" xr:uid="{00000000-0005-0000-0000-0000D24A0000}"/>
    <cellStyle name="Migliaia 36 4 13" xfId="33738" xr:uid="{00000000-0005-0000-0000-0000D34A0000}"/>
    <cellStyle name="Migliaia 36 4 14" xfId="36925" xr:uid="{00000000-0005-0000-0000-0000D44A0000}"/>
    <cellStyle name="Migliaia 36 4 2" xfId="10196" xr:uid="{00000000-0005-0000-0000-0000D54A0000}"/>
    <cellStyle name="Migliaia 36 4 2 10" xfId="24458" xr:uid="{00000000-0005-0000-0000-0000D64A0000}"/>
    <cellStyle name="Migliaia 36 4 2 11" xfId="30975" xr:uid="{00000000-0005-0000-0000-0000D74A0000}"/>
    <cellStyle name="Migliaia 36 4 2 12" xfId="33739" xr:uid="{00000000-0005-0000-0000-0000D84A0000}"/>
    <cellStyle name="Migliaia 36 4 2 13" xfId="36926" xr:uid="{00000000-0005-0000-0000-0000D94A0000}"/>
    <cellStyle name="Migliaia 36 4 2 2" xfId="10197" xr:uid="{00000000-0005-0000-0000-0000DA4A0000}"/>
    <cellStyle name="Migliaia 36 4 2 2 10" xfId="30976" xr:uid="{00000000-0005-0000-0000-0000DB4A0000}"/>
    <cellStyle name="Migliaia 36 4 2 2 11" xfId="33740" xr:uid="{00000000-0005-0000-0000-0000DC4A0000}"/>
    <cellStyle name="Migliaia 36 4 2 2 12" xfId="36927" xr:uid="{00000000-0005-0000-0000-0000DD4A0000}"/>
    <cellStyle name="Migliaia 36 4 2 2 2" xfId="10198" xr:uid="{00000000-0005-0000-0000-0000DE4A0000}"/>
    <cellStyle name="Migliaia 36 4 2 2 2 2" xfId="10199" xr:uid="{00000000-0005-0000-0000-0000DF4A0000}"/>
    <cellStyle name="Migliaia 36 4 2 2 2 3" xfId="10200" xr:uid="{00000000-0005-0000-0000-0000E04A0000}"/>
    <cellStyle name="Migliaia 36 4 2 2 2 4" xfId="10201" xr:uid="{00000000-0005-0000-0000-0000E14A0000}"/>
    <cellStyle name="Migliaia 36 4 2 2 2 5" xfId="26774" xr:uid="{00000000-0005-0000-0000-0000E24A0000}"/>
    <cellStyle name="Migliaia 36 4 2 2 2 6" xfId="31852" xr:uid="{00000000-0005-0000-0000-0000E34A0000}"/>
    <cellStyle name="Migliaia 36 4 2 2 2 7" xfId="34840" xr:uid="{00000000-0005-0000-0000-0000E44A0000}"/>
    <cellStyle name="Migliaia 36 4 2 2 2 8" xfId="37800" xr:uid="{00000000-0005-0000-0000-0000E54A0000}"/>
    <cellStyle name="Migliaia 36 4 2 2 3" xfId="10202" xr:uid="{00000000-0005-0000-0000-0000E64A0000}"/>
    <cellStyle name="Migliaia 36 4 2 2 3 2" xfId="10203" xr:uid="{00000000-0005-0000-0000-0000E74A0000}"/>
    <cellStyle name="Migliaia 36 4 2 2 3 3" xfId="10204" xr:uid="{00000000-0005-0000-0000-0000E84A0000}"/>
    <cellStyle name="Migliaia 36 4 2 2 3 4" xfId="28065" xr:uid="{00000000-0005-0000-0000-0000E94A0000}"/>
    <cellStyle name="Migliaia 36 4 2 2 3 5" xfId="36114" xr:uid="{00000000-0005-0000-0000-0000EA4A0000}"/>
    <cellStyle name="Migliaia 36 4 2 2 3 6" xfId="39074" xr:uid="{00000000-0005-0000-0000-0000EB4A0000}"/>
    <cellStyle name="Migliaia 36 4 2 2 4" xfId="10205" xr:uid="{00000000-0005-0000-0000-0000EC4A0000}"/>
    <cellStyle name="Migliaia 36 4 2 2 4 2" xfId="10206" xr:uid="{00000000-0005-0000-0000-0000ED4A0000}"/>
    <cellStyle name="Migliaia 36 4 2 2 4 3" xfId="10207" xr:uid="{00000000-0005-0000-0000-0000EE4A0000}"/>
    <cellStyle name="Migliaia 36 4 2 2 4 4" xfId="28981" xr:uid="{00000000-0005-0000-0000-0000EF4A0000}"/>
    <cellStyle name="Migliaia 36 4 2 2 4 5" xfId="39978" xr:uid="{00000000-0005-0000-0000-0000F04A0000}"/>
    <cellStyle name="Migliaia 36 4 2 2 5" xfId="10208" xr:uid="{00000000-0005-0000-0000-0000F14A0000}"/>
    <cellStyle name="Migliaia 36 4 2 2 5 2" xfId="10209" xr:uid="{00000000-0005-0000-0000-0000F24A0000}"/>
    <cellStyle name="Migliaia 36 4 2 2 5 3" xfId="10210" xr:uid="{00000000-0005-0000-0000-0000F34A0000}"/>
    <cellStyle name="Migliaia 36 4 2 2 5 4" xfId="29901" xr:uid="{00000000-0005-0000-0000-0000F44A0000}"/>
    <cellStyle name="Migliaia 36 4 2 2 5 5" xfId="40883" xr:uid="{00000000-0005-0000-0000-0000F54A0000}"/>
    <cellStyle name="Migliaia 36 4 2 2 6" xfId="10211" xr:uid="{00000000-0005-0000-0000-0000F64A0000}"/>
    <cellStyle name="Migliaia 36 4 2 2 7" xfId="10212" xr:uid="{00000000-0005-0000-0000-0000F74A0000}"/>
    <cellStyle name="Migliaia 36 4 2 2 8" xfId="10213" xr:uid="{00000000-0005-0000-0000-0000F84A0000}"/>
    <cellStyle name="Migliaia 36 4 2 2 9" xfId="24459" xr:uid="{00000000-0005-0000-0000-0000F94A0000}"/>
    <cellStyle name="Migliaia 36 4 2 3" xfId="10214" xr:uid="{00000000-0005-0000-0000-0000FA4A0000}"/>
    <cellStyle name="Migliaia 36 4 2 3 2" xfId="10215" xr:uid="{00000000-0005-0000-0000-0000FB4A0000}"/>
    <cellStyle name="Migliaia 36 4 2 3 3" xfId="10216" xr:uid="{00000000-0005-0000-0000-0000FC4A0000}"/>
    <cellStyle name="Migliaia 36 4 2 3 4" xfId="10217" xr:uid="{00000000-0005-0000-0000-0000FD4A0000}"/>
    <cellStyle name="Migliaia 36 4 2 3 5" xfId="26773" xr:uid="{00000000-0005-0000-0000-0000FE4A0000}"/>
    <cellStyle name="Migliaia 36 4 2 3 6" xfId="31851" xr:uid="{00000000-0005-0000-0000-0000FF4A0000}"/>
    <cellStyle name="Migliaia 36 4 2 3 7" xfId="34839" xr:uid="{00000000-0005-0000-0000-0000004B0000}"/>
    <cellStyle name="Migliaia 36 4 2 3 8" xfId="37799" xr:uid="{00000000-0005-0000-0000-0000014B0000}"/>
    <cellStyle name="Migliaia 36 4 2 4" xfId="10218" xr:uid="{00000000-0005-0000-0000-0000024B0000}"/>
    <cellStyle name="Migliaia 36 4 2 4 2" xfId="10219" xr:uid="{00000000-0005-0000-0000-0000034B0000}"/>
    <cellStyle name="Migliaia 36 4 2 4 3" xfId="10220" xr:uid="{00000000-0005-0000-0000-0000044B0000}"/>
    <cellStyle name="Migliaia 36 4 2 4 4" xfId="27669" xr:uid="{00000000-0005-0000-0000-0000054B0000}"/>
    <cellStyle name="Migliaia 36 4 2 4 5" xfId="35723" xr:uid="{00000000-0005-0000-0000-0000064B0000}"/>
    <cellStyle name="Migliaia 36 4 2 4 6" xfId="38683" xr:uid="{00000000-0005-0000-0000-0000074B0000}"/>
    <cellStyle name="Migliaia 36 4 2 5" xfId="10221" xr:uid="{00000000-0005-0000-0000-0000084B0000}"/>
    <cellStyle name="Migliaia 36 4 2 5 2" xfId="10222" xr:uid="{00000000-0005-0000-0000-0000094B0000}"/>
    <cellStyle name="Migliaia 36 4 2 5 3" xfId="10223" xr:uid="{00000000-0005-0000-0000-00000A4B0000}"/>
    <cellStyle name="Migliaia 36 4 2 5 4" xfId="28585" xr:uid="{00000000-0005-0000-0000-00000B4B0000}"/>
    <cellStyle name="Migliaia 36 4 2 5 5" xfId="39587" xr:uid="{00000000-0005-0000-0000-00000C4B0000}"/>
    <cellStyle name="Migliaia 36 4 2 6" xfId="10224" xr:uid="{00000000-0005-0000-0000-00000D4B0000}"/>
    <cellStyle name="Migliaia 36 4 2 6 2" xfId="10225" xr:uid="{00000000-0005-0000-0000-00000E4B0000}"/>
    <cellStyle name="Migliaia 36 4 2 6 3" xfId="10226" xr:uid="{00000000-0005-0000-0000-00000F4B0000}"/>
    <cellStyle name="Migliaia 36 4 2 6 4" xfId="29505" xr:uid="{00000000-0005-0000-0000-0000104B0000}"/>
    <cellStyle name="Migliaia 36 4 2 6 5" xfId="40492" xr:uid="{00000000-0005-0000-0000-0000114B0000}"/>
    <cellStyle name="Migliaia 36 4 2 7" xfId="10227" xr:uid="{00000000-0005-0000-0000-0000124B0000}"/>
    <cellStyle name="Migliaia 36 4 2 8" xfId="10228" xr:uid="{00000000-0005-0000-0000-0000134B0000}"/>
    <cellStyle name="Migliaia 36 4 2 9" xfId="10229" xr:uid="{00000000-0005-0000-0000-0000144B0000}"/>
    <cellStyle name="Migliaia 36 4 3" xfId="10230" xr:uid="{00000000-0005-0000-0000-0000154B0000}"/>
    <cellStyle name="Migliaia 36 4 3 10" xfId="30977" xr:uid="{00000000-0005-0000-0000-0000164B0000}"/>
    <cellStyle name="Migliaia 36 4 3 11" xfId="33741" xr:uid="{00000000-0005-0000-0000-0000174B0000}"/>
    <cellStyle name="Migliaia 36 4 3 12" xfId="36928" xr:uid="{00000000-0005-0000-0000-0000184B0000}"/>
    <cellStyle name="Migliaia 36 4 3 2" xfId="10231" xr:uid="{00000000-0005-0000-0000-0000194B0000}"/>
    <cellStyle name="Migliaia 36 4 3 2 2" xfId="10232" xr:uid="{00000000-0005-0000-0000-00001A4B0000}"/>
    <cellStyle name="Migliaia 36 4 3 2 3" xfId="10233" xr:uid="{00000000-0005-0000-0000-00001B4B0000}"/>
    <cellStyle name="Migliaia 36 4 3 2 4" xfId="10234" xr:uid="{00000000-0005-0000-0000-00001C4B0000}"/>
    <cellStyle name="Migliaia 36 4 3 2 5" xfId="26775" xr:uid="{00000000-0005-0000-0000-00001D4B0000}"/>
    <cellStyle name="Migliaia 36 4 3 2 6" xfId="31853" xr:uid="{00000000-0005-0000-0000-00001E4B0000}"/>
    <cellStyle name="Migliaia 36 4 3 2 7" xfId="34841" xr:uid="{00000000-0005-0000-0000-00001F4B0000}"/>
    <cellStyle name="Migliaia 36 4 3 2 8" xfId="37801" xr:uid="{00000000-0005-0000-0000-0000204B0000}"/>
    <cellStyle name="Migliaia 36 4 3 3" xfId="10235" xr:uid="{00000000-0005-0000-0000-0000214B0000}"/>
    <cellStyle name="Migliaia 36 4 3 3 2" xfId="10236" xr:uid="{00000000-0005-0000-0000-0000224B0000}"/>
    <cellStyle name="Migliaia 36 4 3 3 3" xfId="10237" xr:uid="{00000000-0005-0000-0000-0000234B0000}"/>
    <cellStyle name="Migliaia 36 4 3 3 4" xfId="28064" xr:uid="{00000000-0005-0000-0000-0000244B0000}"/>
    <cellStyle name="Migliaia 36 4 3 3 5" xfId="36113" xr:uid="{00000000-0005-0000-0000-0000254B0000}"/>
    <cellStyle name="Migliaia 36 4 3 3 6" xfId="39073" xr:uid="{00000000-0005-0000-0000-0000264B0000}"/>
    <cellStyle name="Migliaia 36 4 3 4" xfId="10238" xr:uid="{00000000-0005-0000-0000-0000274B0000}"/>
    <cellStyle name="Migliaia 36 4 3 4 2" xfId="10239" xr:uid="{00000000-0005-0000-0000-0000284B0000}"/>
    <cellStyle name="Migliaia 36 4 3 4 3" xfId="10240" xr:uid="{00000000-0005-0000-0000-0000294B0000}"/>
    <cellStyle name="Migliaia 36 4 3 4 4" xfId="28980" xr:uid="{00000000-0005-0000-0000-00002A4B0000}"/>
    <cellStyle name="Migliaia 36 4 3 4 5" xfId="39977" xr:uid="{00000000-0005-0000-0000-00002B4B0000}"/>
    <cellStyle name="Migliaia 36 4 3 5" xfId="10241" xr:uid="{00000000-0005-0000-0000-00002C4B0000}"/>
    <cellStyle name="Migliaia 36 4 3 5 2" xfId="10242" xr:uid="{00000000-0005-0000-0000-00002D4B0000}"/>
    <cellStyle name="Migliaia 36 4 3 5 3" xfId="10243" xr:uid="{00000000-0005-0000-0000-00002E4B0000}"/>
    <cellStyle name="Migliaia 36 4 3 5 4" xfId="29900" xr:uid="{00000000-0005-0000-0000-00002F4B0000}"/>
    <cellStyle name="Migliaia 36 4 3 5 5" xfId="40882" xr:uid="{00000000-0005-0000-0000-0000304B0000}"/>
    <cellStyle name="Migliaia 36 4 3 6" xfId="10244" xr:uid="{00000000-0005-0000-0000-0000314B0000}"/>
    <cellStyle name="Migliaia 36 4 3 7" xfId="10245" xr:uid="{00000000-0005-0000-0000-0000324B0000}"/>
    <cellStyle name="Migliaia 36 4 3 8" xfId="10246" xr:uid="{00000000-0005-0000-0000-0000334B0000}"/>
    <cellStyle name="Migliaia 36 4 3 9" xfId="24460" xr:uid="{00000000-0005-0000-0000-0000344B0000}"/>
    <cellStyle name="Migliaia 36 4 4" xfId="10247" xr:uid="{00000000-0005-0000-0000-0000354B0000}"/>
    <cellStyle name="Migliaia 36 4 4 2" xfId="10248" xr:uid="{00000000-0005-0000-0000-0000364B0000}"/>
    <cellStyle name="Migliaia 36 4 4 3" xfId="10249" xr:uid="{00000000-0005-0000-0000-0000374B0000}"/>
    <cellStyle name="Migliaia 36 4 4 4" xfId="10250" xr:uid="{00000000-0005-0000-0000-0000384B0000}"/>
    <cellStyle name="Migliaia 36 4 4 5" xfId="26772" xr:uid="{00000000-0005-0000-0000-0000394B0000}"/>
    <cellStyle name="Migliaia 36 4 4 6" xfId="31850" xr:uid="{00000000-0005-0000-0000-00003A4B0000}"/>
    <cellStyle name="Migliaia 36 4 4 7" xfId="34838" xr:uid="{00000000-0005-0000-0000-00003B4B0000}"/>
    <cellStyle name="Migliaia 36 4 4 8" xfId="37798" xr:uid="{00000000-0005-0000-0000-00003C4B0000}"/>
    <cellStyle name="Migliaia 36 4 5" xfId="10251" xr:uid="{00000000-0005-0000-0000-00003D4B0000}"/>
    <cellStyle name="Migliaia 36 4 5 2" xfId="10252" xr:uid="{00000000-0005-0000-0000-00003E4B0000}"/>
    <cellStyle name="Migliaia 36 4 5 3" xfId="10253" xr:uid="{00000000-0005-0000-0000-00003F4B0000}"/>
    <cellStyle name="Migliaia 36 4 5 4" xfId="27668" xr:uid="{00000000-0005-0000-0000-0000404B0000}"/>
    <cellStyle name="Migliaia 36 4 5 5" xfId="35722" xr:uid="{00000000-0005-0000-0000-0000414B0000}"/>
    <cellStyle name="Migliaia 36 4 5 6" xfId="38682" xr:uid="{00000000-0005-0000-0000-0000424B0000}"/>
    <cellStyle name="Migliaia 36 4 6" xfId="10254" xr:uid="{00000000-0005-0000-0000-0000434B0000}"/>
    <cellStyle name="Migliaia 36 4 6 2" xfId="10255" xr:uid="{00000000-0005-0000-0000-0000444B0000}"/>
    <cellStyle name="Migliaia 36 4 6 3" xfId="10256" xr:uid="{00000000-0005-0000-0000-0000454B0000}"/>
    <cellStyle name="Migliaia 36 4 6 4" xfId="28584" xr:uid="{00000000-0005-0000-0000-0000464B0000}"/>
    <cellStyle name="Migliaia 36 4 6 5" xfId="39586" xr:uid="{00000000-0005-0000-0000-0000474B0000}"/>
    <cellStyle name="Migliaia 36 4 7" xfId="10257" xr:uid="{00000000-0005-0000-0000-0000484B0000}"/>
    <cellStyle name="Migliaia 36 4 7 2" xfId="10258" xr:uid="{00000000-0005-0000-0000-0000494B0000}"/>
    <cellStyle name="Migliaia 36 4 7 3" xfId="10259" xr:uid="{00000000-0005-0000-0000-00004A4B0000}"/>
    <cellStyle name="Migliaia 36 4 7 4" xfId="29504" xr:uid="{00000000-0005-0000-0000-00004B4B0000}"/>
    <cellStyle name="Migliaia 36 4 7 5" xfId="40491" xr:uid="{00000000-0005-0000-0000-00004C4B0000}"/>
    <cellStyle name="Migliaia 36 4 8" xfId="10260" xr:uid="{00000000-0005-0000-0000-00004D4B0000}"/>
    <cellStyle name="Migliaia 36 4 9" xfId="10261" xr:uid="{00000000-0005-0000-0000-00004E4B0000}"/>
    <cellStyle name="Migliaia 36 5" xfId="10262" xr:uid="{00000000-0005-0000-0000-00004F4B0000}"/>
    <cellStyle name="Migliaia 36 5 10" xfId="30978" xr:uid="{00000000-0005-0000-0000-0000504B0000}"/>
    <cellStyle name="Migliaia 36 5 11" xfId="33742" xr:uid="{00000000-0005-0000-0000-0000514B0000}"/>
    <cellStyle name="Migliaia 36 5 12" xfId="36929" xr:uid="{00000000-0005-0000-0000-0000524B0000}"/>
    <cellStyle name="Migliaia 36 5 2" xfId="10263" xr:uid="{00000000-0005-0000-0000-0000534B0000}"/>
    <cellStyle name="Migliaia 36 5 2 2" xfId="10264" xr:uid="{00000000-0005-0000-0000-0000544B0000}"/>
    <cellStyle name="Migliaia 36 5 2 3" xfId="10265" xr:uid="{00000000-0005-0000-0000-0000554B0000}"/>
    <cellStyle name="Migliaia 36 5 2 4" xfId="10266" xr:uid="{00000000-0005-0000-0000-0000564B0000}"/>
    <cellStyle name="Migliaia 36 5 2 5" xfId="26776" xr:uid="{00000000-0005-0000-0000-0000574B0000}"/>
    <cellStyle name="Migliaia 36 5 2 6" xfId="31854" xr:uid="{00000000-0005-0000-0000-0000584B0000}"/>
    <cellStyle name="Migliaia 36 5 2 7" xfId="34842" xr:uid="{00000000-0005-0000-0000-0000594B0000}"/>
    <cellStyle name="Migliaia 36 5 2 8" xfId="37802" xr:uid="{00000000-0005-0000-0000-00005A4B0000}"/>
    <cellStyle name="Migliaia 36 5 3" xfId="10267" xr:uid="{00000000-0005-0000-0000-00005B4B0000}"/>
    <cellStyle name="Migliaia 36 5 3 2" xfId="10268" xr:uid="{00000000-0005-0000-0000-00005C4B0000}"/>
    <cellStyle name="Migliaia 36 5 3 3" xfId="10269" xr:uid="{00000000-0005-0000-0000-00005D4B0000}"/>
    <cellStyle name="Migliaia 36 5 3 4" xfId="27670" xr:uid="{00000000-0005-0000-0000-00005E4B0000}"/>
    <cellStyle name="Migliaia 36 5 3 5" xfId="35724" xr:uid="{00000000-0005-0000-0000-00005F4B0000}"/>
    <cellStyle name="Migliaia 36 5 3 6" xfId="38684" xr:uid="{00000000-0005-0000-0000-0000604B0000}"/>
    <cellStyle name="Migliaia 36 5 4" xfId="10270" xr:uid="{00000000-0005-0000-0000-0000614B0000}"/>
    <cellStyle name="Migliaia 36 5 4 2" xfId="10271" xr:uid="{00000000-0005-0000-0000-0000624B0000}"/>
    <cellStyle name="Migliaia 36 5 4 3" xfId="10272" xr:uid="{00000000-0005-0000-0000-0000634B0000}"/>
    <cellStyle name="Migliaia 36 5 4 4" xfId="28586" xr:uid="{00000000-0005-0000-0000-0000644B0000}"/>
    <cellStyle name="Migliaia 36 5 4 5" xfId="39588" xr:uid="{00000000-0005-0000-0000-0000654B0000}"/>
    <cellStyle name="Migliaia 36 5 5" xfId="10273" xr:uid="{00000000-0005-0000-0000-0000664B0000}"/>
    <cellStyle name="Migliaia 36 5 5 2" xfId="10274" xr:uid="{00000000-0005-0000-0000-0000674B0000}"/>
    <cellStyle name="Migliaia 36 5 5 3" xfId="10275" xr:uid="{00000000-0005-0000-0000-0000684B0000}"/>
    <cellStyle name="Migliaia 36 5 5 4" xfId="29506" xr:uid="{00000000-0005-0000-0000-0000694B0000}"/>
    <cellStyle name="Migliaia 36 5 5 5" xfId="40493" xr:uid="{00000000-0005-0000-0000-00006A4B0000}"/>
    <cellStyle name="Migliaia 36 5 6" xfId="10276" xr:uid="{00000000-0005-0000-0000-00006B4B0000}"/>
    <cellStyle name="Migliaia 36 5 7" xfId="10277" xr:uid="{00000000-0005-0000-0000-00006C4B0000}"/>
    <cellStyle name="Migliaia 36 5 8" xfId="10278" xr:uid="{00000000-0005-0000-0000-00006D4B0000}"/>
    <cellStyle name="Migliaia 36 5 9" xfId="24461" xr:uid="{00000000-0005-0000-0000-00006E4B0000}"/>
    <cellStyle name="Migliaia 36 6" xfId="10279" xr:uid="{00000000-0005-0000-0000-00006F4B0000}"/>
    <cellStyle name="Migliaia 36 6 2" xfId="10280" xr:uid="{00000000-0005-0000-0000-0000704B0000}"/>
    <cellStyle name="Migliaia 36 6 3" xfId="10281" xr:uid="{00000000-0005-0000-0000-0000714B0000}"/>
    <cellStyle name="Migliaia 36 6 4" xfId="10282" xr:uid="{00000000-0005-0000-0000-0000724B0000}"/>
    <cellStyle name="Migliaia 36 6 5" xfId="26764" xr:uid="{00000000-0005-0000-0000-0000734B0000}"/>
    <cellStyle name="Migliaia 36 6 6" xfId="31842" xr:uid="{00000000-0005-0000-0000-0000744B0000}"/>
    <cellStyle name="Migliaia 36 6 7" xfId="34830" xr:uid="{00000000-0005-0000-0000-0000754B0000}"/>
    <cellStyle name="Migliaia 36 6 8" xfId="37790" xr:uid="{00000000-0005-0000-0000-0000764B0000}"/>
    <cellStyle name="Migliaia 36 7" xfId="10283" xr:uid="{00000000-0005-0000-0000-0000774B0000}"/>
    <cellStyle name="Migliaia 36 7 2" xfId="10284" xr:uid="{00000000-0005-0000-0000-0000784B0000}"/>
    <cellStyle name="Migliaia 36 7 3" xfId="10285" xr:uid="{00000000-0005-0000-0000-0000794B0000}"/>
    <cellStyle name="Migliaia 36 7 4" xfId="10286" xr:uid="{00000000-0005-0000-0000-00007A4B0000}"/>
    <cellStyle name="Migliaia 36 7 5" xfId="23978" xr:uid="{00000000-0005-0000-0000-00007B4B0000}"/>
    <cellStyle name="Migliaia 36 7 6" xfId="30534" xr:uid="{00000000-0005-0000-0000-00007C4B0000}"/>
    <cellStyle name="Migliaia 36 7 7" xfId="33195" xr:uid="{00000000-0005-0000-0000-00007D4B0000}"/>
    <cellStyle name="Migliaia 36 7 8" xfId="36486" xr:uid="{00000000-0005-0000-0000-00007E4B0000}"/>
    <cellStyle name="Migliaia 36 8" xfId="10287" xr:uid="{00000000-0005-0000-0000-00007F4B0000}"/>
    <cellStyle name="Migliaia 36 8 2" xfId="10288" xr:uid="{00000000-0005-0000-0000-0000804B0000}"/>
    <cellStyle name="Migliaia 36 8 3" xfId="10289" xr:uid="{00000000-0005-0000-0000-0000814B0000}"/>
    <cellStyle name="Migliaia 36 8 4" xfId="10290" xr:uid="{00000000-0005-0000-0000-0000824B0000}"/>
    <cellStyle name="Migliaia 36 8 5" xfId="27275" xr:uid="{00000000-0005-0000-0000-0000834B0000}"/>
    <cellStyle name="Migliaia 36 8 6" xfId="32346" xr:uid="{00000000-0005-0000-0000-0000844B0000}"/>
    <cellStyle name="Migliaia 36 8 7" xfId="35334" xr:uid="{00000000-0005-0000-0000-0000854B0000}"/>
    <cellStyle name="Migliaia 36 8 8" xfId="38294" xr:uid="{00000000-0005-0000-0000-0000864B0000}"/>
    <cellStyle name="Migliaia 36 9" xfId="10291" xr:uid="{00000000-0005-0000-0000-0000874B0000}"/>
    <cellStyle name="Migliaia 36 9 2" xfId="10292" xr:uid="{00000000-0005-0000-0000-0000884B0000}"/>
    <cellStyle name="Migliaia 36 9 3" xfId="10293" xr:uid="{00000000-0005-0000-0000-0000894B0000}"/>
    <cellStyle name="Migliaia 36 9 4" xfId="10294" xr:uid="{00000000-0005-0000-0000-00008A4B0000}"/>
    <cellStyle name="Migliaia 36 9 5" xfId="27395" xr:uid="{00000000-0005-0000-0000-00008B4B0000}"/>
    <cellStyle name="Migliaia 36 9 6" xfId="30410" xr:uid="{00000000-0005-0000-0000-00008C4B0000}"/>
    <cellStyle name="Migliaia 36 9 7" xfId="35454" xr:uid="{00000000-0005-0000-0000-00008D4B0000}"/>
    <cellStyle name="Migliaia 36 9 8" xfId="38414" xr:uid="{00000000-0005-0000-0000-00008E4B0000}"/>
    <cellStyle name="Migliaia 37" xfId="10295" xr:uid="{00000000-0005-0000-0000-00008F4B0000}"/>
    <cellStyle name="Migliaia 37 10" xfId="10296" xr:uid="{00000000-0005-0000-0000-0000904B0000}"/>
    <cellStyle name="Migliaia 37 10 2" xfId="10297" xr:uid="{00000000-0005-0000-0000-0000914B0000}"/>
    <cellStyle name="Migliaia 37 10 3" xfId="10298" xr:uid="{00000000-0005-0000-0000-0000924B0000}"/>
    <cellStyle name="Migliaia 37 10 4" xfId="28312" xr:uid="{00000000-0005-0000-0000-0000934B0000}"/>
    <cellStyle name="Migliaia 37 10 5" xfId="33070" xr:uid="{00000000-0005-0000-0000-0000944B0000}"/>
    <cellStyle name="Migliaia 37 10 6" xfId="39319" xr:uid="{00000000-0005-0000-0000-0000954B0000}"/>
    <cellStyle name="Migliaia 37 11" xfId="10299" xr:uid="{00000000-0005-0000-0000-0000964B0000}"/>
    <cellStyle name="Migliaia 37 11 2" xfId="10300" xr:uid="{00000000-0005-0000-0000-0000974B0000}"/>
    <cellStyle name="Migliaia 37 11 3" xfId="10301" xr:uid="{00000000-0005-0000-0000-0000984B0000}"/>
    <cellStyle name="Migliaia 37 11 4" xfId="29232" xr:uid="{00000000-0005-0000-0000-0000994B0000}"/>
    <cellStyle name="Migliaia 37 11 5" xfId="32720" xr:uid="{00000000-0005-0000-0000-00009A4B0000}"/>
    <cellStyle name="Migliaia 37 11 6" xfId="40224" xr:uid="{00000000-0005-0000-0000-00009B4B0000}"/>
    <cellStyle name="Migliaia 37 12" xfId="10302" xr:uid="{00000000-0005-0000-0000-00009C4B0000}"/>
    <cellStyle name="Migliaia 37 13" xfId="10303" xr:uid="{00000000-0005-0000-0000-00009D4B0000}"/>
    <cellStyle name="Migliaia 37 14" xfId="10304" xr:uid="{00000000-0005-0000-0000-00009E4B0000}"/>
    <cellStyle name="Migliaia 37 15" xfId="23625" xr:uid="{00000000-0005-0000-0000-00009F4B0000}"/>
    <cellStyle name="Migliaia 37 16" xfId="30243" xr:uid="{00000000-0005-0000-0000-0000A04B0000}"/>
    <cellStyle name="Migliaia 37 17" xfId="36367" xr:uid="{00000000-0005-0000-0000-0000A14B0000}"/>
    <cellStyle name="Migliaia 37 18" xfId="41129" xr:uid="{00000000-0005-0000-0000-0000A24B0000}"/>
    <cellStyle name="Migliaia 37 19" xfId="41250" xr:uid="{00000000-0005-0000-0000-0000A34B0000}"/>
    <cellStyle name="Migliaia 37 2" xfId="10305" xr:uid="{00000000-0005-0000-0000-0000A44B0000}"/>
    <cellStyle name="Migliaia 37 2 10" xfId="24462" xr:uid="{00000000-0005-0000-0000-0000A54B0000}"/>
    <cellStyle name="Migliaia 37 2 11" xfId="30244" xr:uid="{00000000-0005-0000-0000-0000A64B0000}"/>
    <cellStyle name="Migliaia 37 2 12" xfId="36930" xr:uid="{00000000-0005-0000-0000-0000A74B0000}"/>
    <cellStyle name="Migliaia 37 2 2" xfId="10306" xr:uid="{00000000-0005-0000-0000-0000A84B0000}"/>
    <cellStyle name="Migliaia 37 2 2 10" xfId="30980" xr:uid="{00000000-0005-0000-0000-0000A94B0000}"/>
    <cellStyle name="Migliaia 37 2 2 11" xfId="33744" xr:uid="{00000000-0005-0000-0000-0000AA4B0000}"/>
    <cellStyle name="Migliaia 37 2 2 12" xfId="36931" xr:uid="{00000000-0005-0000-0000-0000AB4B0000}"/>
    <cellStyle name="Migliaia 37 2 2 2" xfId="10307" xr:uid="{00000000-0005-0000-0000-0000AC4B0000}"/>
    <cellStyle name="Migliaia 37 2 2 2 2" xfId="10308" xr:uid="{00000000-0005-0000-0000-0000AD4B0000}"/>
    <cellStyle name="Migliaia 37 2 2 2 3" xfId="10309" xr:uid="{00000000-0005-0000-0000-0000AE4B0000}"/>
    <cellStyle name="Migliaia 37 2 2 2 4" xfId="10310" xr:uid="{00000000-0005-0000-0000-0000AF4B0000}"/>
    <cellStyle name="Migliaia 37 2 2 2 5" xfId="26779" xr:uid="{00000000-0005-0000-0000-0000B04B0000}"/>
    <cellStyle name="Migliaia 37 2 2 2 6" xfId="31857" xr:uid="{00000000-0005-0000-0000-0000B14B0000}"/>
    <cellStyle name="Migliaia 37 2 2 2 7" xfId="34845" xr:uid="{00000000-0005-0000-0000-0000B24B0000}"/>
    <cellStyle name="Migliaia 37 2 2 2 8" xfId="37805" xr:uid="{00000000-0005-0000-0000-0000B34B0000}"/>
    <cellStyle name="Migliaia 37 2 2 3" xfId="10311" xr:uid="{00000000-0005-0000-0000-0000B44B0000}"/>
    <cellStyle name="Migliaia 37 2 2 3 2" xfId="10312" xr:uid="{00000000-0005-0000-0000-0000B54B0000}"/>
    <cellStyle name="Migliaia 37 2 2 3 3" xfId="10313" xr:uid="{00000000-0005-0000-0000-0000B64B0000}"/>
    <cellStyle name="Migliaia 37 2 2 3 4" xfId="28066" xr:uid="{00000000-0005-0000-0000-0000B74B0000}"/>
    <cellStyle name="Migliaia 37 2 2 3 5" xfId="36115" xr:uid="{00000000-0005-0000-0000-0000B84B0000}"/>
    <cellStyle name="Migliaia 37 2 2 3 6" xfId="39075" xr:uid="{00000000-0005-0000-0000-0000B94B0000}"/>
    <cellStyle name="Migliaia 37 2 2 4" xfId="10314" xr:uid="{00000000-0005-0000-0000-0000BA4B0000}"/>
    <cellStyle name="Migliaia 37 2 2 4 2" xfId="10315" xr:uid="{00000000-0005-0000-0000-0000BB4B0000}"/>
    <cellStyle name="Migliaia 37 2 2 4 3" xfId="10316" xr:uid="{00000000-0005-0000-0000-0000BC4B0000}"/>
    <cellStyle name="Migliaia 37 2 2 4 4" xfId="28982" xr:uid="{00000000-0005-0000-0000-0000BD4B0000}"/>
    <cellStyle name="Migliaia 37 2 2 4 5" xfId="39979" xr:uid="{00000000-0005-0000-0000-0000BE4B0000}"/>
    <cellStyle name="Migliaia 37 2 2 5" xfId="10317" xr:uid="{00000000-0005-0000-0000-0000BF4B0000}"/>
    <cellStyle name="Migliaia 37 2 2 5 2" xfId="10318" xr:uid="{00000000-0005-0000-0000-0000C04B0000}"/>
    <cellStyle name="Migliaia 37 2 2 5 3" xfId="10319" xr:uid="{00000000-0005-0000-0000-0000C14B0000}"/>
    <cellStyle name="Migliaia 37 2 2 5 4" xfId="29902" xr:uid="{00000000-0005-0000-0000-0000C24B0000}"/>
    <cellStyle name="Migliaia 37 2 2 5 5" xfId="40884" xr:uid="{00000000-0005-0000-0000-0000C34B0000}"/>
    <cellStyle name="Migliaia 37 2 2 6" xfId="10320" xr:uid="{00000000-0005-0000-0000-0000C44B0000}"/>
    <cellStyle name="Migliaia 37 2 2 7" xfId="10321" xr:uid="{00000000-0005-0000-0000-0000C54B0000}"/>
    <cellStyle name="Migliaia 37 2 2 8" xfId="10322" xr:uid="{00000000-0005-0000-0000-0000C64B0000}"/>
    <cellStyle name="Migliaia 37 2 2 9" xfId="24463" xr:uid="{00000000-0005-0000-0000-0000C74B0000}"/>
    <cellStyle name="Migliaia 37 2 3" xfId="10323" xr:uid="{00000000-0005-0000-0000-0000C84B0000}"/>
    <cellStyle name="Migliaia 37 2 3 2" xfId="10324" xr:uid="{00000000-0005-0000-0000-0000C94B0000}"/>
    <cellStyle name="Migliaia 37 2 3 3" xfId="10325" xr:uid="{00000000-0005-0000-0000-0000CA4B0000}"/>
    <cellStyle name="Migliaia 37 2 3 4" xfId="10326" xr:uid="{00000000-0005-0000-0000-0000CB4B0000}"/>
    <cellStyle name="Migliaia 37 2 3 5" xfId="26778" xr:uid="{00000000-0005-0000-0000-0000CC4B0000}"/>
    <cellStyle name="Migliaia 37 2 3 6" xfId="31856" xr:uid="{00000000-0005-0000-0000-0000CD4B0000}"/>
    <cellStyle name="Migliaia 37 2 3 7" xfId="34844" xr:uid="{00000000-0005-0000-0000-0000CE4B0000}"/>
    <cellStyle name="Migliaia 37 2 3 8" xfId="37804" xr:uid="{00000000-0005-0000-0000-0000CF4B0000}"/>
    <cellStyle name="Migliaia 37 2 4" xfId="10327" xr:uid="{00000000-0005-0000-0000-0000D04B0000}"/>
    <cellStyle name="Migliaia 37 2 4 2" xfId="10328" xr:uid="{00000000-0005-0000-0000-0000D14B0000}"/>
    <cellStyle name="Migliaia 37 2 4 3" xfId="10329" xr:uid="{00000000-0005-0000-0000-0000D24B0000}"/>
    <cellStyle name="Migliaia 37 2 4 4" xfId="10330" xr:uid="{00000000-0005-0000-0000-0000D34B0000}"/>
    <cellStyle name="Migliaia 37 2 4 5" xfId="27459" xr:uid="{00000000-0005-0000-0000-0000D44B0000}"/>
    <cellStyle name="Migliaia 37 2 4 6" xfId="30979" xr:uid="{00000000-0005-0000-0000-0000D54B0000}"/>
    <cellStyle name="Migliaia 37 2 4 7" xfId="35516" xr:uid="{00000000-0005-0000-0000-0000D64B0000}"/>
    <cellStyle name="Migliaia 37 2 4 8" xfId="38476" xr:uid="{00000000-0005-0000-0000-0000D74B0000}"/>
    <cellStyle name="Migliaia 37 2 5" xfId="10331" xr:uid="{00000000-0005-0000-0000-0000D84B0000}"/>
    <cellStyle name="Migliaia 37 2 5 2" xfId="10332" xr:uid="{00000000-0005-0000-0000-0000D94B0000}"/>
    <cellStyle name="Migliaia 37 2 5 3" xfId="10333" xr:uid="{00000000-0005-0000-0000-0000DA4B0000}"/>
    <cellStyle name="Migliaia 37 2 5 4" xfId="28375" xr:uid="{00000000-0005-0000-0000-0000DB4B0000}"/>
    <cellStyle name="Migliaia 37 2 5 5" xfId="33743" xr:uid="{00000000-0005-0000-0000-0000DC4B0000}"/>
    <cellStyle name="Migliaia 37 2 5 6" xfId="39380" xr:uid="{00000000-0005-0000-0000-0000DD4B0000}"/>
    <cellStyle name="Migliaia 37 2 6" xfId="10334" xr:uid="{00000000-0005-0000-0000-0000DE4B0000}"/>
    <cellStyle name="Migliaia 37 2 6 2" xfId="10335" xr:uid="{00000000-0005-0000-0000-0000DF4B0000}"/>
    <cellStyle name="Migliaia 37 2 6 3" xfId="10336" xr:uid="{00000000-0005-0000-0000-0000E04B0000}"/>
    <cellStyle name="Migliaia 37 2 6 4" xfId="29295" xr:uid="{00000000-0005-0000-0000-0000E14B0000}"/>
    <cellStyle name="Migliaia 37 2 6 5" xfId="40285" xr:uid="{00000000-0005-0000-0000-0000E24B0000}"/>
    <cellStyle name="Migliaia 37 2 7" xfId="10337" xr:uid="{00000000-0005-0000-0000-0000E34B0000}"/>
    <cellStyle name="Migliaia 37 2 8" xfId="10338" xr:uid="{00000000-0005-0000-0000-0000E44B0000}"/>
    <cellStyle name="Migliaia 37 2 9" xfId="10339" xr:uid="{00000000-0005-0000-0000-0000E54B0000}"/>
    <cellStyle name="Migliaia 37 3" xfId="10340" xr:uid="{00000000-0005-0000-0000-0000E64B0000}"/>
    <cellStyle name="Migliaia 37 3 10" xfId="10341" xr:uid="{00000000-0005-0000-0000-0000E74B0000}"/>
    <cellStyle name="Migliaia 37 3 11" xfId="10342" xr:uid="{00000000-0005-0000-0000-0000E84B0000}"/>
    <cellStyle name="Migliaia 37 3 12" xfId="24464" xr:uid="{00000000-0005-0000-0000-0000E94B0000}"/>
    <cellStyle name="Migliaia 37 3 13" xfId="30981" xr:uid="{00000000-0005-0000-0000-0000EA4B0000}"/>
    <cellStyle name="Migliaia 37 3 14" xfId="36932" xr:uid="{00000000-0005-0000-0000-0000EB4B0000}"/>
    <cellStyle name="Migliaia 37 3 2" xfId="10343" xr:uid="{00000000-0005-0000-0000-0000EC4B0000}"/>
    <cellStyle name="Migliaia 37 3 2 10" xfId="30982" xr:uid="{00000000-0005-0000-0000-0000ED4B0000}"/>
    <cellStyle name="Migliaia 37 3 2 11" xfId="33746" xr:uid="{00000000-0005-0000-0000-0000EE4B0000}"/>
    <cellStyle name="Migliaia 37 3 2 12" xfId="36933" xr:uid="{00000000-0005-0000-0000-0000EF4B0000}"/>
    <cellStyle name="Migliaia 37 3 2 2" xfId="10344" xr:uid="{00000000-0005-0000-0000-0000F04B0000}"/>
    <cellStyle name="Migliaia 37 3 2 2 2" xfId="10345" xr:uid="{00000000-0005-0000-0000-0000F14B0000}"/>
    <cellStyle name="Migliaia 37 3 2 2 3" xfId="10346" xr:uid="{00000000-0005-0000-0000-0000F24B0000}"/>
    <cellStyle name="Migliaia 37 3 2 2 4" xfId="10347" xr:uid="{00000000-0005-0000-0000-0000F34B0000}"/>
    <cellStyle name="Migliaia 37 3 2 2 5" xfId="26781" xr:uid="{00000000-0005-0000-0000-0000F44B0000}"/>
    <cellStyle name="Migliaia 37 3 2 2 6" xfId="31859" xr:uid="{00000000-0005-0000-0000-0000F54B0000}"/>
    <cellStyle name="Migliaia 37 3 2 2 7" xfId="34847" xr:uid="{00000000-0005-0000-0000-0000F64B0000}"/>
    <cellStyle name="Migliaia 37 3 2 2 8" xfId="37807" xr:uid="{00000000-0005-0000-0000-0000F74B0000}"/>
    <cellStyle name="Migliaia 37 3 2 3" xfId="10348" xr:uid="{00000000-0005-0000-0000-0000F84B0000}"/>
    <cellStyle name="Migliaia 37 3 2 3 2" xfId="10349" xr:uid="{00000000-0005-0000-0000-0000F94B0000}"/>
    <cellStyle name="Migliaia 37 3 2 3 3" xfId="10350" xr:uid="{00000000-0005-0000-0000-0000FA4B0000}"/>
    <cellStyle name="Migliaia 37 3 2 3 4" xfId="27672" xr:uid="{00000000-0005-0000-0000-0000FB4B0000}"/>
    <cellStyle name="Migliaia 37 3 2 3 5" xfId="35726" xr:uid="{00000000-0005-0000-0000-0000FC4B0000}"/>
    <cellStyle name="Migliaia 37 3 2 3 6" xfId="38686" xr:uid="{00000000-0005-0000-0000-0000FD4B0000}"/>
    <cellStyle name="Migliaia 37 3 2 4" xfId="10351" xr:uid="{00000000-0005-0000-0000-0000FE4B0000}"/>
    <cellStyle name="Migliaia 37 3 2 4 2" xfId="10352" xr:uid="{00000000-0005-0000-0000-0000FF4B0000}"/>
    <cellStyle name="Migliaia 37 3 2 4 3" xfId="10353" xr:uid="{00000000-0005-0000-0000-0000004C0000}"/>
    <cellStyle name="Migliaia 37 3 2 4 4" xfId="28588" xr:uid="{00000000-0005-0000-0000-0000014C0000}"/>
    <cellStyle name="Migliaia 37 3 2 4 5" xfId="39590" xr:uid="{00000000-0005-0000-0000-0000024C0000}"/>
    <cellStyle name="Migliaia 37 3 2 5" xfId="10354" xr:uid="{00000000-0005-0000-0000-0000034C0000}"/>
    <cellStyle name="Migliaia 37 3 2 5 2" xfId="10355" xr:uid="{00000000-0005-0000-0000-0000044C0000}"/>
    <cellStyle name="Migliaia 37 3 2 5 3" xfId="10356" xr:uid="{00000000-0005-0000-0000-0000054C0000}"/>
    <cellStyle name="Migliaia 37 3 2 5 4" xfId="29508" xr:uid="{00000000-0005-0000-0000-0000064C0000}"/>
    <cellStyle name="Migliaia 37 3 2 5 5" xfId="40495" xr:uid="{00000000-0005-0000-0000-0000074C0000}"/>
    <cellStyle name="Migliaia 37 3 2 6" xfId="10357" xr:uid="{00000000-0005-0000-0000-0000084C0000}"/>
    <cellStyle name="Migliaia 37 3 2 7" xfId="10358" xr:uid="{00000000-0005-0000-0000-0000094C0000}"/>
    <cellStyle name="Migliaia 37 3 2 8" xfId="10359" xr:uid="{00000000-0005-0000-0000-00000A4C0000}"/>
    <cellStyle name="Migliaia 37 3 2 9" xfId="24465" xr:uid="{00000000-0005-0000-0000-00000B4C0000}"/>
    <cellStyle name="Migliaia 37 3 3" xfId="10360" xr:uid="{00000000-0005-0000-0000-00000C4C0000}"/>
    <cellStyle name="Migliaia 37 3 3 10" xfId="24466" xr:uid="{00000000-0005-0000-0000-00000D4C0000}"/>
    <cellStyle name="Migliaia 37 3 3 11" xfId="30983" xr:uid="{00000000-0005-0000-0000-00000E4C0000}"/>
    <cellStyle name="Migliaia 37 3 3 12" xfId="33747" xr:uid="{00000000-0005-0000-0000-00000F4C0000}"/>
    <cellStyle name="Migliaia 37 3 3 13" xfId="36934" xr:uid="{00000000-0005-0000-0000-0000104C0000}"/>
    <cellStyle name="Migliaia 37 3 3 2" xfId="10361" xr:uid="{00000000-0005-0000-0000-0000114C0000}"/>
    <cellStyle name="Migliaia 37 3 3 2 10" xfId="30984" xr:uid="{00000000-0005-0000-0000-0000124C0000}"/>
    <cellStyle name="Migliaia 37 3 3 2 11" xfId="33748" xr:uid="{00000000-0005-0000-0000-0000134C0000}"/>
    <cellStyle name="Migliaia 37 3 3 2 12" xfId="36935" xr:uid="{00000000-0005-0000-0000-0000144C0000}"/>
    <cellStyle name="Migliaia 37 3 3 2 2" xfId="10362" xr:uid="{00000000-0005-0000-0000-0000154C0000}"/>
    <cellStyle name="Migliaia 37 3 3 2 2 2" xfId="10363" xr:uid="{00000000-0005-0000-0000-0000164C0000}"/>
    <cellStyle name="Migliaia 37 3 3 2 2 3" xfId="10364" xr:uid="{00000000-0005-0000-0000-0000174C0000}"/>
    <cellStyle name="Migliaia 37 3 3 2 2 4" xfId="10365" xr:uid="{00000000-0005-0000-0000-0000184C0000}"/>
    <cellStyle name="Migliaia 37 3 3 2 2 5" xfId="26783" xr:uid="{00000000-0005-0000-0000-0000194C0000}"/>
    <cellStyle name="Migliaia 37 3 3 2 2 6" xfId="31861" xr:uid="{00000000-0005-0000-0000-00001A4C0000}"/>
    <cellStyle name="Migliaia 37 3 3 2 2 7" xfId="34849" xr:uid="{00000000-0005-0000-0000-00001B4C0000}"/>
    <cellStyle name="Migliaia 37 3 3 2 2 8" xfId="37809" xr:uid="{00000000-0005-0000-0000-00001C4C0000}"/>
    <cellStyle name="Migliaia 37 3 3 2 3" xfId="10366" xr:uid="{00000000-0005-0000-0000-00001D4C0000}"/>
    <cellStyle name="Migliaia 37 3 3 2 3 2" xfId="10367" xr:uid="{00000000-0005-0000-0000-00001E4C0000}"/>
    <cellStyle name="Migliaia 37 3 3 2 3 3" xfId="10368" xr:uid="{00000000-0005-0000-0000-00001F4C0000}"/>
    <cellStyle name="Migliaia 37 3 3 2 3 4" xfId="28068" xr:uid="{00000000-0005-0000-0000-0000204C0000}"/>
    <cellStyle name="Migliaia 37 3 3 2 3 5" xfId="36117" xr:uid="{00000000-0005-0000-0000-0000214C0000}"/>
    <cellStyle name="Migliaia 37 3 3 2 3 6" xfId="39077" xr:uid="{00000000-0005-0000-0000-0000224C0000}"/>
    <cellStyle name="Migliaia 37 3 3 2 4" xfId="10369" xr:uid="{00000000-0005-0000-0000-0000234C0000}"/>
    <cellStyle name="Migliaia 37 3 3 2 4 2" xfId="10370" xr:uid="{00000000-0005-0000-0000-0000244C0000}"/>
    <cellStyle name="Migliaia 37 3 3 2 4 3" xfId="10371" xr:uid="{00000000-0005-0000-0000-0000254C0000}"/>
    <cellStyle name="Migliaia 37 3 3 2 4 4" xfId="28984" xr:uid="{00000000-0005-0000-0000-0000264C0000}"/>
    <cellStyle name="Migliaia 37 3 3 2 4 5" xfId="39981" xr:uid="{00000000-0005-0000-0000-0000274C0000}"/>
    <cellStyle name="Migliaia 37 3 3 2 5" xfId="10372" xr:uid="{00000000-0005-0000-0000-0000284C0000}"/>
    <cellStyle name="Migliaia 37 3 3 2 5 2" xfId="10373" xr:uid="{00000000-0005-0000-0000-0000294C0000}"/>
    <cellStyle name="Migliaia 37 3 3 2 5 3" xfId="10374" xr:uid="{00000000-0005-0000-0000-00002A4C0000}"/>
    <cellStyle name="Migliaia 37 3 3 2 5 4" xfId="29904" xr:uid="{00000000-0005-0000-0000-00002B4C0000}"/>
    <cellStyle name="Migliaia 37 3 3 2 5 5" xfId="40886" xr:uid="{00000000-0005-0000-0000-00002C4C0000}"/>
    <cellStyle name="Migliaia 37 3 3 2 6" xfId="10375" xr:uid="{00000000-0005-0000-0000-00002D4C0000}"/>
    <cellStyle name="Migliaia 37 3 3 2 7" xfId="10376" xr:uid="{00000000-0005-0000-0000-00002E4C0000}"/>
    <cellStyle name="Migliaia 37 3 3 2 8" xfId="10377" xr:uid="{00000000-0005-0000-0000-00002F4C0000}"/>
    <cellStyle name="Migliaia 37 3 3 2 9" xfId="24467" xr:uid="{00000000-0005-0000-0000-0000304C0000}"/>
    <cellStyle name="Migliaia 37 3 3 3" xfId="10378" xr:uid="{00000000-0005-0000-0000-0000314C0000}"/>
    <cellStyle name="Migliaia 37 3 3 3 2" xfId="10379" xr:uid="{00000000-0005-0000-0000-0000324C0000}"/>
    <cellStyle name="Migliaia 37 3 3 3 3" xfId="10380" xr:uid="{00000000-0005-0000-0000-0000334C0000}"/>
    <cellStyle name="Migliaia 37 3 3 3 4" xfId="10381" xr:uid="{00000000-0005-0000-0000-0000344C0000}"/>
    <cellStyle name="Migliaia 37 3 3 3 5" xfId="26782" xr:uid="{00000000-0005-0000-0000-0000354C0000}"/>
    <cellStyle name="Migliaia 37 3 3 3 6" xfId="31860" xr:uid="{00000000-0005-0000-0000-0000364C0000}"/>
    <cellStyle name="Migliaia 37 3 3 3 7" xfId="34848" xr:uid="{00000000-0005-0000-0000-0000374C0000}"/>
    <cellStyle name="Migliaia 37 3 3 3 8" xfId="37808" xr:uid="{00000000-0005-0000-0000-0000384C0000}"/>
    <cellStyle name="Migliaia 37 3 3 4" xfId="10382" xr:uid="{00000000-0005-0000-0000-0000394C0000}"/>
    <cellStyle name="Migliaia 37 3 3 4 2" xfId="10383" xr:uid="{00000000-0005-0000-0000-00003A4C0000}"/>
    <cellStyle name="Migliaia 37 3 3 4 3" xfId="10384" xr:uid="{00000000-0005-0000-0000-00003B4C0000}"/>
    <cellStyle name="Migliaia 37 3 3 4 4" xfId="27673" xr:uid="{00000000-0005-0000-0000-00003C4C0000}"/>
    <cellStyle name="Migliaia 37 3 3 4 5" xfId="35727" xr:uid="{00000000-0005-0000-0000-00003D4C0000}"/>
    <cellStyle name="Migliaia 37 3 3 4 6" xfId="38687" xr:uid="{00000000-0005-0000-0000-00003E4C0000}"/>
    <cellStyle name="Migliaia 37 3 3 5" xfId="10385" xr:uid="{00000000-0005-0000-0000-00003F4C0000}"/>
    <cellStyle name="Migliaia 37 3 3 5 2" xfId="10386" xr:uid="{00000000-0005-0000-0000-0000404C0000}"/>
    <cellStyle name="Migliaia 37 3 3 5 3" xfId="10387" xr:uid="{00000000-0005-0000-0000-0000414C0000}"/>
    <cellStyle name="Migliaia 37 3 3 5 4" xfId="28589" xr:uid="{00000000-0005-0000-0000-0000424C0000}"/>
    <cellStyle name="Migliaia 37 3 3 5 5" xfId="39591" xr:uid="{00000000-0005-0000-0000-0000434C0000}"/>
    <cellStyle name="Migliaia 37 3 3 6" xfId="10388" xr:uid="{00000000-0005-0000-0000-0000444C0000}"/>
    <cellStyle name="Migliaia 37 3 3 6 2" xfId="10389" xr:uid="{00000000-0005-0000-0000-0000454C0000}"/>
    <cellStyle name="Migliaia 37 3 3 6 3" xfId="10390" xr:uid="{00000000-0005-0000-0000-0000464C0000}"/>
    <cellStyle name="Migliaia 37 3 3 6 4" xfId="29509" xr:uid="{00000000-0005-0000-0000-0000474C0000}"/>
    <cellStyle name="Migliaia 37 3 3 6 5" xfId="40496" xr:uid="{00000000-0005-0000-0000-0000484C0000}"/>
    <cellStyle name="Migliaia 37 3 3 7" xfId="10391" xr:uid="{00000000-0005-0000-0000-0000494C0000}"/>
    <cellStyle name="Migliaia 37 3 3 8" xfId="10392" xr:uid="{00000000-0005-0000-0000-00004A4C0000}"/>
    <cellStyle name="Migliaia 37 3 3 9" xfId="10393" xr:uid="{00000000-0005-0000-0000-00004B4C0000}"/>
    <cellStyle name="Migliaia 37 3 4" xfId="10394" xr:uid="{00000000-0005-0000-0000-00004C4C0000}"/>
    <cellStyle name="Migliaia 37 3 4 10" xfId="30985" xr:uid="{00000000-0005-0000-0000-00004D4C0000}"/>
    <cellStyle name="Migliaia 37 3 4 11" xfId="33749" xr:uid="{00000000-0005-0000-0000-00004E4C0000}"/>
    <cellStyle name="Migliaia 37 3 4 12" xfId="36936" xr:uid="{00000000-0005-0000-0000-00004F4C0000}"/>
    <cellStyle name="Migliaia 37 3 4 2" xfId="10395" xr:uid="{00000000-0005-0000-0000-0000504C0000}"/>
    <cellStyle name="Migliaia 37 3 4 2 2" xfId="10396" xr:uid="{00000000-0005-0000-0000-0000514C0000}"/>
    <cellStyle name="Migliaia 37 3 4 2 3" xfId="10397" xr:uid="{00000000-0005-0000-0000-0000524C0000}"/>
    <cellStyle name="Migliaia 37 3 4 2 4" xfId="10398" xr:uid="{00000000-0005-0000-0000-0000534C0000}"/>
    <cellStyle name="Migliaia 37 3 4 2 5" xfId="26784" xr:uid="{00000000-0005-0000-0000-0000544C0000}"/>
    <cellStyle name="Migliaia 37 3 4 2 6" xfId="31862" xr:uid="{00000000-0005-0000-0000-0000554C0000}"/>
    <cellStyle name="Migliaia 37 3 4 2 7" xfId="34850" xr:uid="{00000000-0005-0000-0000-0000564C0000}"/>
    <cellStyle name="Migliaia 37 3 4 2 8" xfId="37810" xr:uid="{00000000-0005-0000-0000-0000574C0000}"/>
    <cellStyle name="Migliaia 37 3 4 3" xfId="10399" xr:uid="{00000000-0005-0000-0000-0000584C0000}"/>
    <cellStyle name="Migliaia 37 3 4 3 2" xfId="10400" xr:uid="{00000000-0005-0000-0000-0000594C0000}"/>
    <cellStyle name="Migliaia 37 3 4 3 3" xfId="10401" xr:uid="{00000000-0005-0000-0000-00005A4C0000}"/>
    <cellStyle name="Migliaia 37 3 4 3 4" xfId="28067" xr:uid="{00000000-0005-0000-0000-00005B4C0000}"/>
    <cellStyle name="Migliaia 37 3 4 3 5" xfId="36116" xr:uid="{00000000-0005-0000-0000-00005C4C0000}"/>
    <cellStyle name="Migliaia 37 3 4 3 6" xfId="39076" xr:uid="{00000000-0005-0000-0000-00005D4C0000}"/>
    <cellStyle name="Migliaia 37 3 4 4" xfId="10402" xr:uid="{00000000-0005-0000-0000-00005E4C0000}"/>
    <cellStyle name="Migliaia 37 3 4 4 2" xfId="10403" xr:uid="{00000000-0005-0000-0000-00005F4C0000}"/>
    <cellStyle name="Migliaia 37 3 4 4 3" xfId="10404" xr:uid="{00000000-0005-0000-0000-0000604C0000}"/>
    <cellStyle name="Migliaia 37 3 4 4 4" xfId="28983" xr:uid="{00000000-0005-0000-0000-0000614C0000}"/>
    <cellStyle name="Migliaia 37 3 4 4 5" xfId="39980" xr:uid="{00000000-0005-0000-0000-0000624C0000}"/>
    <cellStyle name="Migliaia 37 3 4 5" xfId="10405" xr:uid="{00000000-0005-0000-0000-0000634C0000}"/>
    <cellStyle name="Migliaia 37 3 4 5 2" xfId="10406" xr:uid="{00000000-0005-0000-0000-0000644C0000}"/>
    <cellStyle name="Migliaia 37 3 4 5 3" xfId="10407" xr:uid="{00000000-0005-0000-0000-0000654C0000}"/>
    <cellStyle name="Migliaia 37 3 4 5 4" xfId="29903" xr:uid="{00000000-0005-0000-0000-0000664C0000}"/>
    <cellStyle name="Migliaia 37 3 4 5 5" xfId="40885" xr:uid="{00000000-0005-0000-0000-0000674C0000}"/>
    <cellStyle name="Migliaia 37 3 4 6" xfId="10408" xr:uid="{00000000-0005-0000-0000-0000684C0000}"/>
    <cellStyle name="Migliaia 37 3 4 7" xfId="10409" xr:uid="{00000000-0005-0000-0000-0000694C0000}"/>
    <cellStyle name="Migliaia 37 3 4 8" xfId="10410" xr:uid="{00000000-0005-0000-0000-00006A4C0000}"/>
    <cellStyle name="Migliaia 37 3 4 9" xfId="24468" xr:uid="{00000000-0005-0000-0000-00006B4C0000}"/>
    <cellStyle name="Migliaia 37 3 5" xfId="10411" xr:uid="{00000000-0005-0000-0000-00006C4C0000}"/>
    <cellStyle name="Migliaia 37 3 5 2" xfId="10412" xr:uid="{00000000-0005-0000-0000-00006D4C0000}"/>
    <cellStyle name="Migliaia 37 3 5 3" xfId="10413" xr:uid="{00000000-0005-0000-0000-00006E4C0000}"/>
    <cellStyle name="Migliaia 37 3 5 4" xfId="10414" xr:uid="{00000000-0005-0000-0000-00006F4C0000}"/>
    <cellStyle name="Migliaia 37 3 5 5" xfId="26780" xr:uid="{00000000-0005-0000-0000-0000704C0000}"/>
    <cellStyle name="Migliaia 37 3 5 6" xfId="31858" xr:uid="{00000000-0005-0000-0000-0000714C0000}"/>
    <cellStyle name="Migliaia 37 3 5 7" xfId="34846" xr:uid="{00000000-0005-0000-0000-0000724C0000}"/>
    <cellStyle name="Migliaia 37 3 5 8" xfId="37806" xr:uid="{00000000-0005-0000-0000-0000734C0000}"/>
    <cellStyle name="Migliaia 37 3 6" xfId="10415" xr:uid="{00000000-0005-0000-0000-0000744C0000}"/>
    <cellStyle name="Migliaia 37 3 6 2" xfId="10416" xr:uid="{00000000-0005-0000-0000-0000754C0000}"/>
    <cellStyle name="Migliaia 37 3 6 3" xfId="10417" xr:uid="{00000000-0005-0000-0000-0000764C0000}"/>
    <cellStyle name="Migliaia 37 3 6 4" xfId="27671" xr:uid="{00000000-0005-0000-0000-0000774C0000}"/>
    <cellStyle name="Migliaia 37 3 6 5" xfId="35725" xr:uid="{00000000-0005-0000-0000-0000784C0000}"/>
    <cellStyle name="Migliaia 37 3 6 6" xfId="38685" xr:uid="{00000000-0005-0000-0000-0000794C0000}"/>
    <cellStyle name="Migliaia 37 3 7" xfId="10418" xr:uid="{00000000-0005-0000-0000-00007A4C0000}"/>
    <cellStyle name="Migliaia 37 3 7 2" xfId="10419" xr:uid="{00000000-0005-0000-0000-00007B4C0000}"/>
    <cellStyle name="Migliaia 37 3 7 3" xfId="10420" xr:uid="{00000000-0005-0000-0000-00007C4C0000}"/>
    <cellStyle name="Migliaia 37 3 7 4" xfId="28587" xr:uid="{00000000-0005-0000-0000-00007D4C0000}"/>
    <cellStyle name="Migliaia 37 3 7 5" xfId="33745" xr:uid="{00000000-0005-0000-0000-00007E4C0000}"/>
    <cellStyle name="Migliaia 37 3 7 6" xfId="39589" xr:uid="{00000000-0005-0000-0000-00007F4C0000}"/>
    <cellStyle name="Migliaia 37 3 8" xfId="10421" xr:uid="{00000000-0005-0000-0000-0000804C0000}"/>
    <cellStyle name="Migliaia 37 3 8 2" xfId="10422" xr:uid="{00000000-0005-0000-0000-0000814C0000}"/>
    <cellStyle name="Migliaia 37 3 8 3" xfId="10423" xr:uid="{00000000-0005-0000-0000-0000824C0000}"/>
    <cellStyle name="Migliaia 37 3 8 4" xfId="29507" xr:uid="{00000000-0005-0000-0000-0000834C0000}"/>
    <cellStyle name="Migliaia 37 3 8 5" xfId="40494" xr:uid="{00000000-0005-0000-0000-0000844C0000}"/>
    <cellStyle name="Migliaia 37 3 9" xfId="10424" xr:uid="{00000000-0005-0000-0000-0000854C0000}"/>
    <cellStyle name="Migliaia 37 4" xfId="10425" xr:uid="{00000000-0005-0000-0000-0000864C0000}"/>
    <cellStyle name="Migliaia 37 4 10" xfId="10426" xr:uid="{00000000-0005-0000-0000-0000874C0000}"/>
    <cellStyle name="Migliaia 37 4 11" xfId="24469" xr:uid="{00000000-0005-0000-0000-0000884C0000}"/>
    <cellStyle name="Migliaia 37 4 12" xfId="30986" xr:uid="{00000000-0005-0000-0000-0000894C0000}"/>
    <cellStyle name="Migliaia 37 4 13" xfId="33750" xr:uid="{00000000-0005-0000-0000-00008A4C0000}"/>
    <cellStyle name="Migliaia 37 4 14" xfId="36937" xr:uid="{00000000-0005-0000-0000-00008B4C0000}"/>
    <cellStyle name="Migliaia 37 4 2" xfId="10427" xr:uid="{00000000-0005-0000-0000-00008C4C0000}"/>
    <cellStyle name="Migliaia 37 4 2 10" xfId="24470" xr:uid="{00000000-0005-0000-0000-00008D4C0000}"/>
    <cellStyle name="Migliaia 37 4 2 11" xfId="30987" xr:uid="{00000000-0005-0000-0000-00008E4C0000}"/>
    <cellStyle name="Migliaia 37 4 2 12" xfId="33751" xr:uid="{00000000-0005-0000-0000-00008F4C0000}"/>
    <cellStyle name="Migliaia 37 4 2 13" xfId="36938" xr:uid="{00000000-0005-0000-0000-0000904C0000}"/>
    <cellStyle name="Migliaia 37 4 2 2" xfId="10428" xr:uid="{00000000-0005-0000-0000-0000914C0000}"/>
    <cellStyle name="Migliaia 37 4 2 2 10" xfId="30988" xr:uid="{00000000-0005-0000-0000-0000924C0000}"/>
    <cellStyle name="Migliaia 37 4 2 2 11" xfId="33752" xr:uid="{00000000-0005-0000-0000-0000934C0000}"/>
    <cellStyle name="Migliaia 37 4 2 2 12" xfId="36939" xr:uid="{00000000-0005-0000-0000-0000944C0000}"/>
    <cellStyle name="Migliaia 37 4 2 2 2" xfId="10429" xr:uid="{00000000-0005-0000-0000-0000954C0000}"/>
    <cellStyle name="Migliaia 37 4 2 2 2 2" xfId="10430" xr:uid="{00000000-0005-0000-0000-0000964C0000}"/>
    <cellStyle name="Migliaia 37 4 2 2 2 3" xfId="10431" xr:uid="{00000000-0005-0000-0000-0000974C0000}"/>
    <cellStyle name="Migliaia 37 4 2 2 2 4" xfId="10432" xr:uid="{00000000-0005-0000-0000-0000984C0000}"/>
    <cellStyle name="Migliaia 37 4 2 2 2 5" xfId="26787" xr:uid="{00000000-0005-0000-0000-0000994C0000}"/>
    <cellStyle name="Migliaia 37 4 2 2 2 6" xfId="31865" xr:uid="{00000000-0005-0000-0000-00009A4C0000}"/>
    <cellStyle name="Migliaia 37 4 2 2 2 7" xfId="34853" xr:uid="{00000000-0005-0000-0000-00009B4C0000}"/>
    <cellStyle name="Migliaia 37 4 2 2 2 8" xfId="37813" xr:uid="{00000000-0005-0000-0000-00009C4C0000}"/>
    <cellStyle name="Migliaia 37 4 2 2 3" xfId="10433" xr:uid="{00000000-0005-0000-0000-00009D4C0000}"/>
    <cellStyle name="Migliaia 37 4 2 2 3 2" xfId="10434" xr:uid="{00000000-0005-0000-0000-00009E4C0000}"/>
    <cellStyle name="Migliaia 37 4 2 2 3 3" xfId="10435" xr:uid="{00000000-0005-0000-0000-00009F4C0000}"/>
    <cellStyle name="Migliaia 37 4 2 2 3 4" xfId="28070" xr:uid="{00000000-0005-0000-0000-0000A04C0000}"/>
    <cellStyle name="Migliaia 37 4 2 2 3 5" xfId="36119" xr:uid="{00000000-0005-0000-0000-0000A14C0000}"/>
    <cellStyle name="Migliaia 37 4 2 2 3 6" xfId="39079" xr:uid="{00000000-0005-0000-0000-0000A24C0000}"/>
    <cellStyle name="Migliaia 37 4 2 2 4" xfId="10436" xr:uid="{00000000-0005-0000-0000-0000A34C0000}"/>
    <cellStyle name="Migliaia 37 4 2 2 4 2" xfId="10437" xr:uid="{00000000-0005-0000-0000-0000A44C0000}"/>
    <cellStyle name="Migliaia 37 4 2 2 4 3" xfId="10438" xr:uid="{00000000-0005-0000-0000-0000A54C0000}"/>
    <cellStyle name="Migliaia 37 4 2 2 4 4" xfId="28986" xr:uid="{00000000-0005-0000-0000-0000A64C0000}"/>
    <cellStyle name="Migliaia 37 4 2 2 4 5" xfId="39983" xr:uid="{00000000-0005-0000-0000-0000A74C0000}"/>
    <cellStyle name="Migliaia 37 4 2 2 5" xfId="10439" xr:uid="{00000000-0005-0000-0000-0000A84C0000}"/>
    <cellStyle name="Migliaia 37 4 2 2 5 2" xfId="10440" xr:uid="{00000000-0005-0000-0000-0000A94C0000}"/>
    <cellStyle name="Migliaia 37 4 2 2 5 3" xfId="10441" xr:uid="{00000000-0005-0000-0000-0000AA4C0000}"/>
    <cellStyle name="Migliaia 37 4 2 2 5 4" xfId="29906" xr:uid="{00000000-0005-0000-0000-0000AB4C0000}"/>
    <cellStyle name="Migliaia 37 4 2 2 5 5" xfId="40888" xr:uid="{00000000-0005-0000-0000-0000AC4C0000}"/>
    <cellStyle name="Migliaia 37 4 2 2 6" xfId="10442" xr:uid="{00000000-0005-0000-0000-0000AD4C0000}"/>
    <cellStyle name="Migliaia 37 4 2 2 7" xfId="10443" xr:uid="{00000000-0005-0000-0000-0000AE4C0000}"/>
    <cellStyle name="Migliaia 37 4 2 2 8" xfId="10444" xr:uid="{00000000-0005-0000-0000-0000AF4C0000}"/>
    <cellStyle name="Migliaia 37 4 2 2 9" xfId="24471" xr:uid="{00000000-0005-0000-0000-0000B04C0000}"/>
    <cellStyle name="Migliaia 37 4 2 3" xfId="10445" xr:uid="{00000000-0005-0000-0000-0000B14C0000}"/>
    <cellStyle name="Migliaia 37 4 2 3 2" xfId="10446" xr:uid="{00000000-0005-0000-0000-0000B24C0000}"/>
    <cellStyle name="Migliaia 37 4 2 3 3" xfId="10447" xr:uid="{00000000-0005-0000-0000-0000B34C0000}"/>
    <cellStyle name="Migliaia 37 4 2 3 4" xfId="10448" xr:uid="{00000000-0005-0000-0000-0000B44C0000}"/>
    <cellStyle name="Migliaia 37 4 2 3 5" xfId="26786" xr:uid="{00000000-0005-0000-0000-0000B54C0000}"/>
    <cellStyle name="Migliaia 37 4 2 3 6" xfId="31864" xr:uid="{00000000-0005-0000-0000-0000B64C0000}"/>
    <cellStyle name="Migliaia 37 4 2 3 7" xfId="34852" xr:uid="{00000000-0005-0000-0000-0000B74C0000}"/>
    <cellStyle name="Migliaia 37 4 2 3 8" xfId="37812" xr:uid="{00000000-0005-0000-0000-0000B84C0000}"/>
    <cellStyle name="Migliaia 37 4 2 4" xfId="10449" xr:uid="{00000000-0005-0000-0000-0000B94C0000}"/>
    <cellStyle name="Migliaia 37 4 2 4 2" xfId="10450" xr:uid="{00000000-0005-0000-0000-0000BA4C0000}"/>
    <cellStyle name="Migliaia 37 4 2 4 3" xfId="10451" xr:uid="{00000000-0005-0000-0000-0000BB4C0000}"/>
    <cellStyle name="Migliaia 37 4 2 4 4" xfId="27675" xr:uid="{00000000-0005-0000-0000-0000BC4C0000}"/>
    <cellStyle name="Migliaia 37 4 2 4 5" xfId="35729" xr:uid="{00000000-0005-0000-0000-0000BD4C0000}"/>
    <cellStyle name="Migliaia 37 4 2 4 6" xfId="38689" xr:uid="{00000000-0005-0000-0000-0000BE4C0000}"/>
    <cellStyle name="Migliaia 37 4 2 5" xfId="10452" xr:uid="{00000000-0005-0000-0000-0000BF4C0000}"/>
    <cellStyle name="Migliaia 37 4 2 5 2" xfId="10453" xr:uid="{00000000-0005-0000-0000-0000C04C0000}"/>
    <cellStyle name="Migliaia 37 4 2 5 3" xfId="10454" xr:uid="{00000000-0005-0000-0000-0000C14C0000}"/>
    <cellStyle name="Migliaia 37 4 2 5 4" xfId="28591" xr:uid="{00000000-0005-0000-0000-0000C24C0000}"/>
    <cellStyle name="Migliaia 37 4 2 5 5" xfId="39593" xr:uid="{00000000-0005-0000-0000-0000C34C0000}"/>
    <cellStyle name="Migliaia 37 4 2 6" xfId="10455" xr:uid="{00000000-0005-0000-0000-0000C44C0000}"/>
    <cellStyle name="Migliaia 37 4 2 6 2" xfId="10456" xr:uid="{00000000-0005-0000-0000-0000C54C0000}"/>
    <cellStyle name="Migliaia 37 4 2 6 3" xfId="10457" xr:uid="{00000000-0005-0000-0000-0000C64C0000}"/>
    <cellStyle name="Migliaia 37 4 2 6 4" xfId="29511" xr:uid="{00000000-0005-0000-0000-0000C74C0000}"/>
    <cellStyle name="Migliaia 37 4 2 6 5" xfId="40498" xr:uid="{00000000-0005-0000-0000-0000C84C0000}"/>
    <cellStyle name="Migliaia 37 4 2 7" xfId="10458" xr:uid="{00000000-0005-0000-0000-0000C94C0000}"/>
    <cellStyle name="Migliaia 37 4 2 8" xfId="10459" xr:uid="{00000000-0005-0000-0000-0000CA4C0000}"/>
    <cellStyle name="Migliaia 37 4 2 9" xfId="10460" xr:uid="{00000000-0005-0000-0000-0000CB4C0000}"/>
    <cellStyle name="Migliaia 37 4 3" xfId="10461" xr:uid="{00000000-0005-0000-0000-0000CC4C0000}"/>
    <cellStyle name="Migliaia 37 4 3 10" xfId="30989" xr:uid="{00000000-0005-0000-0000-0000CD4C0000}"/>
    <cellStyle name="Migliaia 37 4 3 11" xfId="33753" xr:uid="{00000000-0005-0000-0000-0000CE4C0000}"/>
    <cellStyle name="Migliaia 37 4 3 12" xfId="36940" xr:uid="{00000000-0005-0000-0000-0000CF4C0000}"/>
    <cellStyle name="Migliaia 37 4 3 2" xfId="10462" xr:uid="{00000000-0005-0000-0000-0000D04C0000}"/>
    <cellStyle name="Migliaia 37 4 3 2 2" xfId="10463" xr:uid="{00000000-0005-0000-0000-0000D14C0000}"/>
    <cellStyle name="Migliaia 37 4 3 2 3" xfId="10464" xr:uid="{00000000-0005-0000-0000-0000D24C0000}"/>
    <cellStyle name="Migliaia 37 4 3 2 4" xfId="10465" xr:uid="{00000000-0005-0000-0000-0000D34C0000}"/>
    <cellStyle name="Migliaia 37 4 3 2 5" xfId="26788" xr:uid="{00000000-0005-0000-0000-0000D44C0000}"/>
    <cellStyle name="Migliaia 37 4 3 2 6" xfId="31866" xr:uid="{00000000-0005-0000-0000-0000D54C0000}"/>
    <cellStyle name="Migliaia 37 4 3 2 7" xfId="34854" xr:uid="{00000000-0005-0000-0000-0000D64C0000}"/>
    <cellStyle name="Migliaia 37 4 3 2 8" xfId="37814" xr:uid="{00000000-0005-0000-0000-0000D74C0000}"/>
    <cellStyle name="Migliaia 37 4 3 3" xfId="10466" xr:uid="{00000000-0005-0000-0000-0000D84C0000}"/>
    <cellStyle name="Migliaia 37 4 3 3 2" xfId="10467" xr:uid="{00000000-0005-0000-0000-0000D94C0000}"/>
    <cellStyle name="Migliaia 37 4 3 3 3" xfId="10468" xr:uid="{00000000-0005-0000-0000-0000DA4C0000}"/>
    <cellStyle name="Migliaia 37 4 3 3 4" xfId="28069" xr:uid="{00000000-0005-0000-0000-0000DB4C0000}"/>
    <cellStyle name="Migliaia 37 4 3 3 5" xfId="36118" xr:uid="{00000000-0005-0000-0000-0000DC4C0000}"/>
    <cellStyle name="Migliaia 37 4 3 3 6" xfId="39078" xr:uid="{00000000-0005-0000-0000-0000DD4C0000}"/>
    <cellStyle name="Migliaia 37 4 3 4" xfId="10469" xr:uid="{00000000-0005-0000-0000-0000DE4C0000}"/>
    <cellStyle name="Migliaia 37 4 3 4 2" xfId="10470" xr:uid="{00000000-0005-0000-0000-0000DF4C0000}"/>
    <cellStyle name="Migliaia 37 4 3 4 3" xfId="10471" xr:uid="{00000000-0005-0000-0000-0000E04C0000}"/>
    <cellStyle name="Migliaia 37 4 3 4 4" xfId="28985" xr:uid="{00000000-0005-0000-0000-0000E14C0000}"/>
    <cellStyle name="Migliaia 37 4 3 4 5" xfId="39982" xr:uid="{00000000-0005-0000-0000-0000E24C0000}"/>
    <cellStyle name="Migliaia 37 4 3 5" xfId="10472" xr:uid="{00000000-0005-0000-0000-0000E34C0000}"/>
    <cellStyle name="Migliaia 37 4 3 5 2" xfId="10473" xr:uid="{00000000-0005-0000-0000-0000E44C0000}"/>
    <cellStyle name="Migliaia 37 4 3 5 3" xfId="10474" xr:uid="{00000000-0005-0000-0000-0000E54C0000}"/>
    <cellStyle name="Migliaia 37 4 3 5 4" xfId="29905" xr:uid="{00000000-0005-0000-0000-0000E64C0000}"/>
    <cellStyle name="Migliaia 37 4 3 5 5" xfId="40887" xr:uid="{00000000-0005-0000-0000-0000E74C0000}"/>
    <cellStyle name="Migliaia 37 4 3 6" xfId="10475" xr:uid="{00000000-0005-0000-0000-0000E84C0000}"/>
    <cellStyle name="Migliaia 37 4 3 7" xfId="10476" xr:uid="{00000000-0005-0000-0000-0000E94C0000}"/>
    <cellStyle name="Migliaia 37 4 3 8" xfId="10477" xr:uid="{00000000-0005-0000-0000-0000EA4C0000}"/>
    <cellStyle name="Migliaia 37 4 3 9" xfId="24472" xr:uid="{00000000-0005-0000-0000-0000EB4C0000}"/>
    <cellStyle name="Migliaia 37 4 4" xfId="10478" xr:uid="{00000000-0005-0000-0000-0000EC4C0000}"/>
    <cellStyle name="Migliaia 37 4 4 2" xfId="10479" xr:uid="{00000000-0005-0000-0000-0000ED4C0000}"/>
    <cellStyle name="Migliaia 37 4 4 3" xfId="10480" xr:uid="{00000000-0005-0000-0000-0000EE4C0000}"/>
    <cellStyle name="Migliaia 37 4 4 4" xfId="10481" xr:uid="{00000000-0005-0000-0000-0000EF4C0000}"/>
    <cellStyle name="Migliaia 37 4 4 5" xfId="26785" xr:uid="{00000000-0005-0000-0000-0000F04C0000}"/>
    <cellStyle name="Migliaia 37 4 4 6" xfId="31863" xr:uid="{00000000-0005-0000-0000-0000F14C0000}"/>
    <cellStyle name="Migliaia 37 4 4 7" xfId="34851" xr:uid="{00000000-0005-0000-0000-0000F24C0000}"/>
    <cellStyle name="Migliaia 37 4 4 8" xfId="37811" xr:uid="{00000000-0005-0000-0000-0000F34C0000}"/>
    <cellStyle name="Migliaia 37 4 5" xfId="10482" xr:uid="{00000000-0005-0000-0000-0000F44C0000}"/>
    <cellStyle name="Migliaia 37 4 5 2" xfId="10483" xr:uid="{00000000-0005-0000-0000-0000F54C0000}"/>
    <cellStyle name="Migliaia 37 4 5 3" xfId="10484" xr:uid="{00000000-0005-0000-0000-0000F64C0000}"/>
    <cellStyle name="Migliaia 37 4 5 4" xfId="27674" xr:uid="{00000000-0005-0000-0000-0000F74C0000}"/>
    <cellStyle name="Migliaia 37 4 5 5" xfId="35728" xr:uid="{00000000-0005-0000-0000-0000F84C0000}"/>
    <cellStyle name="Migliaia 37 4 5 6" xfId="38688" xr:uid="{00000000-0005-0000-0000-0000F94C0000}"/>
    <cellStyle name="Migliaia 37 4 6" xfId="10485" xr:uid="{00000000-0005-0000-0000-0000FA4C0000}"/>
    <cellStyle name="Migliaia 37 4 6 2" xfId="10486" xr:uid="{00000000-0005-0000-0000-0000FB4C0000}"/>
    <cellStyle name="Migliaia 37 4 6 3" xfId="10487" xr:uid="{00000000-0005-0000-0000-0000FC4C0000}"/>
    <cellStyle name="Migliaia 37 4 6 4" xfId="28590" xr:uid="{00000000-0005-0000-0000-0000FD4C0000}"/>
    <cellStyle name="Migliaia 37 4 6 5" xfId="39592" xr:uid="{00000000-0005-0000-0000-0000FE4C0000}"/>
    <cellStyle name="Migliaia 37 4 7" xfId="10488" xr:uid="{00000000-0005-0000-0000-0000FF4C0000}"/>
    <cellStyle name="Migliaia 37 4 7 2" xfId="10489" xr:uid="{00000000-0005-0000-0000-0000004D0000}"/>
    <cellStyle name="Migliaia 37 4 7 3" xfId="10490" xr:uid="{00000000-0005-0000-0000-0000014D0000}"/>
    <cellStyle name="Migliaia 37 4 7 4" xfId="29510" xr:uid="{00000000-0005-0000-0000-0000024D0000}"/>
    <cellStyle name="Migliaia 37 4 7 5" xfId="40497" xr:uid="{00000000-0005-0000-0000-0000034D0000}"/>
    <cellStyle name="Migliaia 37 4 8" xfId="10491" xr:uid="{00000000-0005-0000-0000-0000044D0000}"/>
    <cellStyle name="Migliaia 37 4 9" xfId="10492" xr:uid="{00000000-0005-0000-0000-0000054D0000}"/>
    <cellStyle name="Migliaia 37 5" xfId="10493" xr:uid="{00000000-0005-0000-0000-0000064D0000}"/>
    <cellStyle name="Migliaia 37 5 10" xfId="30990" xr:uid="{00000000-0005-0000-0000-0000074D0000}"/>
    <cellStyle name="Migliaia 37 5 11" xfId="33754" xr:uid="{00000000-0005-0000-0000-0000084D0000}"/>
    <cellStyle name="Migliaia 37 5 12" xfId="36941" xr:uid="{00000000-0005-0000-0000-0000094D0000}"/>
    <cellStyle name="Migliaia 37 5 2" xfId="10494" xr:uid="{00000000-0005-0000-0000-00000A4D0000}"/>
    <cellStyle name="Migliaia 37 5 2 2" xfId="10495" xr:uid="{00000000-0005-0000-0000-00000B4D0000}"/>
    <cellStyle name="Migliaia 37 5 2 3" xfId="10496" xr:uid="{00000000-0005-0000-0000-00000C4D0000}"/>
    <cellStyle name="Migliaia 37 5 2 4" xfId="10497" xr:uid="{00000000-0005-0000-0000-00000D4D0000}"/>
    <cellStyle name="Migliaia 37 5 2 5" xfId="26789" xr:uid="{00000000-0005-0000-0000-00000E4D0000}"/>
    <cellStyle name="Migliaia 37 5 2 6" xfId="31867" xr:uid="{00000000-0005-0000-0000-00000F4D0000}"/>
    <cellStyle name="Migliaia 37 5 2 7" xfId="34855" xr:uid="{00000000-0005-0000-0000-0000104D0000}"/>
    <cellStyle name="Migliaia 37 5 2 8" xfId="37815" xr:uid="{00000000-0005-0000-0000-0000114D0000}"/>
    <cellStyle name="Migliaia 37 5 3" xfId="10498" xr:uid="{00000000-0005-0000-0000-0000124D0000}"/>
    <cellStyle name="Migliaia 37 5 3 2" xfId="10499" xr:uid="{00000000-0005-0000-0000-0000134D0000}"/>
    <cellStyle name="Migliaia 37 5 3 3" xfId="10500" xr:uid="{00000000-0005-0000-0000-0000144D0000}"/>
    <cellStyle name="Migliaia 37 5 3 4" xfId="27676" xr:uid="{00000000-0005-0000-0000-0000154D0000}"/>
    <cellStyle name="Migliaia 37 5 3 5" xfId="35730" xr:uid="{00000000-0005-0000-0000-0000164D0000}"/>
    <cellStyle name="Migliaia 37 5 3 6" xfId="38690" xr:uid="{00000000-0005-0000-0000-0000174D0000}"/>
    <cellStyle name="Migliaia 37 5 4" xfId="10501" xr:uid="{00000000-0005-0000-0000-0000184D0000}"/>
    <cellStyle name="Migliaia 37 5 4 2" xfId="10502" xr:uid="{00000000-0005-0000-0000-0000194D0000}"/>
    <cellStyle name="Migliaia 37 5 4 3" xfId="10503" xr:uid="{00000000-0005-0000-0000-00001A4D0000}"/>
    <cellStyle name="Migliaia 37 5 4 4" xfId="28592" xr:uid="{00000000-0005-0000-0000-00001B4D0000}"/>
    <cellStyle name="Migliaia 37 5 4 5" xfId="39594" xr:uid="{00000000-0005-0000-0000-00001C4D0000}"/>
    <cellStyle name="Migliaia 37 5 5" xfId="10504" xr:uid="{00000000-0005-0000-0000-00001D4D0000}"/>
    <cellStyle name="Migliaia 37 5 5 2" xfId="10505" xr:uid="{00000000-0005-0000-0000-00001E4D0000}"/>
    <cellStyle name="Migliaia 37 5 5 3" xfId="10506" xr:uid="{00000000-0005-0000-0000-00001F4D0000}"/>
    <cellStyle name="Migliaia 37 5 5 4" xfId="29512" xr:uid="{00000000-0005-0000-0000-0000204D0000}"/>
    <cellStyle name="Migliaia 37 5 5 5" xfId="40499" xr:uid="{00000000-0005-0000-0000-0000214D0000}"/>
    <cellStyle name="Migliaia 37 5 6" xfId="10507" xr:uid="{00000000-0005-0000-0000-0000224D0000}"/>
    <cellStyle name="Migliaia 37 5 7" xfId="10508" xr:uid="{00000000-0005-0000-0000-0000234D0000}"/>
    <cellStyle name="Migliaia 37 5 8" xfId="10509" xr:uid="{00000000-0005-0000-0000-0000244D0000}"/>
    <cellStyle name="Migliaia 37 5 9" xfId="24473" xr:uid="{00000000-0005-0000-0000-0000254D0000}"/>
    <cellStyle name="Migliaia 37 6" xfId="10510" xr:uid="{00000000-0005-0000-0000-0000264D0000}"/>
    <cellStyle name="Migliaia 37 6 2" xfId="10511" xr:uid="{00000000-0005-0000-0000-0000274D0000}"/>
    <cellStyle name="Migliaia 37 6 3" xfId="10512" xr:uid="{00000000-0005-0000-0000-0000284D0000}"/>
    <cellStyle name="Migliaia 37 6 4" xfId="10513" xr:uid="{00000000-0005-0000-0000-0000294D0000}"/>
    <cellStyle name="Migliaia 37 6 5" xfId="26777" xr:uid="{00000000-0005-0000-0000-00002A4D0000}"/>
    <cellStyle name="Migliaia 37 6 6" xfId="31855" xr:uid="{00000000-0005-0000-0000-00002B4D0000}"/>
    <cellStyle name="Migliaia 37 6 7" xfId="34843" xr:uid="{00000000-0005-0000-0000-00002C4D0000}"/>
    <cellStyle name="Migliaia 37 6 8" xfId="37803" xr:uid="{00000000-0005-0000-0000-00002D4D0000}"/>
    <cellStyle name="Migliaia 37 7" xfId="10514" xr:uid="{00000000-0005-0000-0000-00002E4D0000}"/>
    <cellStyle name="Migliaia 37 7 2" xfId="10515" xr:uid="{00000000-0005-0000-0000-00002F4D0000}"/>
    <cellStyle name="Migliaia 37 7 3" xfId="10516" xr:uid="{00000000-0005-0000-0000-0000304D0000}"/>
    <cellStyle name="Migliaia 37 7 4" xfId="10517" xr:uid="{00000000-0005-0000-0000-0000314D0000}"/>
    <cellStyle name="Migliaia 37 7 5" xfId="23979" xr:uid="{00000000-0005-0000-0000-0000324D0000}"/>
    <cellStyle name="Migliaia 37 7 6" xfId="30535" xr:uid="{00000000-0005-0000-0000-0000334D0000}"/>
    <cellStyle name="Migliaia 37 7 7" xfId="33196" xr:uid="{00000000-0005-0000-0000-0000344D0000}"/>
    <cellStyle name="Migliaia 37 7 8" xfId="36487" xr:uid="{00000000-0005-0000-0000-0000354D0000}"/>
    <cellStyle name="Migliaia 37 8" xfId="10518" xr:uid="{00000000-0005-0000-0000-0000364D0000}"/>
    <cellStyle name="Migliaia 37 8 2" xfId="10519" xr:uid="{00000000-0005-0000-0000-0000374D0000}"/>
    <cellStyle name="Migliaia 37 8 3" xfId="10520" xr:uid="{00000000-0005-0000-0000-0000384D0000}"/>
    <cellStyle name="Migliaia 37 8 4" xfId="10521" xr:uid="{00000000-0005-0000-0000-0000394D0000}"/>
    <cellStyle name="Migliaia 37 8 5" xfId="27276" xr:uid="{00000000-0005-0000-0000-00003A4D0000}"/>
    <cellStyle name="Migliaia 37 8 6" xfId="32347" xr:uid="{00000000-0005-0000-0000-00003B4D0000}"/>
    <cellStyle name="Migliaia 37 8 7" xfId="35335" xr:uid="{00000000-0005-0000-0000-00003C4D0000}"/>
    <cellStyle name="Migliaia 37 8 8" xfId="38295" xr:uid="{00000000-0005-0000-0000-00003D4D0000}"/>
    <cellStyle name="Migliaia 37 9" xfId="10522" xr:uid="{00000000-0005-0000-0000-00003E4D0000}"/>
    <cellStyle name="Migliaia 37 9 2" xfId="10523" xr:uid="{00000000-0005-0000-0000-00003F4D0000}"/>
    <cellStyle name="Migliaia 37 9 3" xfId="10524" xr:uid="{00000000-0005-0000-0000-0000404D0000}"/>
    <cellStyle name="Migliaia 37 9 4" xfId="10525" xr:uid="{00000000-0005-0000-0000-0000414D0000}"/>
    <cellStyle name="Migliaia 37 9 5" xfId="27396" xr:uid="{00000000-0005-0000-0000-0000424D0000}"/>
    <cellStyle name="Migliaia 37 9 6" xfId="30411" xr:uid="{00000000-0005-0000-0000-0000434D0000}"/>
    <cellStyle name="Migliaia 37 9 7" xfId="35455" xr:uid="{00000000-0005-0000-0000-0000444D0000}"/>
    <cellStyle name="Migliaia 37 9 8" xfId="38415" xr:uid="{00000000-0005-0000-0000-0000454D0000}"/>
    <cellStyle name="Migliaia 38" xfId="10526" xr:uid="{00000000-0005-0000-0000-0000464D0000}"/>
    <cellStyle name="Migliaia 38 10" xfId="10527" xr:uid="{00000000-0005-0000-0000-0000474D0000}"/>
    <cellStyle name="Migliaia 38 10 2" xfId="10528" xr:uid="{00000000-0005-0000-0000-0000484D0000}"/>
    <cellStyle name="Migliaia 38 10 3" xfId="10529" xr:uid="{00000000-0005-0000-0000-0000494D0000}"/>
    <cellStyle name="Migliaia 38 10 4" xfId="28313" xr:uid="{00000000-0005-0000-0000-00004A4D0000}"/>
    <cellStyle name="Migliaia 38 10 5" xfId="33071" xr:uid="{00000000-0005-0000-0000-00004B4D0000}"/>
    <cellStyle name="Migliaia 38 10 6" xfId="39320" xr:uid="{00000000-0005-0000-0000-00004C4D0000}"/>
    <cellStyle name="Migliaia 38 11" xfId="10530" xr:uid="{00000000-0005-0000-0000-00004D4D0000}"/>
    <cellStyle name="Migliaia 38 11 2" xfId="10531" xr:uid="{00000000-0005-0000-0000-00004E4D0000}"/>
    <cellStyle name="Migliaia 38 11 3" xfId="10532" xr:uid="{00000000-0005-0000-0000-00004F4D0000}"/>
    <cellStyle name="Migliaia 38 11 4" xfId="29233" xr:uid="{00000000-0005-0000-0000-0000504D0000}"/>
    <cellStyle name="Migliaia 38 11 5" xfId="32721" xr:uid="{00000000-0005-0000-0000-0000514D0000}"/>
    <cellStyle name="Migliaia 38 11 6" xfId="40225" xr:uid="{00000000-0005-0000-0000-0000524D0000}"/>
    <cellStyle name="Migliaia 38 12" xfId="10533" xr:uid="{00000000-0005-0000-0000-0000534D0000}"/>
    <cellStyle name="Migliaia 38 13" xfId="10534" xr:uid="{00000000-0005-0000-0000-0000544D0000}"/>
    <cellStyle name="Migliaia 38 14" xfId="10535" xr:uid="{00000000-0005-0000-0000-0000554D0000}"/>
    <cellStyle name="Migliaia 38 15" xfId="23626" xr:uid="{00000000-0005-0000-0000-0000564D0000}"/>
    <cellStyle name="Migliaia 38 16" xfId="30245" xr:uid="{00000000-0005-0000-0000-0000574D0000}"/>
    <cellStyle name="Migliaia 38 17" xfId="36368" xr:uid="{00000000-0005-0000-0000-0000584D0000}"/>
    <cellStyle name="Migliaia 38 18" xfId="41130" xr:uid="{00000000-0005-0000-0000-0000594D0000}"/>
    <cellStyle name="Migliaia 38 19" xfId="41251" xr:uid="{00000000-0005-0000-0000-00005A4D0000}"/>
    <cellStyle name="Migliaia 38 2" xfId="10536" xr:uid="{00000000-0005-0000-0000-00005B4D0000}"/>
    <cellStyle name="Migliaia 38 2 10" xfId="24474" xr:uid="{00000000-0005-0000-0000-00005C4D0000}"/>
    <cellStyle name="Migliaia 38 2 11" xfId="30246" xr:uid="{00000000-0005-0000-0000-00005D4D0000}"/>
    <cellStyle name="Migliaia 38 2 12" xfId="36942" xr:uid="{00000000-0005-0000-0000-00005E4D0000}"/>
    <cellStyle name="Migliaia 38 2 2" xfId="10537" xr:uid="{00000000-0005-0000-0000-00005F4D0000}"/>
    <cellStyle name="Migliaia 38 2 2 10" xfId="30992" xr:uid="{00000000-0005-0000-0000-0000604D0000}"/>
    <cellStyle name="Migliaia 38 2 2 11" xfId="33756" xr:uid="{00000000-0005-0000-0000-0000614D0000}"/>
    <cellStyle name="Migliaia 38 2 2 12" xfId="36943" xr:uid="{00000000-0005-0000-0000-0000624D0000}"/>
    <cellStyle name="Migliaia 38 2 2 2" xfId="10538" xr:uid="{00000000-0005-0000-0000-0000634D0000}"/>
    <cellStyle name="Migliaia 38 2 2 2 2" xfId="10539" xr:uid="{00000000-0005-0000-0000-0000644D0000}"/>
    <cellStyle name="Migliaia 38 2 2 2 3" xfId="10540" xr:uid="{00000000-0005-0000-0000-0000654D0000}"/>
    <cellStyle name="Migliaia 38 2 2 2 4" xfId="10541" xr:uid="{00000000-0005-0000-0000-0000664D0000}"/>
    <cellStyle name="Migliaia 38 2 2 2 5" xfId="26792" xr:uid="{00000000-0005-0000-0000-0000674D0000}"/>
    <cellStyle name="Migliaia 38 2 2 2 6" xfId="31870" xr:uid="{00000000-0005-0000-0000-0000684D0000}"/>
    <cellStyle name="Migliaia 38 2 2 2 7" xfId="34858" xr:uid="{00000000-0005-0000-0000-0000694D0000}"/>
    <cellStyle name="Migliaia 38 2 2 2 8" xfId="37818" xr:uid="{00000000-0005-0000-0000-00006A4D0000}"/>
    <cellStyle name="Migliaia 38 2 2 3" xfId="10542" xr:uid="{00000000-0005-0000-0000-00006B4D0000}"/>
    <cellStyle name="Migliaia 38 2 2 3 2" xfId="10543" xr:uid="{00000000-0005-0000-0000-00006C4D0000}"/>
    <cellStyle name="Migliaia 38 2 2 3 3" xfId="10544" xr:uid="{00000000-0005-0000-0000-00006D4D0000}"/>
    <cellStyle name="Migliaia 38 2 2 3 4" xfId="28071" xr:uid="{00000000-0005-0000-0000-00006E4D0000}"/>
    <cellStyle name="Migliaia 38 2 2 3 5" xfId="36120" xr:uid="{00000000-0005-0000-0000-00006F4D0000}"/>
    <cellStyle name="Migliaia 38 2 2 3 6" xfId="39080" xr:uid="{00000000-0005-0000-0000-0000704D0000}"/>
    <cellStyle name="Migliaia 38 2 2 4" xfId="10545" xr:uid="{00000000-0005-0000-0000-0000714D0000}"/>
    <cellStyle name="Migliaia 38 2 2 4 2" xfId="10546" xr:uid="{00000000-0005-0000-0000-0000724D0000}"/>
    <cellStyle name="Migliaia 38 2 2 4 3" xfId="10547" xr:uid="{00000000-0005-0000-0000-0000734D0000}"/>
    <cellStyle name="Migliaia 38 2 2 4 4" xfId="28987" xr:uid="{00000000-0005-0000-0000-0000744D0000}"/>
    <cellStyle name="Migliaia 38 2 2 4 5" xfId="39984" xr:uid="{00000000-0005-0000-0000-0000754D0000}"/>
    <cellStyle name="Migliaia 38 2 2 5" xfId="10548" xr:uid="{00000000-0005-0000-0000-0000764D0000}"/>
    <cellStyle name="Migliaia 38 2 2 5 2" xfId="10549" xr:uid="{00000000-0005-0000-0000-0000774D0000}"/>
    <cellStyle name="Migliaia 38 2 2 5 3" xfId="10550" xr:uid="{00000000-0005-0000-0000-0000784D0000}"/>
    <cellStyle name="Migliaia 38 2 2 5 4" xfId="29907" xr:uid="{00000000-0005-0000-0000-0000794D0000}"/>
    <cellStyle name="Migliaia 38 2 2 5 5" xfId="40889" xr:uid="{00000000-0005-0000-0000-00007A4D0000}"/>
    <cellStyle name="Migliaia 38 2 2 6" xfId="10551" xr:uid="{00000000-0005-0000-0000-00007B4D0000}"/>
    <cellStyle name="Migliaia 38 2 2 7" xfId="10552" xr:uid="{00000000-0005-0000-0000-00007C4D0000}"/>
    <cellStyle name="Migliaia 38 2 2 8" xfId="10553" xr:uid="{00000000-0005-0000-0000-00007D4D0000}"/>
    <cellStyle name="Migliaia 38 2 2 9" xfId="24475" xr:uid="{00000000-0005-0000-0000-00007E4D0000}"/>
    <cellStyle name="Migliaia 38 2 3" xfId="10554" xr:uid="{00000000-0005-0000-0000-00007F4D0000}"/>
    <cellStyle name="Migliaia 38 2 3 2" xfId="10555" xr:uid="{00000000-0005-0000-0000-0000804D0000}"/>
    <cellStyle name="Migliaia 38 2 3 3" xfId="10556" xr:uid="{00000000-0005-0000-0000-0000814D0000}"/>
    <cellStyle name="Migliaia 38 2 3 4" xfId="10557" xr:uid="{00000000-0005-0000-0000-0000824D0000}"/>
    <cellStyle name="Migliaia 38 2 3 5" xfId="26791" xr:uid="{00000000-0005-0000-0000-0000834D0000}"/>
    <cellStyle name="Migliaia 38 2 3 6" xfId="31869" xr:uid="{00000000-0005-0000-0000-0000844D0000}"/>
    <cellStyle name="Migliaia 38 2 3 7" xfId="34857" xr:uid="{00000000-0005-0000-0000-0000854D0000}"/>
    <cellStyle name="Migliaia 38 2 3 8" xfId="37817" xr:uid="{00000000-0005-0000-0000-0000864D0000}"/>
    <cellStyle name="Migliaia 38 2 4" xfId="10558" xr:uid="{00000000-0005-0000-0000-0000874D0000}"/>
    <cellStyle name="Migliaia 38 2 4 2" xfId="10559" xr:uid="{00000000-0005-0000-0000-0000884D0000}"/>
    <cellStyle name="Migliaia 38 2 4 3" xfId="10560" xr:uid="{00000000-0005-0000-0000-0000894D0000}"/>
    <cellStyle name="Migliaia 38 2 4 4" xfId="10561" xr:uid="{00000000-0005-0000-0000-00008A4D0000}"/>
    <cellStyle name="Migliaia 38 2 4 5" xfId="27460" xr:uid="{00000000-0005-0000-0000-00008B4D0000}"/>
    <cellStyle name="Migliaia 38 2 4 6" xfId="30991" xr:uid="{00000000-0005-0000-0000-00008C4D0000}"/>
    <cellStyle name="Migliaia 38 2 4 7" xfId="35517" xr:uid="{00000000-0005-0000-0000-00008D4D0000}"/>
    <cellStyle name="Migliaia 38 2 4 8" xfId="38477" xr:uid="{00000000-0005-0000-0000-00008E4D0000}"/>
    <cellStyle name="Migliaia 38 2 5" xfId="10562" xr:uid="{00000000-0005-0000-0000-00008F4D0000}"/>
    <cellStyle name="Migliaia 38 2 5 2" xfId="10563" xr:uid="{00000000-0005-0000-0000-0000904D0000}"/>
    <cellStyle name="Migliaia 38 2 5 3" xfId="10564" xr:uid="{00000000-0005-0000-0000-0000914D0000}"/>
    <cellStyle name="Migliaia 38 2 5 4" xfId="28376" xr:uid="{00000000-0005-0000-0000-0000924D0000}"/>
    <cellStyle name="Migliaia 38 2 5 5" xfId="33755" xr:uid="{00000000-0005-0000-0000-0000934D0000}"/>
    <cellStyle name="Migliaia 38 2 5 6" xfId="39381" xr:uid="{00000000-0005-0000-0000-0000944D0000}"/>
    <cellStyle name="Migliaia 38 2 6" xfId="10565" xr:uid="{00000000-0005-0000-0000-0000954D0000}"/>
    <cellStyle name="Migliaia 38 2 6 2" xfId="10566" xr:uid="{00000000-0005-0000-0000-0000964D0000}"/>
    <cellStyle name="Migliaia 38 2 6 3" xfId="10567" xr:uid="{00000000-0005-0000-0000-0000974D0000}"/>
    <cellStyle name="Migliaia 38 2 6 4" xfId="29296" xr:uid="{00000000-0005-0000-0000-0000984D0000}"/>
    <cellStyle name="Migliaia 38 2 6 5" xfId="40286" xr:uid="{00000000-0005-0000-0000-0000994D0000}"/>
    <cellStyle name="Migliaia 38 2 7" xfId="10568" xr:uid="{00000000-0005-0000-0000-00009A4D0000}"/>
    <cellStyle name="Migliaia 38 2 8" xfId="10569" xr:uid="{00000000-0005-0000-0000-00009B4D0000}"/>
    <cellStyle name="Migliaia 38 2 9" xfId="10570" xr:uid="{00000000-0005-0000-0000-00009C4D0000}"/>
    <cellStyle name="Migliaia 38 3" xfId="10571" xr:uid="{00000000-0005-0000-0000-00009D4D0000}"/>
    <cellStyle name="Migliaia 38 3 10" xfId="10572" xr:uid="{00000000-0005-0000-0000-00009E4D0000}"/>
    <cellStyle name="Migliaia 38 3 11" xfId="10573" xr:uid="{00000000-0005-0000-0000-00009F4D0000}"/>
    <cellStyle name="Migliaia 38 3 12" xfId="24476" xr:uid="{00000000-0005-0000-0000-0000A04D0000}"/>
    <cellStyle name="Migliaia 38 3 13" xfId="30993" xr:uid="{00000000-0005-0000-0000-0000A14D0000}"/>
    <cellStyle name="Migliaia 38 3 14" xfId="36944" xr:uid="{00000000-0005-0000-0000-0000A24D0000}"/>
    <cellStyle name="Migliaia 38 3 2" xfId="10574" xr:uid="{00000000-0005-0000-0000-0000A34D0000}"/>
    <cellStyle name="Migliaia 38 3 2 10" xfId="30994" xr:uid="{00000000-0005-0000-0000-0000A44D0000}"/>
    <cellStyle name="Migliaia 38 3 2 11" xfId="33758" xr:uid="{00000000-0005-0000-0000-0000A54D0000}"/>
    <cellStyle name="Migliaia 38 3 2 12" xfId="36945" xr:uid="{00000000-0005-0000-0000-0000A64D0000}"/>
    <cellStyle name="Migliaia 38 3 2 2" xfId="10575" xr:uid="{00000000-0005-0000-0000-0000A74D0000}"/>
    <cellStyle name="Migliaia 38 3 2 2 2" xfId="10576" xr:uid="{00000000-0005-0000-0000-0000A84D0000}"/>
    <cellStyle name="Migliaia 38 3 2 2 3" xfId="10577" xr:uid="{00000000-0005-0000-0000-0000A94D0000}"/>
    <cellStyle name="Migliaia 38 3 2 2 4" xfId="10578" xr:uid="{00000000-0005-0000-0000-0000AA4D0000}"/>
    <cellStyle name="Migliaia 38 3 2 2 5" xfId="26794" xr:uid="{00000000-0005-0000-0000-0000AB4D0000}"/>
    <cellStyle name="Migliaia 38 3 2 2 6" xfId="31872" xr:uid="{00000000-0005-0000-0000-0000AC4D0000}"/>
    <cellStyle name="Migliaia 38 3 2 2 7" xfId="34860" xr:uid="{00000000-0005-0000-0000-0000AD4D0000}"/>
    <cellStyle name="Migliaia 38 3 2 2 8" xfId="37820" xr:uid="{00000000-0005-0000-0000-0000AE4D0000}"/>
    <cellStyle name="Migliaia 38 3 2 3" xfId="10579" xr:uid="{00000000-0005-0000-0000-0000AF4D0000}"/>
    <cellStyle name="Migliaia 38 3 2 3 2" xfId="10580" xr:uid="{00000000-0005-0000-0000-0000B04D0000}"/>
    <cellStyle name="Migliaia 38 3 2 3 3" xfId="10581" xr:uid="{00000000-0005-0000-0000-0000B14D0000}"/>
    <cellStyle name="Migliaia 38 3 2 3 4" xfId="27678" xr:uid="{00000000-0005-0000-0000-0000B24D0000}"/>
    <cellStyle name="Migliaia 38 3 2 3 5" xfId="35732" xr:uid="{00000000-0005-0000-0000-0000B34D0000}"/>
    <cellStyle name="Migliaia 38 3 2 3 6" xfId="38692" xr:uid="{00000000-0005-0000-0000-0000B44D0000}"/>
    <cellStyle name="Migliaia 38 3 2 4" xfId="10582" xr:uid="{00000000-0005-0000-0000-0000B54D0000}"/>
    <cellStyle name="Migliaia 38 3 2 4 2" xfId="10583" xr:uid="{00000000-0005-0000-0000-0000B64D0000}"/>
    <cellStyle name="Migliaia 38 3 2 4 3" xfId="10584" xr:uid="{00000000-0005-0000-0000-0000B74D0000}"/>
    <cellStyle name="Migliaia 38 3 2 4 4" xfId="28594" xr:uid="{00000000-0005-0000-0000-0000B84D0000}"/>
    <cellStyle name="Migliaia 38 3 2 4 5" xfId="39596" xr:uid="{00000000-0005-0000-0000-0000B94D0000}"/>
    <cellStyle name="Migliaia 38 3 2 5" xfId="10585" xr:uid="{00000000-0005-0000-0000-0000BA4D0000}"/>
    <cellStyle name="Migliaia 38 3 2 5 2" xfId="10586" xr:uid="{00000000-0005-0000-0000-0000BB4D0000}"/>
    <cellStyle name="Migliaia 38 3 2 5 3" xfId="10587" xr:uid="{00000000-0005-0000-0000-0000BC4D0000}"/>
    <cellStyle name="Migliaia 38 3 2 5 4" xfId="29514" xr:uid="{00000000-0005-0000-0000-0000BD4D0000}"/>
    <cellStyle name="Migliaia 38 3 2 5 5" xfId="40501" xr:uid="{00000000-0005-0000-0000-0000BE4D0000}"/>
    <cellStyle name="Migliaia 38 3 2 6" xfId="10588" xr:uid="{00000000-0005-0000-0000-0000BF4D0000}"/>
    <cellStyle name="Migliaia 38 3 2 7" xfId="10589" xr:uid="{00000000-0005-0000-0000-0000C04D0000}"/>
    <cellStyle name="Migliaia 38 3 2 8" xfId="10590" xr:uid="{00000000-0005-0000-0000-0000C14D0000}"/>
    <cellStyle name="Migliaia 38 3 2 9" xfId="24477" xr:uid="{00000000-0005-0000-0000-0000C24D0000}"/>
    <cellStyle name="Migliaia 38 3 3" xfId="10591" xr:uid="{00000000-0005-0000-0000-0000C34D0000}"/>
    <cellStyle name="Migliaia 38 3 3 10" xfId="24478" xr:uid="{00000000-0005-0000-0000-0000C44D0000}"/>
    <cellStyle name="Migliaia 38 3 3 11" xfId="30995" xr:uid="{00000000-0005-0000-0000-0000C54D0000}"/>
    <cellStyle name="Migliaia 38 3 3 12" xfId="33759" xr:uid="{00000000-0005-0000-0000-0000C64D0000}"/>
    <cellStyle name="Migliaia 38 3 3 13" xfId="36946" xr:uid="{00000000-0005-0000-0000-0000C74D0000}"/>
    <cellStyle name="Migliaia 38 3 3 2" xfId="10592" xr:uid="{00000000-0005-0000-0000-0000C84D0000}"/>
    <cellStyle name="Migliaia 38 3 3 2 10" xfId="30996" xr:uid="{00000000-0005-0000-0000-0000C94D0000}"/>
    <cellStyle name="Migliaia 38 3 3 2 11" xfId="33760" xr:uid="{00000000-0005-0000-0000-0000CA4D0000}"/>
    <cellStyle name="Migliaia 38 3 3 2 12" xfId="36947" xr:uid="{00000000-0005-0000-0000-0000CB4D0000}"/>
    <cellStyle name="Migliaia 38 3 3 2 2" xfId="10593" xr:uid="{00000000-0005-0000-0000-0000CC4D0000}"/>
    <cellStyle name="Migliaia 38 3 3 2 2 2" xfId="10594" xr:uid="{00000000-0005-0000-0000-0000CD4D0000}"/>
    <cellStyle name="Migliaia 38 3 3 2 2 3" xfId="10595" xr:uid="{00000000-0005-0000-0000-0000CE4D0000}"/>
    <cellStyle name="Migliaia 38 3 3 2 2 4" xfId="10596" xr:uid="{00000000-0005-0000-0000-0000CF4D0000}"/>
    <cellStyle name="Migliaia 38 3 3 2 2 5" xfId="26796" xr:uid="{00000000-0005-0000-0000-0000D04D0000}"/>
    <cellStyle name="Migliaia 38 3 3 2 2 6" xfId="31874" xr:uid="{00000000-0005-0000-0000-0000D14D0000}"/>
    <cellStyle name="Migliaia 38 3 3 2 2 7" xfId="34862" xr:uid="{00000000-0005-0000-0000-0000D24D0000}"/>
    <cellStyle name="Migliaia 38 3 3 2 2 8" xfId="37822" xr:uid="{00000000-0005-0000-0000-0000D34D0000}"/>
    <cellStyle name="Migliaia 38 3 3 2 3" xfId="10597" xr:uid="{00000000-0005-0000-0000-0000D44D0000}"/>
    <cellStyle name="Migliaia 38 3 3 2 3 2" xfId="10598" xr:uid="{00000000-0005-0000-0000-0000D54D0000}"/>
    <cellStyle name="Migliaia 38 3 3 2 3 3" xfId="10599" xr:uid="{00000000-0005-0000-0000-0000D64D0000}"/>
    <cellStyle name="Migliaia 38 3 3 2 3 4" xfId="28073" xr:uid="{00000000-0005-0000-0000-0000D74D0000}"/>
    <cellStyle name="Migliaia 38 3 3 2 3 5" xfId="36122" xr:uid="{00000000-0005-0000-0000-0000D84D0000}"/>
    <cellStyle name="Migliaia 38 3 3 2 3 6" xfId="39082" xr:uid="{00000000-0005-0000-0000-0000D94D0000}"/>
    <cellStyle name="Migliaia 38 3 3 2 4" xfId="10600" xr:uid="{00000000-0005-0000-0000-0000DA4D0000}"/>
    <cellStyle name="Migliaia 38 3 3 2 4 2" xfId="10601" xr:uid="{00000000-0005-0000-0000-0000DB4D0000}"/>
    <cellStyle name="Migliaia 38 3 3 2 4 3" xfId="10602" xr:uid="{00000000-0005-0000-0000-0000DC4D0000}"/>
    <cellStyle name="Migliaia 38 3 3 2 4 4" xfId="28989" xr:uid="{00000000-0005-0000-0000-0000DD4D0000}"/>
    <cellStyle name="Migliaia 38 3 3 2 4 5" xfId="39986" xr:uid="{00000000-0005-0000-0000-0000DE4D0000}"/>
    <cellStyle name="Migliaia 38 3 3 2 5" xfId="10603" xr:uid="{00000000-0005-0000-0000-0000DF4D0000}"/>
    <cellStyle name="Migliaia 38 3 3 2 5 2" xfId="10604" xr:uid="{00000000-0005-0000-0000-0000E04D0000}"/>
    <cellStyle name="Migliaia 38 3 3 2 5 3" xfId="10605" xr:uid="{00000000-0005-0000-0000-0000E14D0000}"/>
    <cellStyle name="Migliaia 38 3 3 2 5 4" xfId="29909" xr:uid="{00000000-0005-0000-0000-0000E24D0000}"/>
    <cellStyle name="Migliaia 38 3 3 2 5 5" xfId="40891" xr:uid="{00000000-0005-0000-0000-0000E34D0000}"/>
    <cellStyle name="Migliaia 38 3 3 2 6" xfId="10606" xr:uid="{00000000-0005-0000-0000-0000E44D0000}"/>
    <cellStyle name="Migliaia 38 3 3 2 7" xfId="10607" xr:uid="{00000000-0005-0000-0000-0000E54D0000}"/>
    <cellStyle name="Migliaia 38 3 3 2 8" xfId="10608" xr:uid="{00000000-0005-0000-0000-0000E64D0000}"/>
    <cellStyle name="Migliaia 38 3 3 2 9" xfId="24479" xr:uid="{00000000-0005-0000-0000-0000E74D0000}"/>
    <cellStyle name="Migliaia 38 3 3 3" xfId="10609" xr:uid="{00000000-0005-0000-0000-0000E84D0000}"/>
    <cellStyle name="Migliaia 38 3 3 3 2" xfId="10610" xr:uid="{00000000-0005-0000-0000-0000E94D0000}"/>
    <cellStyle name="Migliaia 38 3 3 3 3" xfId="10611" xr:uid="{00000000-0005-0000-0000-0000EA4D0000}"/>
    <cellStyle name="Migliaia 38 3 3 3 4" xfId="10612" xr:uid="{00000000-0005-0000-0000-0000EB4D0000}"/>
    <cellStyle name="Migliaia 38 3 3 3 5" xfId="26795" xr:uid="{00000000-0005-0000-0000-0000EC4D0000}"/>
    <cellStyle name="Migliaia 38 3 3 3 6" xfId="31873" xr:uid="{00000000-0005-0000-0000-0000ED4D0000}"/>
    <cellStyle name="Migliaia 38 3 3 3 7" xfId="34861" xr:uid="{00000000-0005-0000-0000-0000EE4D0000}"/>
    <cellStyle name="Migliaia 38 3 3 3 8" xfId="37821" xr:uid="{00000000-0005-0000-0000-0000EF4D0000}"/>
    <cellStyle name="Migliaia 38 3 3 4" xfId="10613" xr:uid="{00000000-0005-0000-0000-0000F04D0000}"/>
    <cellStyle name="Migliaia 38 3 3 4 2" xfId="10614" xr:uid="{00000000-0005-0000-0000-0000F14D0000}"/>
    <cellStyle name="Migliaia 38 3 3 4 3" xfId="10615" xr:uid="{00000000-0005-0000-0000-0000F24D0000}"/>
    <cellStyle name="Migliaia 38 3 3 4 4" xfId="27679" xr:uid="{00000000-0005-0000-0000-0000F34D0000}"/>
    <cellStyle name="Migliaia 38 3 3 4 5" xfId="35733" xr:uid="{00000000-0005-0000-0000-0000F44D0000}"/>
    <cellStyle name="Migliaia 38 3 3 4 6" xfId="38693" xr:uid="{00000000-0005-0000-0000-0000F54D0000}"/>
    <cellStyle name="Migliaia 38 3 3 5" xfId="10616" xr:uid="{00000000-0005-0000-0000-0000F64D0000}"/>
    <cellStyle name="Migliaia 38 3 3 5 2" xfId="10617" xr:uid="{00000000-0005-0000-0000-0000F74D0000}"/>
    <cellStyle name="Migliaia 38 3 3 5 3" xfId="10618" xr:uid="{00000000-0005-0000-0000-0000F84D0000}"/>
    <cellStyle name="Migliaia 38 3 3 5 4" xfId="28595" xr:uid="{00000000-0005-0000-0000-0000F94D0000}"/>
    <cellStyle name="Migliaia 38 3 3 5 5" xfId="39597" xr:uid="{00000000-0005-0000-0000-0000FA4D0000}"/>
    <cellStyle name="Migliaia 38 3 3 6" xfId="10619" xr:uid="{00000000-0005-0000-0000-0000FB4D0000}"/>
    <cellStyle name="Migliaia 38 3 3 6 2" xfId="10620" xr:uid="{00000000-0005-0000-0000-0000FC4D0000}"/>
    <cellStyle name="Migliaia 38 3 3 6 3" xfId="10621" xr:uid="{00000000-0005-0000-0000-0000FD4D0000}"/>
    <cellStyle name="Migliaia 38 3 3 6 4" xfId="29515" xr:uid="{00000000-0005-0000-0000-0000FE4D0000}"/>
    <cellStyle name="Migliaia 38 3 3 6 5" xfId="40502" xr:uid="{00000000-0005-0000-0000-0000FF4D0000}"/>
    <cellStyle name="Migliaia 38 3 3 7" xfId="10622" xr:uid="{00000000-0005-0000-0000-0000004E0000}"/>
    <cellStyle name="Migliaia 38 3 3 8" xfId="10623" xr:uid="{00000000-0005-0000-0000-0000014E0000}"/>
    <cellStyle name="Migliaia 38 3 3 9" xfId="10624" xr:uid="{00000000-0005-0000-0000-0000024E0000}"/>
    <cellStyle name="Migliaia 38 3 4" xfId="10625" xr:uid="{00000000-0005-0000-0000-0000034E0000}"/>
    <cellStyle name="Migliaia 38 3 4 10" xfId="30997" xr:uid="{00000000-0005-0000-0000-0000044E0000}"/>
    <cellStyle name="Migliaia 38 3 4 11" xfId="33761" xr:uid="{00000000-0005-0000-0000-0000054E0000}"/>
    <cellStyle name="Migliaia 38 3 4 12" xfId="36948" xr:uid="{00000000-0005-0000-0000-0000064E0000}"/>
    <cellStyle name="Migliaia 38 3 4 2" xfId="10626" xr:uid="{00000000-0005-0000-0000-0000074E0000}"/>
    <cellStyle name="Migliaia 38 3 4 2 2" xfId="10627" xr:uid="{00000000-0005-0000-0000-0000084E0000}"/>
    <cellStyle name="Migliaia 38 3 4 2 3" xfId="10628" xr:uid="{00000000-0005-0000-0000-0000094E0000}"/>
    <cellStyle name="Migliaia 38 3 4 2 4" xfId="10629" xr:uid="{00000000-0005-0000-0000-00000A4E0000}"/>
    <cellStyle name="Migliaia 38 3 4 2 5" xfId="26797" xr:uid="{00000000-0005-0000-0000-00000B4E0000}"/>
    <cellStyle name="Migliaia 38 3 4 2 6" xfId="31875" xr:uid="{00000000-0005-0000-0000-00000C4E0000}"/>
    <cellStyle name="Migliaia 38 3 4 2 7" xfId="34863" xr:uid="{00000000-0005-0000-0000-00000D4E0000}"/>
    <cellStyle name="Migliaia 38 3 4 2 8" xfId="37823" xr:uid="{00000000-0005-0000-0000-00000E4E0000}"/>
    <cellStyle name="Migliaia 38 3 4 3" xfId="10630" xr:uid="{00000000-0005-0000-0000-00000F4E0000}"/>
    <cellStyle name="Migliaia 38 3 4 3 2" xfId="10631" xr:uid="{00000000-0005-0000-0000-0000104E0000}"/>
    <cellStyle name="Migliaia 38 3 4 3 3" xfId="10632" xr:uid="{00000000-0005-0000-0000-0000114E0000}"/>
    <cellStyle name="Migliaia 38 3 4 3 4" xfId="28072" xr:uid="{00000000-0005-0000-0000-0000124E0000}"/>
    <cellStyle name="Migliaia 38 3 4 3 5" xfId="36121" xr:uid="{00000000-0005-0000-0000-0000134E0000}"/>
    <cellStyle name="Migliaia 38 3 4 3 6" xfId="39081" xr:uid="{00000000-0005-0000-0000-0000144E0000}"/>
    <cellStyle name="Migliaia 38 3 4 4" xfId="10633" xr:uid="{00000000-0005-0000-0000-0000154E0000}"/>
    <cellStyle name="Migliaia 38 3 4 4 2" xfId="10634" xr:uid="{00000000-0005-0000-0000-0000164E0000}"/>
    <cellStyle name="Migliaia 38 3 4 4 3" xfId="10635" xr:uid="{00000000-0005-0000-0000-0000174E0000}"/>
    <cellStyle name="Migliaia 38 3 4 4 4" xfId="28988" xr:uid="{00000000-0005-0000-0000-0000184E0000}"/>
    <cellStyle name="Migliaia 38 3 4 4 5" xfId="39985" xr:uid="{00000000-0005-0000-0000-0000194E0000}"/>
    <cellStyle name="Migliaia 38 3 4 5" xfId="10636" xr:uid="{00000000-0005-0000-0000-00001A4E0000}"/>
    <cellStyle name="Migliaia 38 3 4 5 2" xfId="10637" xr:uid="{00000000-0005-0000-0000-00001B4E0000}"/>
    <cellStyle name="Migliaia 38 3 4 5 3" xfId="10638" xr:uid="{00000000-0005-0000-0000-00001C4E0000}"/>
    <cellStyle name="Migliaia 38 3 4 5 4" xfId="29908" xr:uid="{00000000-0005-0000-0000-00001D4E0000}"/>
    <cellStyle name="Migliaia 38 3 4 5 5" xfId="40890" xr:uid="{00000000-0005-0000-0000-00001E4E0000}"/>
    <cellStyle name="Migliaia 38 3 4 6" xfId="10639" xr:uid="{00000000-0005-0000-0000-00001F4E0000}"/>
    <cellStyle name="Migliaia 38 3 4 7" xfId="10640" xr:uid="{00000000-0005-0000-0000-0000204E0000}"/>
    <cellStyle name="Migliaia 38 3 4 8" xfId="10641" xr:uid="{00000000-0005-0000-0000-0000214E0000}"/>
    <cellStyle name="Migliaia 38 3 4 9" xfId="24480" xr:uid="{00000000-0005-0000-0000-0000224E0000}"/>
    <cellStyle name="Migliaia 38 3 5" xfId="10642" xr:uid="{00000000-0005-0000-0000-0000234E0000}"/>
    <cellStyle name="Migliaia 38 3 5 2" xfId="10643" xr:uid="{00000000-0005-0000-0000-0000244E0000}"/>
    <cellStyle name="Migliaia 38 3 5 3" xfId="10644" xr:uid="{00000000-0005-0000-0000-0000254E0000}"/>
    <cellStyle name="Migliaia 38 3 5 4" xfId="10645" xr:uid="{00000000-0005-0000-0000-0000264E0000}"/>
    <cellStyle name="Migliaia 38 3 5 5" xfId="26793" xr:uid="{00000000-0005-0000-0000-0000274E0000}"/>
    <cellStyle name="Migliaia 38 3 5 6" xfId="31871" xr:uid="{00000000-0005-0000-0000-0000284E0000}"/>
    <cellStyle name="Migliaia 38 3 5 7" xfId="34859" xr:uid="{00000000-0005-0000-0000-0000294E0000}"/>
    <cellStyle name="Migliaia 38 3 5 8" xfId="37819" xr:uid="{00000000-0005-0000-0000-00002A4E0000}"/>
    <cellStyle name="Migliaia 38 3 6" xfId="10646" xr:uid="{00000000-0005-0000-0000-00002B4E0000}"/>
    <cellStyle name="Migliaia 38 3 6 2" xfId="10647" xr:uid="{00000000-0005-0000-0000-00002C4E0000}"/>
    <cellStyle name="Migliaia 38 3 6 3" xfId="10648" xr:uid="{00000000-0005-0000-0000-00002D4E0000}"/>
    <cellStyle name="Migliaia 38 3 6 4" xfId="27677" xr:uid="{00000000-0005-0000-0000-00002E4E0000}"/>
    <cellStyle name="Migliaia 38 3 6 5" xfId="35731" xr:uid="{00000000-0005-0000-0000-00002F4E0000}"/>
    <cellStyle name="Migliaia 38 3 6 6" xfId="38691" xr:uid="{00000000-0005-0000-0000-0000304E0000}"/>
    <cellStyle name="Migliaia 38 3 7" xfId="10649" xr:uid="{00000000-0005-0000-0000-0000314E0000}"/>
    <cellStyle name="Migliaia 38 3 7 2" xfId="10650" xr:uid="{00000000-0005-0000-0000-0000324E0000}"/>
    <cellStyle name="Migliaia 38 3 7 3" xfId="10651" xr:uid="{00000000-0005-0000-0000-0000334E0000}"/>
    <cellStyle name="Migliaia 38 3 7 4" xfId="28593" xr:uid="{00000000-0005-0000-0000-0000344E0000}"/>
    <cellStyle name="Migliaia 38 3 7 5" xfId="33757" xr:uid="{00000000-0005-0000-0000-0000354E0000}"/>
    <cellStyle name="Migliaia 38 3 7 6" xfId="39595" xr:uid="{00000000-0005-0000-0000-0000364E0000}"/>
    <cellStyle name="Migliaia 38 3 8" xfId="10652" xr:uid="{00000000-0005-0000-0000-0000374E0000}"/>
    <cellStyle name="Migliaia 38 3 8 2" xfId="10653" xr:uid="{00000000-0005-0000-0000-0000384E0000}"/>
    <cellStyle name="Migliaia 38 3 8 3" xfId="10654" xr:uid="{00000000-0005-0000-0000-0000394E0000}"/>
    <cellStyle name="Migliaia 38 3 8 4" xfId="29513" xr:uid="{00000000-0005-0000-0000-00003A4E0000}"/>
    <cellStyle name="Migliaia 38 3 8 5" xfId="40500" xr:uid="{00000000-0005-0000-0000-00003B4E0000}"/>
    <cellStyle name="Migliaia 38 3 9" xfId="10655" xr:uid="{00000000-0005-0000-0000-00003C4E0000}"/>
    <cellStyle name="Migliaia 38 4" xfId="10656" xr:uid="{00000000-0005-0000-0000-00003D4E0000}"/>
    <cellStyle name="Migliaia 38 4 10" xfId="10657" xr:uid="{00000000-0005-0000-0000-00003E4E0000}"/>
    <cellStyle name="Migliaia 38 4 11" xfId="24481" xr:uid="{00000000-0005-0000-0000-00003F4E0000}"/>
    <cellStyle name="Migliaia 38 4 12" xfId="30998" xr:uid="{00000000-0005-0000-0000-0000404E0000}"/>
    <cellStyle name="Migliaia 38 4 13" xfId="33762" xr:uid="{00000000-0005-0000-0000-0000414E0000}"/>
    <cellStyle name="Migliaia 38 4 14" xfId="36949" xr:uid="{00000000-0005-0000-0000-0000424E0000}"/>
    <cellStyle name="Migliaia 38 4 2" xfId="10658" xr:uid="{00000000-0005-0000-0000-0000434E0000}"/>
    <cellStyle name="Migliaia 38 4 2 10" xfId="24482" xr:uid="{00000000-0005-0000-0000-0000444E0000}"/>
    <cellStyle name="Migliaia 38 4 2 11" xfId="30999" xr:uid="{00000000-0005-0000-0000-0000454E0000}"/>
    <cellStyle name="Migliaia 38 4 2 12" xfId="33763" xr:uid="{00000000-0005-0000-0000-0000464E0000}"/>
    <cellStyle name="Migliaia 38 4 2 13" xfId="36950" xr:uid="{00000000-0005-0000-0000-0000474E0000}"/>
    <cellStyle name="Migliaia 38 4 2 2" xfId="10659" xr:uid="{00000000-0005-0000-0000-0000484E0000}"/>
    <cellStyle name="Migliaia 38 4 2 2 10" xfId="31000" xr:uid="{00000000-0005-0000-0000-0000494E0000}"/>
    <cellStyle name="Migliaia 38 4 2 2 11" xfId="33764" xr:uid="{00000000-0005-0000-0000-00004A4E0000}"/>
    <cellStyle name="Migliaia 38 4 2 2 12" xfId="36951" xr:uid="{00000000-0005-0000-0000-00004B4E0000}"/>
    <cellStyle name="Migliaia 38 4 2 2 2" xfId="10660" xr:uid="{00000000-0005-0000-0000-00004C4E0000}"/>
    <cellStyle name="Migliaia 38 4 2 2 2 2" xfId="10661" xr:uid="{00000000-0005-0000-0000-00004D4E0000}"/>
    <cellStyle name="Migliaia 38 4 2 2 2 3" xfId="10662" xr:uid="{00000000-0005-0000-0000-00004E4E0000}"/>
    <cellStyle name="Migliaia 38 4 2 2 2 4" xfId="10663" xr:uid="{00000000-0005-0000-0000-00004F4E0000}"/>
    <cellStyle name="Migliaia 38 4 2 2 2 5" xfId="26800" xr:uid="{00000000-0005-0000-0000-0000504E0000}"/>
    <cellStyle name="Migliaia 38 4 2 2 2 6" xfId="31878" xr:uid="{00000000-0005-0000-0000-0000514E0000}"/>
    <cellStyle name="Migliaia 38 4 2 2 2 7" xfId="34866" xr:uid="{00000000-0005-0000-0000-0000524E0000}"/>
    <cellStyle name="Migliaia 38 4 2 2 2 8" xfId="37826" xr:uid="{00000000-0005-0000-0000-0000534E0000}"/>
    <cellStyle name="Migliaia 38 4 2 2 3" xfId="10664" xr:uid="{00000000-0005-0000-0000-0000544E0000}"/>
    <cellStyle name="Migliaia 38 4 2 2 3 2" xfId="10665" xr:uid="{00000000-0005-0000-0000-0000554E0000}"/>
    <cellStyle name="Migliaia 38 4 2 2 3 3" xfId="10666" xr:uid="{00000000-0005-0000-0000-0000564E0000}"/>
    <cellStyle name="Migliaia 38 4 2 2 3 4" xfId="28075" xr:uid="{00000000-0005-0000-0000-0000574E0000}"/>
    <cellStyle name="Migliaia 38 4 2 2 3 5" xfId="36124" xr:uid="{00000000-0005-0000-0000-0000584E0000}"/>
    <cellStyle name="Migliaia 38 4 2 2 3 6" xfId="39084" xr:uid="{00000000-0005-0000-0000-0000594E0000}"/>
    <cellStyle name="Migliaia 38 4 2 2 4" xfId="10667" xr:uid="{00000000-0005-0000-0000-00005A4E0000}"/>
    <cellStyle name="Migliaia 38 4 2 2 4 2" xfId="10668" xr:uid="{00000000-0005-0000-0000-00005B4E0000}"/>
    <cellStyle name="Migliaia 38 4 2 2 4 3" xfId="10669" xr:uid="{00000000-0005-0000-0000-00005C4E0000}"/>
    <cellStyle name="Migliaia 38 4 2 2 4 4" xfId="28991" xr:uid="{00000000-0005-0000-0000-00005D4E0000}"/>
    <cellStyle name="Migliaia 38 4 2 2 4 5" xfId="39988" xr:uid="{00000000-0005-0000-0000-00005E4E0000}"/>
    <cellStyle name="Migliaia 38 4 2 2 5" xfId="10670" xr:uid="{00000000-0005-0000-0000-00005F4E0000}"/>
    <cellStyle name="Migliaia 38 4 2 2 5 2" xfId="10671" xr:uid="{00000000-0005-0000-0000-0000604E0000}"/>
    <cellStyle name="Migliaia 38 4 2 2 5 3" xfId="10672" xr:uid="{00000000-0005-0000-0000-0000614E0000}"/>
    <cellStyle name="Migliaia 38 4 2 2 5 4" xfId="29911" xr:uid="{00000000-0005-0000-0000-0000624E0000}"/>
    <cellStyle name="Migliaia 38 4 2 2 5 5" xfId="40893" xr:uid="{00000000-0005-0000-0000-0000634E0000}"/>
    <cellStyle name="Migliaia 38 4 2 2 6" xfId="10673" xr:uid="{00000000-0005-0000-0000-0000644E0000}"/>
    <cellStyle name="Migliaia 38 4 2 2 7" xfId="10674" xr:uid="{00000000-0005-0000-0000-0000654E0000}"/>
    <cellStyle name="Migliaia 38 4 2 2 8" xfId="10675" xr:uid="{00000000-0005-0000-0000-0000664E0000}"/>
    <cellStyle name="Migliaia 38 4 2 2 9" xfId="24483" xr:uid="{00000000-0005-0000-0000-0000674E0000}"/>
    <cellStyle name="Migliaia 38 4 2 3" xfId="10676" xr:uid="{00000000-0005-0000-0000-0000684E0000}"/>
    <cellStyle name="Migliaia 38 4 2 3 2" xfId="10677" xr:uid="{00000000-0005-0000-0000-0000694E0000}"/>
    <cellStyle name="Migliaia 38 4 2 3 3" xfId="10678" xr:uid="{00000000-0005-0000-0000-00006A4E0000}"/>
    <cellStyle name="Migliaia 38 4 2 3 4" xfId="10679" xr:uid="{00000000-0005-0000-0000-00006B4E0000}"/>
    <cellStyle name="Migliaia 38 4 2 3 5" xfId="26799" xr:uid="{00000000-0005-0000-0000-00006C4E0000}"/>
    <cellStyle name="Migliaia 38 4 2 3 6" xfId="31877" xr:uid="{00000000-0005-0000-0000-00006D4E0000}"/>
    <cellStyle name="Migliaia 38 4 2 3 7" xfId="34865" xr:uid="{00000000-0005-0000-0000-00006E4E0000}"/>
    <cellStyle name="Migliaia 38 4 2 3 8" xfId="37825" xr:uid="{00000000-0005-0000-0000-00006F4E0000}"/>
    <cellStyle name="Migliaia 38 4 2 4" xfId="10680" xr:uid="{00000000-0005-0000-0000-0000704E0000}"/>
    <cellStyle name="Migliaia 38 4 2 4 2" xfId="10681" xr:uid="{00000000-0005-0000-0000-0000714E0000}"/>
    <cellStyle name="Migliaia 38 4 2 4 3" xfId="10682" xr:uid="{00000000-0005-0000-0000-0000724E0000}"/>
    <cellStyle name="Migliaia 38 4 2 4 4" xfId="27681" xr:uid="{00000000-0005-0000-0000-0000734E0000}"/>
    <cellStyle name="Migliaia 38 4 2 4 5" xfId="35735" xr:uid="{00000000-0005-0000-0000-0000744E0000}"/>
    <cellStyle name="Migliaia 38 4 2 4 6" xfId="38695" xr:uid="{00000000-0005-0000-0000-0000754E0000}"/>
    <cellStyle name="Migliaia 38 4 2 5" xfId="10683" xr:uid="{00000000-0005-0000-0000-0000764E0000}"/>
    <cellStyle name="Migliaia 38 4 2 5 2" xfId="10684" xr:uid="{00000000-0005-0000-0000-0000774E0000}"/>
    <cellStyle name="Migliaia 38 4 2 5 3" xfId="10685" xr:uid="{00000000-0005-0000-0000-0000784E0000}"/>
    <cellStyle name="Migliaia 38 4 2 5 4" xfId="28597" xr:uid="{00000000-0005-0000-0000-0000794E0000}"/>
    <cellStyle name="Migliaia 38 4 2 5 5" xfId="39599" xr:uid="{00000000-0005-0000-0000-00007A4E0000}"/>
    <cellStyle name="Migliaia 38 4 2 6" xfId="10686" xr:uid="{00000000-0005-0000-0000-00007B4E0000}"/>
    <cellStyle name="Migliaia 38 4 2 6 2" xfId="10687" xr:uid="{00000000-0005-0000-0000-00007C4E0000}"/>
    <cellStyle name="Migliaia 38 4 2 6 3" xfId="10688" xr:uid="{00000000-0005-0000-0000-00007D4E0000}"/>
    <cellStyle name="Migliaia 38 4 2 6 4" xfId="29517" xr:uid="{00000000-0005-0000-0000-00007E4E0000}"/>
    <cellStyle name="Migliaia 38 4 2 6 5" xfId="40504" xr:uid="{00000000-0005-0000-0000-00007F4E0000}"/>
    <cellStyle name="Migliaia 38 4 2 7" xfId="10689" xr:uid="{00000000-0005-0000-0000-0000804E0000}"/>
    <cellStyle name="Migliaia 38 4 2 8" xfId="10690" xr:uid="{00000000-0005-0000-0000-0000814E0000}"/>
    <cellStyle name="Migliaia 38 4 2 9" xfId="10691" xr:uid="{00000000-0005-0000-0000-0000824E0000}"/>
    <cellStyle name="Migliaia 38 4 3" xfId="10692" xr:uid="{00000000-0005-0000-0000-0000834E0000}"/>
    <cellStyle name="Migliaia 38 4 3 10" xfId="31001" xr:uid="{00000000-0005-0000-0000-0000844E0000}"/>
    <cellStyle name="Migliaia 38 4 3 11" xfId="33765" xr:uid="{00000000-0005-0000-0000-0000854E0000}"/>
    <cellStyle name="Migliaia 38 4 3 12" xfId="36952" xr:uid="{00000000-0005-0000-0000-0000864E0000}"/>
    <cellStyle name="Migliaia 38 4 3 2" xfId="10693" xr:uid="{00000000-0005-0000-0000-0000874E0000}"/>
    <cellStyle name="Migliaia 38 4 3 2 2" xfId="10694" xr:uid="{00000000-0005-0000-0000-0000884E0000}"/>
    <cellStyle name="Migliaia 38 4 3 2 3" xfId="10695" xr:uid="{00000000-0005-0000-0000-0000894E0000}"/>
    <cellStyle name="Migliaia 38 4 3 2 4" xfId="10696" xr:uid="{00000000-0005-0000-0000-00008A4E0000}"/>
    <cellStyle name="Migliaia 38 4 3 2 5" xfId="26801" xr:uid="{00000000-0005-0000-0000-00008B4E0000}"/>
    <cellStyle name="Migliaia 38 4 3 2 6" xfId="31879" xr:uid="{00000000-0005-0000-0000-00008C4E0000}"/>
    <cellStyle name="Migliaia 38 4 3 2 7" xfId="34867" xr:uid="{00000000-0005-0000-0000-00008D4E0000}"/>
    <cellStyle name="Migliaia 38 4 3 2 8" xfId="37827" xr:uid="{00000000-0005-0000-0000-00008E4E0000}"/>
    <cellStyle name="Migliaia 38 4 3 3" xfId="10697" xr:uid="{00000000-0005-0000-0000-00008F4E0000}"/>
    <cellStyle name="Migliaia 38 4 3 3 2" xfId="10698" xr:uid="{00000000-0005-0000-0000-0000904E0000}"/>
    <cellStyle name="Migliaia 38 4 3 3 3" xfId="10699" xr:uid="{00000000-0005-0000-0000-0000914E0000}"/>
    <cellStyle name="Migliaia 38 4 3 3 4" xfId="28074" xr:uid="{00000000-0005-0000-0000-0000924E0000}"/>
    <cellStyle name="Migliaia 38 4 3 3 5" xfId="36123" xr:uid="{00000000-0005-0000-0000-0000934E0000}"/>
    <cellStyle name="Migliaia 38 4 3 3 6" xfId="39083" xr:uid="{00000000-0005-0000-0000-0000944E0000}"/>
    <cellStyle name="Migliaia 38 4 3 4" xfId="10700" xr:uid="{00000000-0005-0000-0000-0000954E0000}"/>
    <cellStyle name="Migliaia 38 4 3 4 2" xfId="10701" xr:uid="{00000000-0005-0000-0000-0000964E0000}"/>
    <cellStyle name="Migliaia 38 4 3 4 3" xfId="10702" xr:uid="{00000000-0005-0000-0000-0000974E0000}"/>
    <cellStyle name="Migliaia 38 4 3 4 4" xfId="28990" xr:uid="{00000000-0005-0000-0000-0000984E0000}"/>
    <cellStyle name="Migliaia 38 4 3 4 5" xfId="39987" xr:uid="{00000000-0005-0000-0000-0000994E0000}"/>
    <cellStyle name="Migliaia 38 4 3 5" xfId="10703" xr:uid="{00000000-0005-0000-0000-00009A4E0000}"/>
    <cellStyle name="Migliaia 38 4 3 5 2" xfId="10704" xr:uid="{00000000-0005-0000-0000-00009B4E0000}"/>
    <cellStyle name="Migliaia 38 4 3 5 3" xfId="10705" xr:uid="{00000000-0005-0000-0000-00009C4E0000}"/>
    <cellStyle name="Migliaia 38 4 3 5 4" xfId="29910" xr:uid="{00000000-0005-0000-0000-00009D4E0000}"/>
    <cellStyle name="Migliaia 38 4 3 5 5" xfId="40892" xr:uid="{00000000-0005-0000-0000-00009E4E0000}"/>
    <cellStyle name="Migliaia 38 4 3 6" xfId="10706" xr:uid="{00000000-0005-0000-0000-00009F4E0000}"/>
    <cellStyle name="Migliaia 38 4 3 7" xfId="10707" xr:uid="{00000000-0005-0000-0000-0000A04E0000}"/>
    <cellStyle name="Migliaia 38 4 3 8" xfId="10708" xr:uid="{00000000-0005-0000-0000-0000A14E0000}"/>
    <cellStyle name="Migliaia 38 4 3 9" xfId="24484" xr:uid="{00000000-0005-0000-0000-0000A24E0000}"/>
    <cellStyle name="Migliaia 38 4 4" xfId="10709" xr:uid="{00000000-0005-0000-0000-0000A34E0000}"/>
    <cellStyle name="Migliaia 38 4 4 2" xfId="10710" xr:uid="{00000000-0005-0000-0000-0000A44E0000}"/>
    <cellStyle name="Migliaia 38 4 4 3" xfId="10711" xr:uid="{00000000-0005-0000-0000-0000A54E0000}"/>
    <cellStyle name="Migliaia 38 4 4 4" xfId="10712" xr:uid="{00000000-0005-0000-0000-0000A64E0000}"/>
    <cellStyle name="Migliaia 38 4 4 5" xfId="26798" xr:uid="{00000000-0005-0000-0000-0000A74E0000}"/>
    <cellStyle name="Migliaia 38 4 4 6" xfId="31876" xr:uid="{00000000-0005-0000-0000-0000A84E0000}"/>
    <cellStyle name="Migliaia 38 4 4 7" xfId="34864" xr:uid="{00000000-0005-0000-0000-0000A94E0000}"/>
    <cellStyle name="Migliaia 38 4 4 8" xfId="37824" xr:uid="{00000000-0005-0000-0000-0000AA4E0000}"/>
    <cellStyle name="Migliaia 38 4 5" xfId="10713" xr:uid="{00000000-0005-0000-0000-0000AB4E0000}"/>
    <cellStyle name="Migliaia 38 4 5 2" xfId="10714" xr:uid="{00000000-0005-0000-0000-0000AC4E0000}"/>
    <cellStyle name="Migliaia 38 4 5 3" xfId="10715" xr:uid="{00000000-0005-0000-0000-0000AD4E0000}"/>
    <cellStyle name="Migliaia 38 4 5 4" xfId="27680" xr:uid="{00000000-0005-0000-0000-0000AE4E0000}"/>
    <cellStyle name="Migliaia 38 4 5 5" xfId="35734" xr:uid="{00000000-0005-0000-0000-0000AF4E0000}"/>
    <cellStyle name="Migliaia 38 4 5 6" xfId="38694" xr:uid="{00000000-0005-0000-0000-0000B04E0000}"/>
    <cellStyle name="Migliaia 38 4 6" xfId="10716" xr:uid="{00000000-0005-0000-0000-0000B14E0000}"/>
    <cellStyle name="Migliaia 38 4 6 2" xfId="10717" xr:uid="{00000000-0005-0000-0000-0000B24E0000}"/>
    <cellStyle name="Migliaia 38 4 6 3" xfId="10718" xr:uid="{00000000-0005-0000-0000-0000B34E0000}"/>
    <cellStyle name="Migliaia 38 4 6 4" xfId="28596" xr:uid="{00000000-0005-0000-0000-0000B44E0000}"/>
    <cellStyle name="Migliaia 38 4 6 5" xfId="39598" xr:uid="{00000000-0005-0000-0000-0000B54E0000}"/>
    <cellStyle name="Migliaia 38 4 7" xfId="10719" xr:uid="{00000000-0005-0000-0000-0000B64E0000}"/>
    <cellStyle name="Migliaia 38 4 7 2" xfId="10720" xr:uid="{00000000-0005-0000-0000-0000B74E0000}"/>
    <cellStyle name="Migliaia 38 4 7 3" xfId="10721" xr:uid="{00000000-0005-0000-0000-0000B84E0000}"/>
    <cellStyle name="Migliaia 38 4 7 4" xfId="29516" xr:uid="{00000000-0005-0000-0000-0000B94E0000}"/>
    <cellStyle name="Migliaia 38 4 7 5" xfId="40503" xr:uid="{00000000-0005-0000-0000-0000BA4E0000}"/>
    <cellStyle name="Migliaia 38 4 8" xfId="10722" xr:uid="{00000000-0005-0000-0000-0000BB4E0000}"/>
    <cellStyle name="Migliaia 38 4 9" xfId="10723" xr:uid="{00000000-0005-0000-0000-0000BC4E0000}"/>
    <cellStyle name="Migliaia 38 5" xfId="10724" xr:uid="{00000000-0005-0000-0000-0000BD4E0000}"/>
    <cellStyle name="Migliaia 38 5 10" xfId="31002" xr:uid="{00000000-0005-0000-0000-0000BE4E0000}"/>
    <cellStyle name="Migliaia 38 5 11" xfId="33766" xr:uid="{00000000-0005-0000-0000-0000BF4E0000}"/>
    <cellStyle name="Migliaia 38 5 12" xfId="36953" xr:uid="{00000000-0005-0000-0000-0000C04E0000}"/>
    <cellStyle name="Migliaia 38 5 2" xfId="10725" xr:uid="{00000000-0005-0000-0000-0000C14E0000}"/>
    <cellStyle name="Migliaia 38 5 2 2" xfId="10726" xr:uid="{00000000-0005-0000-0000-0000C24E0000}"/>
    <cellStyle name="Migliaia 38 5 2 3" xfId="10727" xr:uid="{00000000-0005-0000-0000-0000C34E0000}"/>
    <cellStyle name="Migliaia 38 5 2 4" xfId="10728" xr:uid="{00000000-0005-0000-0000-0000C44E0000}"/>
    <cellStyle name="Migliaia 38 5 2 5" xfId="26802" xr:uid="{00000000-0005-0000-0000-0000C54E0000}"/>
    <cellStyle name="Migliaia 38 5 2 6" xfId="31880" xr:uid="{00000000-0005-0000-0000-0000C64E0000}"/>
    <cellStyle name="Migliaia 38 5 2 7" xfId="34868" xr:uid="{00000000-0005-0000-0000-0000C74E0000}"/>
    <cellStyle name="Migliaia 38 5 2 8" xfId="37828" xr:uid="{00000000-0005-0000-0000-0000C84E0000}"/>
    <cellStyle name="Migliaia 38 5 3" xfId="10729" xr:uid="{00000000-0005-0000-0000-0000C94E0000}"/>
    <cellStyle name="Migliaia 38 5 3 2" xfId="10730" xr:uid="{00000000-0005-0000-0000-0000CA4E0000}"/>
    <cellStyle name="Migliaia 38 5 3 3" xfId="10731" xr:uid="{00000000-0005-0000-0000-0000CB4E0000}"/>
    <cellStyle name="Migliaia 38 5 3 4" xfId="27682" xr:uid="{00000000-0005-0000-0000-0000CC4E0000}"/>
    <cellStyle name="Migliaia 38 5 3 5" xfId="35736" xr:uid="{00000000-0005-0000-0000-0000CD4E0000}"/>
    <cellStyle name="Migliaia 38 5 3 6" xfId="38696" xr:uid="{00000000-0005-0000-0000-0000CE4E0000}"/>
    <cellStyle name="Migliaia 38 5 4" xfId="10732" xr:uid="{00000000-0005-0000-0000-0000CF4E0000}"/>
    <cellStyle name="Migliaia 38 5 4 2" xfId="10733" xr:uid="{00000000-0005-0000-0000-0000D04E0000}"/>
    <cellStyle name="Migliaia 38 5 4 3" xfId="10734" xr:uid="{00000000-0005-0000-0000-0000D14E0000}"/>
    <cellStyle name="Migliaia 38 5 4 4" xfId="28598" xr:uid="{00000000-0005-0000-0000-0000D24E0000}"/>
    <cellStyle name="Migliaia 38 5 4 5" xfId="39600" xr:uid="{00000000-0005-0000-0000-0000D34E0000}"/>
    <cellStyle name="Migliaia 38 5 5" xfId="10735" xr:uid="{00000000-0005-0000-0000-0000D44E0000}"/>
    <cellStyle name="Migliaia 38 5 5 2" xfId="10736" xr:uid="{00000000-0005-0000-0000-0000D54E0000}"/>
    <cellStyle name="Migliaia 38 5 5 3" xfId="10737" xr:uid="{00000000-0005-0000-0000-0000D64E0000}"/>
    <cellStyle name="Migliaia 38 5 5 4" xfId="29518" xr:uid="{00000000-0005-0000-0000-0000D74E0000}"/>
    <cellStyle name="Migliaia 38 5 5 5" xfId="40505" xr:uid="{00000000-0005-0000-0000-0000D84E0000}"/>
    <cellStyle name="Migliaia 38 5 6" xfId="10738" xr:uid="{00000000-0005-0000-0000-0000D94E0000}"/>
    <cellStyle name="Migliaia 38 5 7" xfId="10739" xr:uid="{00000000-0005-0000-0000-0000DA4E0000}"/>
    <cellStyle name="Migliaia 38 5 8" xfId="10740" xr:uid="{00000000-0005-0000-0000-0000DB4E0000}"/>
    <cellStyle name="Migliaia 38 5 9" xfId="24485" xr:uid="{00000000-0005-0000-0000-0000DC4E0000}"/>
    <cellStyle name="Migliaia 38 6" xfId="10741" xr:uid="{00000000-0005-0000-0000-0000DD4E0000}"/>
    <cellStyle name="Migliaia 38 6 2" xfId="10742" xr:uid="{00000000-0005-0000-0000-0000DE4E0000}"/>
    <cellStyle name="Migliaia 38 6 3" xfId="10743" xr:uid="{00000000-0005-0000-0000-0000DF4E0000}"/>
    <cellStyle name="Migliaia 38 6 4" xfId="10744" xr:uid="{00000000-0005-0000-0000-0000E04E0000}"/>
    <cellStyle name="Migliaia 38 6 5" xfId="26790" xr:uid="{00000000-0005-0000-0000-0000E14E0000}"/>
    <cellStyle name="Migliaia 38 6 6" xfId="31868" xr:uid="{00000000-0005-0000-0000-0000E24E0000}"/>
    <cellStyle name="Migliaia 38 6 7" xfId="34856" xr:uid="{00000000-0005-0000-0000-0000E34E0000}"/>
    <cellStyle name="Migliaia 38 6 8" xfId="37816" xr:uid="{00000000-0005-0000-0000-0000E44E0000}"/>
    <cellStyle name="Migliaia 38 7" xfId="10745" xr:uid="{00000000-0005-0000-0000-0000E54E0000}"/>
    <cellStyle name="Migliaia 38 7 2" xfId="10746" xr:uid="{00000000-0005-0000-0000-0000E64E0000}"/>
    <cellStyle name="Migliaia 38 7 3" xfId="10747" xr:uid="{00000000-0005-0000-0000-0000E74E0000}"/>
    <cellStyle name="Migliaia 38 7 4" xfId="10748" xr:uid="{00000000-0005-0000-0000-0000E84E0000}"/>
    <cellStyle name="Migliaia 38 7 5" xfId="23980" xr:uid="{00000000-0005-0000-0000-0000E94E0000}"/>
    <cellStyle name="Migliaia 38 7 6" xfId="30536" xr:uid="{00000000-0005-0000-0000-0000EA4E0000}"/>
    <cellStyle name="Migliaia 38 7 7" xfId="33197" xr:uid="{00000000-0005-0000-0000-0000EB4E0000}"/>
    <cellStyle name="Migliaia 38 7 8" xfId="36488" xr:uid="{00000000-0005-0000-0000-0000EC4E0000}"/>
    <cellStyle name="Migliaia 38 8" xfId="10749" xr:uid="{00000000-0005-0000-0000-0000ED4E0000}"/>
    <cellStyle name="Migliaia 38 8 2" xfId="10750" xr:uid="{00000000-0005-0000-0000-0000EE4E0000}"/>
    <cellStyle name="Migliaia 38 8 3" xfId="10751" xr:uid="{00000000-0005-0000-0000-0000EF4E0000}"/>
    <cellStyle name="Migliaia 38 8 4" xfId="10752" xr:uid="{00000000-0005-0000-0000-0000F04E0000}"/>
    <cellStyle name="Migliaia 38 8 5" xfId="27277" xr:uid="{00000000-0005-0000-0000-0000F14E0000}"/>
    <cellStyle name="Migliaia 38 8 6" xfId="32348" xr:uid="{00000000-0005-0000-0000-0000F24E0000}"/>
    <cellStyle name="Migliaia 38 8 7" xfId="35336" xr:uid="{00000000-0005-0000-0000-0000F34E0000}"/>
    <cellStyle name="Migliaia 38 8 8" xfId="38296" xr:uid="{00000000-0005-0000-0000-0000F44E0000}"/>
    <cellStyle name="Migliaia 38 9" xfId="10753" xr:uid="{00000000-0005-0000-0000-0000F54E0000}"/>
    <cellStyle name="Migliaia 38 9 2" xfId="10754" xr:uid="{00000000-0005-0000-0000-0000F64E0000}"/>
    <cellStyle name="Migliaia 38 9 3" xfId="10755" xr:uid="{00000000-0005-0000-0000-0000F74E0000}"/>
    <cellStyle name="Migliaia 38 9 4" xfId="10756" xr:uid="{00000000-0005-0000-0000-0000F84E0000}"/>
    <cellStyle name="Migliaia 38 9 5" xfId="27397" xr:uid="{00000000-0005-0000-0000-0000F94E0000}"/>
    <cellStyle name="Migliaia 38 9 6" xfId="30412" xr:uid="{00000000-0005-0000-0000-0000FA4E0000}"/>
    <cellStyle name="Migliaia 38 9 7" xfId="35456" xr:uid="{00000000-0005-0000-0000-0000FB4E0000}"/>
    <cellStyle name="Migliaia 38 9 8" xfId="38416" xr:uid="{00000000-0005-0000-0000-0000FC4E0000}"/>
    <cellStyle name="Migliaia 39" xfId="10757" xr:uid="{00000000-0005-0000-0000-0000FD4E0000}"/>
    <cellStyle name="Migliaia 39 10" xfId="10758" xr:uid="{00000000-0005-0000-0000-0000FE4E0000}"/>
    <cellStyle name="Migliaia 39 10 2" xfId="10759" xr:uid="{00000000-0005-0000-0000-0000FF4E0000}"/>
    <cellStyle name="Migliaia 39 10 3" xfId="10760" xr:uid="{00000000-0005-0000-0000-0000004F0000}"/>
    <cellStyle name="Migliaia 39 10 4" xfId="28314" xr:uid="{00000000-0005-0000-0000-0000014F0000}"/>
    <cellStyle name="Migliaia 39 10 5" xfId="33072" xr:uid="{00000000-0005-0000-0000-0000024F0000}"/>
    <cellStyle name="Migliaia 39 10 6" xfId="39321" xr:uid="{00000000-0005-0000-0000-0000034F0000}"/>
    <cellStyle name="Migliaia 39 11" xfId="10761" xr:uid="{00000000-0005-0000-0000-0000044F0000}"/>
    <cellStyle name="Migliaia 39 11 2" xfId="10762" xr:uid="{00000000-0005-0000-0000-0000054F0000}"/>
    <cellStyle name="Migliaia 39 11 3" xfId="10763" xr:uid="{00000000-0005-0000-0000-0000064F0000}"/>
    <cellStyle name="Migliaia 39 11 4" xfId="29234" xr:uid="{00000000-0005-0000-0000-0000074F0000}"/>
    <cellStyle name="Migliaia 39 11 5" xfId="32722" xr:uid="{00000000-0005-0000-0000-0000084F0000}"/>
    <cellStyle name="Migliaia 39 11 6" xfId="40226" xr:uid="{00000000-0005-0000-0000-0000094F0000}"/>
    <cellStyle name="Migliaia 39 12" xfId="10764" xr:uid="{00000000-0005-0000-0000-00000A4F0000}"/>
    <cellStyle name="Migliaia 39 13" xfId="10765" xr:uid="{00000000-0005-0000-0000-00000B4F0000}"/>
    <cellStyle name="Migliaia 39 14" xfId="10766" xr:uid="{00000000-0005-0000-0000-00000C4F0000}"/>
    <cellStyle name="Migliaia 39 15" xfId="23627" xr:uid="{00000000-0005-0000-0000-00000D4F0000}"/>
    <cellStyle name="Migliaia 39 16" xfId="30247" xr:uid="{00000000-0005-0000-0000-00000E4F0000}"/>
    <cellStyle name="Migliaia 39 17" xfId="36369" xr:uid="{00000000-0005-0000-0000-00000F4F0000}"/>
    <cellStyle name="Migliaia 39 18" xfId="41131" xr:uid="{00000000-0005-0000-0000-0000104F0000}"/>
    <cellStyle name="Migliaia 39 19" xfId="41252" xr:uid="{00000000-0005-0000-0000-0000114F0000}"/>
    <cellStyle name="Migliaia 39 2" xfId="10767" xr:uid="{00000000-0005-0000-0000-0000124F0000}"/>
    <cellStyle name="Migliaia 39 2 10" xfId="24486" xr:uid="{00000000-0005-0000-0000-0000134F0000}"/>
    <cellStyle name="Migliaia 39 2 11" xfId="30248" xr:uid="{00000000-0005-0000-0000-0000144F0000}"/>
    <cellStyle name="Migliaia 39 2 12" xfId="36954" xr:uid="{00000000-0005-0000-0000-0000154F0000}"/>
    <cellStyle name="Migliaia 39 2 2" xfId="10768" xr:uid="{00000000-0005-0000-0000-0000164F0000}"/>
    <cellStyle name="Migliaia 39 2 2 10" xfId="31004" xr:uid="{00000000-0005-0000-0000-0000174F0000}"/>
    <cellStyle name="Migliaia 39 2 2 11" xfId="33768" xr:uid="{00000000-0005-0000-0000-0000184F0000}"/>
    <cellStyle name="Migliaia 39 2 2 12" xfId="36955" xr:uid="{00000000-0005-0000-0000-0000194F0000}"/>
    <cellStyle name="Migliaia 39 2 2 2" xfId="10769" xr:uid="{00000000-0005-0000-0000-00001A4F0000}"/>
    <cellStyle name="Migliaia 39 2 2 2 2" xfId="10770" xr:uid="{00000000-0005-0000-0000-00001B4F0000}"/>
    <cellStyle name="Migliaia 39 2 2 2 3" xfId="10771" xr:uid="{00000000-0005-0000-0000-00001C4F0000}"/>
    <cellStyle name="Migliaia 39 2 2 2 4" xfId="10772" xr:uid="{00000000-0005-0000-0000-00001D4F0000}"/>
    <cellStyle name="Migliaia 39 2 2 2 5" xfId="26805" xr:uid="{00000000-0005-0000-0000-00001E4F0000}"/>
    <cellStyle name="Migliaia 39 2 2 2 6" xfId="31883" xr:uid="{00000000-0005-0000-0000-00001F4F0000}"/>
    <cellStyle name="Migliaia 39 2 2 2 7" xfId="34871" xr:uid="{00000000-0005-0000-0000-0000204F0000}"/>
    <cellStyle name="Migliaia 39 2 2 2 8" xfId="37831" xr:uid="{00000000-0005-0000-0000-0000214F0000}"/>
    <cellStyle name="Migliaia 39 2 2 3" xfId="10773" xr:uid="{00000000-0005-0000-0000-0000224F0000}"/>
    <cellStyle name="Migliaia 39 2 2 3 2" xfId="10774" xr:uid="{00000000-0005-0000-0000-0000234F0000}"/>
    <cellStyle name="Migliaia 39 2 2 3 3" xfId="10775" xr:uid="{00000000-0005-0000-0000-0000244F0000}"/>
    <cellStyle name="Migliaia 39 2 2 3 4" xfId="28076" xr:uid="{00000000-0005-0000-0000-0000254F0000}"/>
    <cellStyle name="Migliaia 39 2 2 3 5" xfId="36125" xr:uid="{00000000-0005-0000-0000-0000264F0000}"/>
    <cellStyle name="Migliaia 39 2 2 3 6" xfId="39085" xr:uid="{00000000-0005-0000-0000-0000274F0000}"/>
    <cellStyle name="Migliaia 39 2 2 4" xfId="10776" xr:uid="{00000000-0005-0000-0000-0000284F0000}"/>
    <cellStyle name="Migliaia 39 2 2 4 2" xfId="10777" xr:uid="{00000000-0005-0000-0000-0000294F0000}"/>
    <cellStyle name="Migliaia 39 2 2 4 3" xfId="10778" xr:uid="{00000000-0005-0000-0000-00002A4F0000}"/>
    <cellStyle name="Migliaia 39 2 2 4 4" xfId="28992" xr:uid="{00000000-0005-0000-0000-00002B4F0000}"/>
    <cellStyle name="Migliaia 39 2 2 4 5" xfId="39989" xr:uid="{00000000-0005-0000-0000-00002C4F0000}"/>
    <cellStyle name="Migliaia 39 2 2 5" xfId="10779" xr:uid="{00000000-0005-0000-0000-00002D4F0000}"/>
    <cellStyle name="Migliaia 39 2 2 5 2" xfId="10780" xr:uid="{00000000-0005-0000-0000-00002E4F0000}"/>
    <cellStyle name="Migliaia 39 2 2 5 3" xfId="10781" xr:uid="{00000000-0005-0000-0000-00002F4F0000}"/>
    <cellStyle name="Migliaia 39 2 2 5 4" xfId="29912" xr:uid="{00000000-0005-0000-0000-0000304F0000}"/>
    <cellStyle name="Migliaia 39 2 2 5 5" xfId="40894" xr:uid="{00000000-0005-0000-0000-0000314F0000}"/>
    <cellStyle name="Migliaia 39 2 2 6" xfId="10782" xr:uid="{00000000-0005-0000-0000-0000324F0000}"/>
    <cellStyle name="Migliaia 39 2 2 7" xfId="10783" xr:uid="{00000000-0005-0000-0000-0000334F0000}"/>
    <cellStyle name="Migliaia 39 2 2 8" xfId="10784" xr:uid="{00000000-0005-0000-0000-0000344F0000}"/>
    <cellStyle name="Migliaia 39 2 2 9" xfId="24487" xr:uid="{00000000-0005-0000-0000-0000354F0000}"/>
    <cellStyle name="Migliaia 39 2 3" xfId="10785" xr:uid="{00000000-0005-0000-0000-0000364F0000}"/>
    <cellStyle name="Migliaia 39 2 3 2" xfId="10786" xr:uid="{00000000-0005-0000-0000-0000374F0000}"/>
    <cellStyle name="Migliaia 39 2 3 3" xfId="10787" xr:uid="{00000000-0005-0000-0000-0000384F0000}"/>
    <cellStyle name="Migliaia 39 2 3 4" xfId="10788" xr:uid="{00000000-0005-0000-0000-0000394F0000}"/>
    <cellStyle name="Migliaia 39 2 3 5" xfId="26804" xr:uid="{00000000-0005-0000-0000-00003A4F0000}"/>
    <cellStyle name="Migliaia 39 2 3 6" xfId="31882" xr:uid="{00000000-0005-0000-0000-00003B4F0000}"/>
    <cellStyle name="Migliaia 39 2 3 7" xfId="34870" xr:uid="{00000000-0005-0000-0000-00003C4F0000}"/>
    <cellStyle name="Migliaia 39 2 3 8" xfId="37830" xr:uid="{00000000-0005-0000-0000-00003D4F0000}"/>
    <cellStyle name="Migliaia 39 2 4" xfId="10789" xr:uid="{00000000-0005-0000-0000-00003E4F0000}"/>
    <cellStyle name="Migliaia 39 2 4 2" xfId="10790" xr:uid="{00000000-0005-0000-0000-00003F4F0000}"/>
    <cellStyle name="Migliaia 39 2 4 3" xfId="10791" xr:uid="{00000000-0005-0000-0000-0000404F0000}"/>
    <cellStyle name="Migliaia 39 2 4 4" xfId="10792" xr:uid="{00000000-0005-0000-0000-0000414F0000}"/>
    <cellStyle name="Migliaia 39 2 4 5" xfId="27461" xr:uid="{00000000-0005-0000-0000-0000424F0000}"/>
    <cellStyle name="Migliaia 39 2 4 6" xfId="31003" xr:uid="{00000000-0005-0000-0000-0000434F0000}"/>
    <cellStyle name="Migliaia 39 2 4 7" xfId="35518" xr:uid="{00000000-0005-0000-0000-0000444F0000}"/>
    <cellStyle name="Migliaia 39 2 4 8" xfId="38478" xr:uid="{00000000-0005-0000-0000-0000454F0000}"/>
    <cellStyle name="Migliaia 39 2 5" xfId="10793" xr:uid="{00000000-0005-0000-0000-0000464F0000}"/>
    <cellStyle name="Migliaia 39 2 5 2" xfId="10794" xr:uid="{00000000-0005-0000-0000-0000474F0000}"/>
    <cellStyle name="Migliaia 39 2 5 3" xfId="10795" xr:uid="{00000000-0005-0000-0000-0000484F0000}"/>
    <cellStyle name="Migliaia 39 2 5 4" xfId="28377" xr:uid="{00000000-0005-0000-0000-0000494F0000}"/>
    <cellStyle name="Migliaia 39 2 5 5" xfId="33767" xr:uid="{00000000-0005-0000-0000-00004A4F0000}"/>
    <cellStyle name="Migliaia 39 2 5 6" xfId="39382" xr:uid="{00000000-0005-0000-0000-00004B4F0000}"/>
    <cellStyle name="Migliaia 39 2 6" xfId="10796" xr:uid="{00000000-0005-0000-0000-00004C4F0000}"/>
    <cellStyle name="Migliaia 39 2 6 2" xfId="10797" xr:uid="{00000000-0005-0000-0000-00004D4F0000}"/>
    <cellStyle name="Migliaia 39 2 6 3" xfId="10798" xr:uid="{00000000-0005-0000-0000-00004E4F0000}"/>
    <cellStyle name="Migliaia 39 2 6 4" xfId="29297" xr:uid="{00000000-0005-0000-0000-00004F4F0000}"/>
    <cellStyle name="Migliaia 39 2 6 5" xfId="40287" xr:uid="{00000000-0005-0000-0000-0000504F0000}"/>
    <cellStyle name="Migliaia 39 2 7" xfId="10799" xr:uid="{00000000-0005-0000-0000-0000514F0000}"/>
    <cellStyle name="Migliaia 39 2 8" xfId="10800" xr:uid="{00000000-0005-0000-0000-0000524F0000}"/>
    <cellStyle name="Migliaia 39 2 9" xfId="10801" xr:uid="{00000000-0005-0000-0000-0000534F0000}"/>
    <cellStyle name="Migliaia 39 3" xfId="10802" xr:uid="{00000000-0005-0000-0000-0000544F0000}"/>
    <cellStyle name="Migliaia 39 3 10" xfId="10803" xr:uid="{00000000-0005-0000-0000-0000554F0000}"/>
    <cellStyle name="Migliaia 39 3 11" xfId="10804" xr:uid="{00000000-0005-0000-0000-0000564F0000}"/>
    <cellStyle name="Migliaia 39 3 12" xfId="24488" xr:uid="{00000000-0005-0000-0000-0000574F0000}"/>
    <cellStyle name="Migliaia 39 3 13" xfId="31005" xr:uid="{00000000-0005-0000-0000-0000584F0000}"/>
    <cellStyle name="Migliaia 39 3 14" xfId="36956" xr:uid="{00000000-0005-0000-0000-0000594F0000}"/>
    <cellStyle name="Migliaia 39 3 2" xfId="10805" xr:uid="{00000000-0005-0000-0000-00005A4F0000}"/>
    <cellStyle name="Migliaia 39 3 2 10" xfId="31006" xr:uid="{00000000-0005-0000-0000-00005B4F0000}"/>
    <cellStyle name="Migliaia 39 3 2 11" xfId="33770" xr:uid="{00000000-0005-0000-0000-00005C4F0000}"/>
    <cellStyle name="Migliaia 39 3 2 12" xfId="36957" xr:uid="{00000000-0005-0000-0000-00005D4F0000}"/>
    <cellStyle name="Migliaia 39 3 2 2" xfId="10806" xr:uid="{00000000-0005-0000-0000-00005E4F0000}"/>
    <cellStyle name="Migliaia 39 3 2 2 2" xfId="10807" xr:uid="{00000000-0005-0000-0000-00005F4F0000}"/>
    <cellStyle name="Migliaia 39 3 2 2 3" xfId="10808" xr:uid="{00000000-0005-0000-0000-0000604F0000}"/>
    <cellStyle name="Migliaia 39 3 2 2 4" xfId="10809" xr:uid="{00000000-0005-0000-0000-0000614F0000}"/>
    <cellStyle name="Migliaia 39 3 2 2 5" xfId="26807" xr:uid="{00000000-0005-0000-0000-0000624F0000}"/>
    <cellStyle name="Migliaia 39 3 2 2 6" xfId="31885" xr:uid="{00000000-0005-0000-0000-0000634F0000}"/>
    <cellStyle name="Migliaia 39 3 2 2 7" xfId="34873" xr:uid="{00000000-0005-0000-0000-0000644F0000}"/>
    <cellStyle name="Migliaia 39 3 2 2 8" xfId="37833" xr:uid="{00000000-0005-0000-0000-0000654F0000}"/>
    <cellStyle name="Migliaia 39 3 2 3" xfId="10810" xr:uid="{00000000-0005-0000-0000-0000664F0000}"/>
    <cellStyle name="Migliaia 39 3 2 3 2" xfId="10811" xr:uid="{00000000-0005-0000-0000-0000674F0000}"/>
    <cellStyle name="Migliaia 39 3 2 3 3" xfId="10812" xr:uid="{00000000-0005-0000-0000-0000684F0000}"/>
    <cellStyle name="Migliaia 39 3 2 3 4" xfId="27684" xr:uid="{00000000-0005-0000-0000-0000694F0000}"/>
    <cellStyle name="Migliaia 39 3 2 3 5" xfId="35738" xr:uid="{00000000-0005-0000-0000-00006A4F0000}"/>
    <cellStyle name="Migliaia 39 3 2 3 6" xfId="38698" xr:uid="{00000000-0005-0000-0000-00006B4F0000}"/>
    <cellStyle name="Migliaia 39 3 2 4" xfId="10813" xr:uid="{00000000-0005-0000-0000-00006C4F0000}"/>
    <cellStyle name="Migliaia 39 3 2 4 2" xfId="10814" xr:uid="{00000000-0005-0000-0000-00006D4F0000}"/>
    <cellStyle name="Migliaia 39 3 2 4 3" xfId="10815" xr:uid="{00000000-0005-0000-0000-00006E4F0000}"/>
    <cellStyle name="Migliaia 39 3 2 4 4" xfId="28600" xr:uid="{00000000-0005-0000-0000-00006F4F0000}"/>
    <cellStyle name="Migliaia 39 3 2 4 5" xfId="39602" xr:uid="{00000000-0005-0000-0000-0000704F0000}"/>
    <cellStyle name="Migliaia 39 3 2 5" xfId="10816" xr:uid="{00000000-0005-0000-0000-0000714F0000}"/>
    <cellStyle name="Migliaia 39 3 2 5 2" xfId="10817" xr:uid="{00000000-0005-0000-0000-0000724F0000}"/>
    <cellStyle name="Migliaia 39 3 2 5 3" xfId="10818" xr:uid="{00000000-0005-0000-0000-0000734F0000}"/>
    <cellStyle name="Migliaia 39 3 2 5 4" xfId="29520" xr:uid="{00000000-0005-0000-0000-0000744F0000}"/>
    <cellStyle name="Migliaia 39 3 2 5 5" xfId="40507" xr:uid="{00000000-0005-0000-0000-0000754F0000}"/>
    <cellStyle name="Migliaia 39 3 2 6" xfId="10819" xr:uid="{00000000-0005-0000-0000-0000764F0000}"/>
    <cellStyle name="Migliaia 39 3 2 7" xfId="10820" xr:uid="{00000000-0005-0000-0000-0000774F0000}"/>
    <cellStyle name="Migliaia 39 3 2 8" xfId="10821" xr:uid="{00000000-0005-0000-0000-0000784F0000}"/>
    <cellStyle name="Migliaia 39 3 2 9" xfId="24489" xr:uid="{00000000-0005-0000-0000-0000794F0000}"/>
    <cellStyle name="Migliaia 39 3 3" xfId="10822" xr:uid="{00000000-0005-0000-0000-00007A4F0000}"/>
    <cellStyle name="Migliaia 39 3 3 10" xfId="24490" xr:uid="{00000000-0005-0000-0000-00007B4F0000}"/>
    <cellStyle name="Migliaia 39 3 3 11" xfId="31007" xr:uid="{00000000-0005-0000-0000-00007C4F0000}"/>
    <cellStyle name="Migliaia 39 3 3 12" xfId="33771" xr:uid="{00000000-0005-0000-0000-00007D4F0000}"/>
    <cellStyle name="Migliaia 39 3 3 13" xfId="36958" xr:uid="{00000000-0005-0000-0000-00007E4F0000}"/>
    <cellStyle name="Migliaia 39 3 3 2" xfId="10823" xr:uid="{00000000-0005-0000-0000-00007F4F0000}"/>
    <cellStyle name="Migliaia 39 3 3 2 10" xfId="31008" xr:uid="{00000000-0005-0000-0000-0000804F0000}"/>
    <cellStyle name="Migliaia 39 3 3 2 11" xfId="33772" xr:uid="{00000000-0005-0000-0000-0000814F0000}"/>
    <cellStyle name="Migliaia 39 3 3 2 12" xfId="36959" xr:uid="{00000000-0005-0000-0000-0000824F0000}"/>
    <cellStyle name="Migliaia 39 3 3 2 2" xfId="10824" xr:uid="{00000000-0005-0000-0000-0000834F0000}"/>
    <cellStyle name="Migliaia 39 3 3 2 2 2" xfId="10825" xr:uid="{00000000-0005-0000-0000-0000844F0000}"/>
    <cellStyle name="Migliaia 39 3 3 2 2 3" xfId="10826" xr:uid="{00000000-0005-0000-0000-0000854F0000}"/>
    <cellStyle name="Migliaia 39 3 3 2 2 4" xfId="10827" xr:uid="{00000000-0005-0000-0000-0000864F0000}"/>
    <cellStyle name="Migliaia 39 3 3 2 2 5" xfId="26809" xr:uid="{00000000-0005-0000-0000-0000874F0000}"/>
    <cellStyle name="Migliaia 39 3 3 2 2 6" xfId="31887" xr:uid="{00000000-0005-0000-0000-0000884F0000}"/>
    <cellStyle name="Migliaia 39 3 3 2 2 7" xfId="34875" xr:uid="{00000000-0005-0000-0000-0000894F0000}"/>
    <cellStyle name="Migliaia 39 3 3 2 2 8" xfId="37835" xr:uid="{00000000-0005-0000-0000-00008A4F0000}"/>
    <cellStyle name="Migliaia 39 3 3 2 3" xfId="10828" xr:uid="{00000000-0005-0000-0000-00008B4F0000}"/>
    <cellStyle name="Migliaia 39 3 3 2 3 2" xfId="10829" xr:uid="{00000000-0005-0000-0000-00008C4F0000}"/>
    <cellStyle name="Migliaia 39 3 3 2 3 3" xfId="10830" xr:uid="{00000000-0005-0000-0000-00008D4F0000}"/>
    <cellStyle name="Migliaia 39 3 3 2 3 4" xfId="28078" xr:uid="{00000000-0005-0000-0000-00008E4F0000}"/>
    <cellStyle name="Migliaia 39 3 3 2 3 5" xfId="36127" xr:uid="{00000000-0005-0000-0000-00008F4F0000}"/>
    <cellStyle name="Migliaia 39 3 3 2 3 6" xfId="39087" xr:uid="{00000000-0005-0000-0000-0000904F0000}"/>
    <cellStyle name="Migliaia 39 3 3 2 4" xfId="10831" xr:uid="{00000000-0005-0000-0000-0000914F0000}"/>
    <cellStyle name="Migliaia 39 3 3 2 4 2" xfId="10832" xr:uid="{00000000-0005-0000-0000-0000924F0000}"/>
    <cellStyle name="Migliaia 39 3 3 2 4 3" xfId="10833" xr:uid="{00000000-0005-0000-0000-0000934F0000}"/>
    <cellStyle name="Migliaia 39 3 3 2 4 4" xfId="28994" xr:uid="{00000000-0005-0000-0000-0000944F0000}"/>
    <cellStyle name="Migliaia 39 3 3 2 4 5" xfId="39991" xr:uid="{00000000-0005-0000-0000-0000954F0000}"/>
    <cellStyle name="Migliaia 39 3 3 2 5" xfId="10834" xr:uid="{00000000-0005-0000-0000-0000964F0000}"/>
    <cellStyle name="Migliaia 39 3 3 2 5 2" xfId="10835" xr:uid="{00000000-0005-0000-0000-0000974F0000}"/>
    <cellStyle name="Migliaia 39 3 3 2 5 3" xfId="10836" xr:uid="{00000000-0005-0000-0000-0000984F0000}"/>
    <cellStyle name="Migliaia 39 3 3 2 5 4" xfId="29914" xr:uid="{00000000-0005-0000-0000-0000994F0000}"/>
    <cellStyle name="Migliaia 39 3 3 2 5 5" xfId="40896" xr:uid="{00000000-0005-0000-0000-00009A4F0000}"/>
    <cellStyle name="Migliaia 39 3 3 2 6" xfId="10837" xr:uid="{00000000-0005-0000-0000-00009B4F0000}"/>
    <cellStyle name="Migliaia 39 3 3 2 7" xfId="10838" xr:uid="{00000000-0005-0000-0000-00009C4F0000}"/>
    <cellStyle name="Migliaia 39 3 3 2 8" xfId="10839" xr:uid="{00000000-0005-0000-0000-00009D4F0000}"/>
    <cellStyle name="Migliaia 39 3 3 2 9" xfId="24491" xr:uid="{00000000-0005-0000-0000-00009E4F0000}"/>
    <cellStyle name="Migliaia 39 3 3 3" xfId="10840" xr:uid="{00000000-0005-0000-0000-00009F4F0000}"/>
    <cellStyle name="Migliaia 39 3 3 3 2" xfId="10841" xr:uid="{00000000-0005-0000-0000-0000A04F0000}"/>
    <cellStyle name="Migliaia 39 3 3 3 3" xfId="10842" xr:uid="{00000000-0005-0000-0000-0000A14F0000}"/>
    <cellStyle name="Migliaia 39 3 3 3 4" xfId="10843" xr:uid="{00000000-0005-0000-0000-0000A24F0000}"/>
    <cellStyle name="Migliaia 39 3 3 3 5" xfId="26808" xr:uid="{00000000-0005-0000-0000-0000A34F0000}"/>
    <cellStyle name="Migliaia 39 3 3 3 6" xfId="31886" xr:uid="{00000000-0005-0000-0000-0000A44F0000}"/>
    <cellStyle name="Migliaia 39 3 3 3 7" xfId="34874" xr:uid="{00000000-0005-0000-0000-0000A54F0000}"/>
    <cellStyle name="Migliaia 39 3 3 3 8" xfId="37834" xr:uid="{00000000-0005-0000-0000-0000A64F0000}"/>
    <cellStyle name="Migliaia 39 3 3 4" xfId="10844" xr:uid="{00000000-0005-0000-0000-0000A74F0000}"/>
    <cellStyle name="Migliaia 39 3 3 4 2" xfId="10845" xr:uid="{00000000-0005-0000-0000-0000A84F0000}"/>
    <cellStyle name="Migliaia 39 3 3 4 3" xfId="10846" xr:uid="{00000000-0005-0000-0000-0000A94F0000}"/>
    <cellStyle name="Migliaia 39 3 3 4 4" xfId="27685" xr:uid="{00000000-0005-0000-0000-0000AA4F0000}"/>
    <cellStyle name="Migliaia 39 3 3 4 5" xfId="35739" xr:uid="{00000000-0005-0000-0000-0000AB4F0000}"/>
    <cellStyle name="Migliaia 39 3 3 4 6" xfId="38699" xr:uid="{00000000-0005-0000-0000-0000AC4F0000}"/>
    <cellStyle name="Migliaia 39 3 3 5" xfId="10847" xr:uid="{00000000-0005-0000-0000-0000AD4F0000}"/>
    <cellStyle name="Migliaia 39 3 3 5 2" xfId="10848" xr:uid="{00000000-0005-0000-0000-0000AE4F0000}"/>
    <cellStyle name="Migliaia 39 3 3 5 3" xfId="10849" xr:uid="{00000000-0005-0000-0000-0000AF4F0000}"/>
    <cellStyle name="Migliaia 39 3 3 5 4" xfId="28601" xr:uid="{00000000-0005-0000-0000-0000B04F0000}"/>
    <cellStyle name="Migliaia 39 3 3 5 5" xfId="39603" xr:uid="{00000000-0005-0000-0000-0000B14F0000}"/>
    <cellStyle name="Migliaia 39 3 3 6" xfId="10850" xr:uid="{00000000-0005-0000-0000-0000B24F0000}"/>
    <cellStyle name="Migliaia 39 3 3 6 2" xfId="10851" xr:uid="{00000000-0005-0000-0000-0000B34F0000}"/>
    <cellStyle name="Migliaia 39 3 3 6 3" xfId="10852" xr:uid="{00000000-0005-0000-0000-0000B44F0000}"/>
    <cellStyle name="Migliaia 39 3 3 6 4" xfId="29521" xr:uid="{00000000-0005-0000-0000-0000B54F0000}"/>
    <cellStyle name="Migliaia 39 3 3 6 5" xfId="40508" xr:uid="{00000000-0005-0000-0000-0000B64F0000}"/>
    <cellStyle name="Migliaia 39 3 3 7" xfId="10853" xr:uid="{00000000-0005-0000-0000-0000B74F0000}"/>
    <cellStyle name="Migliaia 39 3 3 8" xfId="10854" xr:uid="{00000000-0005-0000-0000-0000B84F0000}"/>
    <cellStyle name="Migliaia 39 3 3 9" xfId="10855" xr:uid="{00000000-0005-0000-0000-0000B94F0000}"/>
    <cellStyle name="Migliaia 39 3 4" xfId="10856" xr:uid="{00000000-0005-0000-0000-0000BA4F0000}"/>
    <cellStyle name="Migliaia 39 3 4 10" xfId="31009" xr:uid="{00000000-0005-0000-0000-0000BB4F0000}"/>
    <cellStyle name="Migliaia 39 3 4 11" xfId="33773" xr:uid="{00000000-0005-0000-0000-0000BC4F0000}"/>
    <cellStyle name="Migliaia 39 3 4 12" xfId="36960" xr:uid="{00000000-0005-0000-0000-0000BD4F0000}"/>
    <cellStyle name="Migliaia 39 3 4 2" xfId="10857" xr:uid="{00000000-0005-0000-0000-0000BE4F0000}"/>
    <cellStyle name="Migliaia 39 3 4 2 2" xfId="10858" xr:uid="{00000000-0005-0000-0000-0000BF4F0000}"/>
    <cellStyle name="Migliaia 39 3 4 2 3" xfId="10859" xr:uid="{00000000-0005-0000-0000-0000C04F0000}"/>
    <cellStyle name="Migliaia 39 3 4 2 4" xfId="10860" xr:uid="{00000000-0005-0000-0000-0000C14F0000}"/>
    <cellStyle name="Migliaia 39 3 4 2 5" xfId="26810" xr:uid="{00000000-0005-0000-0000-0000C24F0000}"/>
    <cellStyle name="Migliaia 39 3 4 2 6" xfId="31888" xr:uid="{00000000-0005-0000-0000-0000C34F0000}"/>
    <cellStyle name="Migliaia 39 3 4 2 7" xfId="34876" xr:uid="{00000000-0005-0000-0000-0000C44F0000}"/>
    <cellStyle name="Migliaia 39 3 4 2 8" xfId="37836" xr:uid="{00000000-0005-0000-0000-0000C54F0000}"/>
    <cellStyle name="Migliaia 39 3 4 3" xfId="10861" xr:uid="{00000000-0005-0000-0000-0000C64F0000}"/>
    <cellStyle name="Migliaia 39 3 4 3 2" xfId="10862" xr:uid="{00000000-0005-0000-0000-0000C74F0000}"/>
    <cellStyle name="Migliaia 39 3 4 3 3" xfId="10863" xr:uid="{00000000-0005-0000-0000-0000C84F0000}"/>
    <cellStyle name="Migliaia 39 3 4 3 4" xfId="28077" xr:uid="{00000000-0005-0000-0000-0000C94F0000}"/>
    <cellStyle name="Migliaia 39 3 4 3 5" xfId="36126" xr:uid="{00000000-0005-0000-0000-0000CA4F0000}"/>
    <cellStyle name="Migliaia 39 3 4 3 6" xfId="39086" xr:uid="{00000000-0005-0000-0000-0000CB4F0000}"/>
    <cellStyle name="Migliaia 39 3 4 4" xfId="10864" xr:uid="{00000000-0005-0000-0000-0000CC4F0000}"/>
    <cellStyle name="Migliaia 39 3 4 4 2" xfId="10865" xr:uid="{00000000-0005-0000-0000-0000CD4F0000}"/>
    <cellStyle name="Migliaia 39 3 4 4 3" xfId="10866" xr:uid="{00000000-0005-0000-0000-0000CE4F0000}"/>
    <cellStyle name="Migliaia 39 3 4 4 4" xfId="28993" xr:uid="{00000000-0005-0000-0000-0000CF4F0000}"/>
    <cellStyle name="Migliaia 39 3 4 4 5" xfId="39990" xr:uid="{00000000-0005-0000-0000-0000D04F0000}"/>
    <cellStyle name="Migliaia 39 3 4 5" xfId="10867" xr:uid="{00000000-0005-0000-0000-0000D14F0000}"/>
    <cellStyle name="Migliaia 39 3 4 5 2" xfId="10868" xr:uid="{00000000-0005-0000-0000-0000D24F0000}"/>
    <cellStyle name="Migliaia 39 3 4 5 3" xfId="10869" xr:uid="{00000000-0005-0000-0000-0000D34F0000}"/>
    <cellStyle name="Migliaia 39 3 4 5 4" xfId="29913" xr:uid="{00000000-0005-0000-0000-0000D44F0000}"/>
    <cellStyle name="Migliaia 39 3 4 5 5" xfId="40895" xr:uid="{00000000-0005-0000-0000-0000D54F0000}"/>
    <cellStyle name="Migliaia 39 3 4 6" xfId="10870" xr:uid="{00000000-0005-0000-0000-0000D64F0000}"/>
    <cellStyle name="Migliaia 39 3 4 7" xfId="10871" xr:uid="{00000000-0005-0000-0000-0000D74F0000}"/>
    <cellStyle name="Migliaia 39 3 4 8" xfId="10872" xr:uid="{00000000-0005-0000-0000-0000D84F0000}"/>
    <cellStyle name="Migliaia 39 3 4 9" xfId="24492" xr:uid="{00000000-0005-0000-0000-0000D94F0000}"/>
    <cellStyle name="Migliaia 39 3 5" xfId="10873" xr:uid="{00000000-0005-0000-0000-0000DA4F0000}"/>
    <cellStyle name="Migliaia 39 3 5 2" xfId="10874" xr:uid="{00000000-0005-0000-0000-0000DB4F0000}"/>
    <cellStyle name="Migliaia 39 3 5 3" xfId="10875" xr:uid="{00000000-0005-0000-0000-0000DC4F0000}"/>
    <cellStyle name="Migliaia 39 3 5 4" xfId="10876" xr:uid="{00000000-0005-0000-0000-0000DD4F0000}"/>
    <cellStyle name="Migliaia 39 3 5 5" xfId="26806" xr:uid="{00000000-0005-0000-0000-0000DE4F0000}"/>
    <cellStyle name="Migliaia 39 3 5 6" xfId="31884" xr:uid="{00000000-0005-0000-0000-0000DF4F0000}"/>
    <cellStyle name="Migliaia 39 3 5 7" xfId="34872" xr:uid="{00000000-0005-0000-0000-0000E04F0000}"/>
    <cellStyle name="Migliaia 39 3 5 8" xfId="37832" xr:uid="{00000000-0005-0000-0000-0000E14F0000}"/>
    <cellStyle name="Migliaia 39 3 6" xfId="10877" xr:uid="{00000000-0005-0000-0000-0000E24F0000}"/>
    <cellStyle name="Migliaia 39 3 6 2" xfId="10878" xr:uid="{00000000-0005-0000-0000-0000E34F0000}"/>
    <cellStyle name="Migliaia 39 3 6 3" xfId="10879" xr:uid="{00000000-0005-0000-0000-0000E44F0000}"/>
    <cellStyle name="Migliaia 39 3 6 4" xfId="27683" xr:uid="{00000000-0005-0000-0000-0000E54F0000}"/>
    <cellStyle name="Migliaia 39 3 6 5" xfId="35737" xr:uid="{00000000-0005-0000-0000-0000E64F0000}"/>
    <cellStyle name="Migliaia 39 3 6 6" xfId="38697" xr:uid="{00000000-0005-0000-0000-0000E74F0000}"/>
    <cellStyle name="Migliaia 39 3 7" xfId="10880" xr:uid="{00000000-0005-0000-0000-0000E84F0000}"/>
    <cellStyle name="Migliaia 39 3 7 2" xfId="10881" xr:uid="{00000000-0005-0000-0000-0000E94F0000}"/>
    <cellStyle name="Migliaia 39 3 7 3" xfId="10882" xr:uid="{00000000-0005-0000-0000-0000EA4F0000}"/>
    <cellStyle name="Migliaia 39 3 7 4" xfId="28599" xr:uid="{00000000-0005-0000-0000-0000EB4F0000}"/>
    <cellStyle name="Migliaia 39 3 7 5" xfId="33769" xr:uid="{00000000-0005-0000-0000-0000EC4F0000}"/>
    <cellStyle name="Migliaia 39 3 7 6" xfId="39601" xr:uid="{00000000-0005-0000-0000-0000ED4F0000}"/>
    <cellStyle name="Migliaia 39 3 8" xfId="10883" xr:uid="{00000000-0005-0000-0000-0000EE4F0000}"/>
    <cellStyle name="Migliaia 39 3 8 2" xfId="10884" xr:uid="{00000000-0005-0000-0000-0000EF4F0000}"/>
    <cellStyle name="Migliaia 39 3 8 3" xfId="10885" xr:uid="{00000000-0005-0000-0000-0000F04F0000}"/>
    <cellStyle name="Migliaia 39 3 8 4" xfId="29519" xr:uid="{00000000-0005-0000-0000-0000F14F0000}"/>
    <cellStyle name="Migliaia 39 3 8 5" xfId="40506" xr:uid="{00000000-0005-0000-0000-0000F24F0000}"/>
    <cellStyle name="Migliaia 39 3 9" xfId="10886" xr:uid="{00000000-0005-0000-0000-0000F34F0000}"/>
    <cellStyle name="Migliaia 39 4" xfId="10887" xr:uid="{00000000-0005-0000-0000-0000F44F0000}"/>
    <cellStyle name="Migliaia 39 4 10" xfId="10888" xr:uid="{00000000-0005-0000-0000-0000F54F0000}"/>
    <cellStyle name="Migliaia 39 4 11" xfId="24493" xr:uid="{00000000-0005-0000-0000-0000F64F0000}"/>
    <cellStyle name="Migliaia 39 4 12" xfId="31010" xr:uid="{00000000-0005-0000-0000-0000F74F0000}"/>
    <cellStyle name="Migliaia 39 4 13" xfId="33774" xr:uid="{00000000-0005-0000-0000-0000F84F0000}"/>
    <cellStyle name="Migliaia 39 4 14" xfId="36961" xr:uid="{00000000-0005-0000-0000-0000F94F0000}"/>
    <cellStyle name="Migliaia 39 4 2" xfId="10889" xr:uid="{00000000-0005-0000-0000-0000FA4F0000}"/>
    <cellStyle name="Migliaia 39 4 2 10" xfId="24494" xr:uid="{00000000-0005-0000-0000-0000FB4F0000}"/>
    <cellStyle name="Migliaia 39 4 2 11" xfId="31011" xr:uid="{00000000-0005-0000-0000-0000FC4F0000}"/>
    <cellStyle name="Migliaia 39 4 2 12" xfId="33775" xr:uid="{00000000-0005-0000-0000-0000FD4F0000}"/>
    <cellStyle name="Migliaia 39 4 2 13" xfId="36962" xr:uid="{00000000-0005-0000-0000-0000FE4F0000}"/>
    <cellStyle name="Migliaia 39 4 2 2" xfId="10890" xr:uid="{00000000-0005-0000-0000-0000FF4F0000}"/>
    <cellStyle name="Migliaia 39 4 2 2 10" xfId="31012" xr:uid="{00000000-0005-0000-0000-000000500000}"/>
    <cellStyle name="Migliaia 39 4 2 2 11" xfId="33776" xr:uid="{00000000-0005-0000-0000-000001500000}"/>
    <cellStyle name="Migliaia 39 4 2 2 12" xfId="36963" xr:uid="{00000000-0005-0000-0000-000002500000}"/>
    <cellStyle name="Migliaia 39 4 2 2 2" xfId="10891" xr:uid="{00000000-0005-0000-0000-000003500000}"/>
    <cellStyle name="Migliaia 39 4 2 2 2 2" xfId="10892" xr:uid="{00000000-0005-0000-0000-000004500000}"/>
    <cellStyle name="Migliaia 39 4 2 2 2 3" xfId="10893" xr:uid="{00000000-0005-0000-0000-000005500000}"/>
    <cellStyle name="Migliaia 39 4 2 2 2 4" xfId="10894" xr:uid="{00000000-0005-0000-0000-000006500000}"/>
    <cellStyle name="Migliaia 39 4 2 2 2 5" xfId="26813" xr:uid="{00000000-0005-0000-0000-000007500000}"/>
    <cellStyle name="Migliaia 39 4 2 2 2 6" xfId="31891" xr:uid="{00000000-0005-0000-0000-000008500000}"/>
    <cellStyle name="Migliaia 39 4 2 2 2 7" xfId="34879" xr:uid="{00000000-0005-0000-0000-000009500000}"/>
    <cellStyle name="Migliaia 39 4 2 2 2 8" xfId="37839" xr:uid="{00000000-0005-0000-0000-00000A500000}"/>
    <cellStyle name="Migliaia 39 4 2 2 3" xfId="10895" xr:uid="{00000000-0005-0000-0000-00000B500000}"/>
    <cellStyle name="Migliaia 39 4 2 2 3 2" xfId="10896" xr:uid="{00000000-0005-0000-0000-00000C500000}"/>
    <cellStyle name="Migliaia 39 4 2 2 3 3" xfId="10897" xr:uid="{00000000-0005-0000-0000-00000D500000}"/>
    <cellStyle name="Migliaia 39 4 2 2 3 4" xfId="28080" xr:uid="{00000000-0005-0000-0000-00000E500000}"/>
    <cellStyle name="Migliaia 39 4 2 2 3 5" xfId="36129" xr:uid="{00000000-0005-0000-0000-00000F500000}"/>
    <cellStyle name="Migliaia 39 4 2 2 3 6" xfId="39089" xr:uid="{00000000-0005-0000-0000-000010500000}"/>
    <cellStyle name="Migliaia 39 4 2 2 4" xfId="10898" xr:uid="{00000000-0005-0000-0000-000011500000}"/>
    <cellStyle name="Migliaia 39 4 2 2 4 2" xfId="10899" xr:uid="{00000000-0005-0000-0000-000012500000}"/>
    <cellStyle name="Migliaia 39 4 2 2 4 3" xfId="10900" xr:uid="{00000000-0005-0000-0000-000013500000}"/>
    <cellStyle name="Migliaia 39 4 2 2 4 4" xfId="28996" xr:uid="{00000000-0005-0000-0000-000014500000}"/>
    <cellStyle name="Migliaia 39 4 2 2 4 5" xfId="39993" xr:uid="{00000000-0005-0000-0000-000015500000}"/>
    <cellStyle name="Migliaia 39 4 2 2 5" xfId="10901" xr:uid="{00000000-0005-0000-0000-000016500000}"/>
    <cellStyle name="Migliaia 39 4 2 2 5 2" xfId="10902" xr:uid="{00000000-0005-0000-0000-000017500000}"/>
    <cellStyle name="Migliaia 39 4 2 2 5 3" xfId="10903" xr:uid="{00000000-0005-0000-0000-000018500000}"/>
    <cellStyle name="Migliaia 39 4 2 2 5 4" xfId="29916" xr:uid="{00000000-0005-0000-0000-000019500000}"/>
    <cellStyle name="Migliaia 39 4 2 2 5 5" xfId="40898" xr:uid="{00000000-0005-0000-0000-00001A500000}"/>
    <cellStyle name="Migliaia 39 4 2 2 6" xfId="10904" xr:uid="{00000000-0005-0000-0000-00001B500000}"/>
    <cellStyle name="Migliaia 39 4 2 2 7" xfId="10905" xr:uid="{00000000-0005-0000-0000-00001C500000}"/>
    <cellStyle name="Migliaia 39 4 2 2 8" xfId="10906" xr:uid="{00000000-0005-0000-0000-00001D500000}"/>
    <cellStyle name="Migliaia 39 4 2 2 9" xfId="24495" xr:uid="{00000000-0005-0000-0000-00001E500000}"/>
    <cellStyle name="Migliaia 39 4 2 3" xfId="10907" xr:uid="{00000000-0005-0000-0000-00001F500000}"/>
    <cellStyle name="Migliaia 39 4 2 3 2" xfId="10908" xr:uid="{00000000-0005-0000-0000-000020500000}"/>
    <cellStyle name="Migliaia 39 4 2 3 3" xfId="10909" xr:uid="{00000000-0005-0000-0000-000021500000}"/>
    <cellStyle name="Migliaia 39 4 2 3 4" xfId="10910" xr:uid="{00000000-0005-0000-0000-000022500000}"/>
    <cellStyle name="Migliaia 39 4 2 3 5" xfId="26812" xr:uid="{00000000-0005-0000-0000-000023500000}"/>
    <cellStyle name="Migliaia 39 4 2 3 6" xfId="31890" xr:uid="{00000000-0005-0000-0000-000024500000}"/>
    <cellStyle name="Migliaia 39 4 2 3 7" xfId="34878" xr:uid="{00000000-0005-0000-0000-000025500000}"/>
    <cellStyle name="Migliaia 39 4 2 3 8" xfId="37838" xr:uid="{00000000-0005-0000-0000-000026500000}"/>
    <cellStyle name="Migliaia 39 4 2 4" xfId="10911" xr:uid="{00000000-0005-0000-0000-000027500000}"/>
    <cellStyle name="Migliaia 39 4 2 4 2" xfId="10912" xr:uid="{00000000-0005-0000-0000-000028500000}"/>
    <cellStyle name="Migliaia 39 4 2 4 3" xfId="10913" xr:uid="{00000000-0005-0000-0000-000029500000}"/>
    <cellStyle name="Migliaia 39 4 2 4 4" xfId="27687" xr:uid="{00000000-0005-0000-0000-00002A500000}"/>
    <cellStyle name="Migliaia 39 4 2 4 5" xfId="35741" xr:uid="{00000000-0005-0000-0000-00002B500000}"/>
    <cellStyle name="Migliaia 39 4 2 4 6" xfId="38701" xr:uid="{00000000-0005-0000-0000-00002C500000}"/>
    <cellStyle name="Migliaia 39 4 2 5" xfId="10914" xr:uid="{00000000-0005-0000-0000-00002D500000}"/>
    <cellStyle name="Migliaia 39 4 2 5 2" xfId="10915" xr:uid="{00000000-0005-0000-0000-00002E500000}"/>
    <cellStyle name="Migliaia 39 4 2 5 3" xfId="10916" xr:uid="{00000000-0005-0000-0000-00002F500000}"/>
    <cellStyle name="Migliaia 39 4 2 5 4" xfId="28603" xr:uid="{00000000-0005-0000-0000-000030500000}"/>
    <cellStyle name="Migliaia 39 4 2 5 5" xfId="39605" xr:uid="{00000000-0005-0000-0000-000031500000}"/>
    <cellStyle name="Migliaia 39 4 2 6" xfId="10917" xr:uid="{00000000-0005-0000-0000-000032500000}"/>
    <cellStyle name="Migliaia 39 4 2 6 2" xfId="10918" xr:uid="{00000000-0005-0000-0000-000033500000}"/>
    <cellStyle name="Migliaia 39 4 2 6 3" xfId="10919" xr:uid="{00000000-0005-0000-0000-000034500000}"/>
    <cellStyle name="Migliaia 39 4 2 6 4" xfId="29523" xr:uid="{00000000-0005-0000-0000-000035500000}"/>
    <cellStyle name="Migliaia 39 4 2 6 5" xfId="40510" xr:uid="{00000000-0005-0000-0000-000036500000}"/>
    <cellStyle name="Migliaia 39 4 2 7" xfId="10920" xr:uid="{00000000-0005-0000-0000-000037500000}"/>
    <cellStyle name="Migliaia 39 4 2 8" xfId="10921" xr:uid="{00000000-0005-0000-0000-000038500000}"/>
    <cellStyle name="Migliaia 39 4 2 9" xfId="10922" xr:uid="{00000000-0005-0000-0000-000039500000}"/>
    <cellStyle name="Migliaia 39 4 3" xfId="10923" xr:uid="{00000000-0005-0000-0000-00003A500000}"/>
    <cellStyle name="Migliaia 39 4 3 10" xfId="31013" xr:uid="{00000000-0005-0000-0000-00003B500000}"/>
    <cellStyle name="Migliaia 39 4 3 11" xfId="33777" xr:uid="{00000000-0005-0000-0000-00003C500000}"/>
    <cellStyle name="Migliaia 39 4 3 12" xfId="36964" xr:uid="{00000000-0005-0000-0000-00003D500000}"/>
    <cellStyle name="Migliaia 39 4 3 2" xfId="10924" xr:uid="{00000000-0005-0000-0000-00003E500000}"/>
    <cellStyle name="Migliaia 39 4 3 2 2" xfId="10925" xr:uid="{00000000-0005-0000-0000-00003F500000}"/>
    <cellStyle name="Migliaia 39 4 3 2 3" xfId="10926" xr:uid="{00000000-0005-0000-0000-000040500000}"/>
    <cellStyle name="Migliaia 39 4 3 2 4" xfId="10927" xr:uid="{00000000-0005-0000-0000-000041500000}"/>
    <cellStyle name="Migliaia 39 4 3 2 5" xfId="26814" xr:uid="{00000000-0005-0000-0000-000042500000}"/>
    <cellStyle name="Migliaia 39 4 3 2 6" xfId="31892" xr:uid="{00000000-0005-0000-0000-000043500000}"/>
    <cellStyle name="Migliaia 39 4 3 2 7" xfId="34880" xr:uid="{00000000-0005-0000-0000-000044500000}"/>
    <cellStyle name="Migliaia 39 4 3 2 8" xfId="37840" xr:uid="{00000000-0005-0000-0000-000045500000}"/>
    <cellStyle name="Migliaia 39 4 3 3" xfId="10928" xr:uid="{00000000-0005-0000-0000-000046500000}"/>
    <cellStyle name="Migliaia 39 4 3 3 2" xfId="10929" xr:uid="{00000000-0005-0000-0000-000047500000}"/>
    <cellStyle name="Migliaia 39 4 3 3 3" xfId="10930" xr:uid="{00000000-0005-0000-0000-000048500000}"/>
    <cellStyle name="Migliaia 39 4 3 3 4" xfId="28079" xr:uid="{00000000-0005-0000-0000-000049500000}"/>
    <cellStyle name="Migliaia 39 4 3 3 5" xfId="36128" xr:uid="{00000000-0005-0000-0000-00004A500000}"/>
    <cellStyle name="Migliaia 39 4 3 3 6" xfId="39088" xr:uid="{00000000-0005-0000-0000-00004B500000}"/>
    <cellStyle name="Migliaia 39 4 3 4" xfId="10931" xr:uid="{00000000-0005-0000-0000-00004C500000}"/>
    <cellStyle name="Migliaia 39 4 3 4 2" xfId="10932" xr:uid="{00000000-0005-0000-0000-00004D500000}"/>
    <cellStyle name="Migliaia 39 4 3 4 3" xfId="10933" xr:uid="{00000000-0005-0000-0000-00004E500000}"/>
    <cellStyle name="Migliaia 39 4 3 4 4" xfId="28995" xr:uid="{00000000-0005-0000-0000-00004F500000}"/>
    <cellStyle name="Migliaia 39 4 3 4 5" xfId="39992" xr:uid="{00000000-0005-0000-0000-000050500000}"/>
    <cellStyle name="Migliaia 39 4 3 5" xfId="10934" xr:uid="{00000000-0005-0000-0000-000051500000}"/>
    <cellStyle name="Migliaia 39 4 3 5 2" xfId="10935" xr:uid="{00000000-0005-0000-0000-000052500000}"/>
    <cellStyle name="Migliaia 39 4 3 5 3" xfId="10936" xr:uid="{00000000-0005-0000-0000-000053500000}"/>
    <cellStyle name="Migliaia 39 4 3 5 4" xfId="29915" xr:uid="{00000000-0005-0000-0000-000054500000}"/>
    <cellStyle name="Migliaia 39 4 3 5 5" xfId="40897" xr:uid="{00000000-0005-0000-0000-000055500000}"/>
    <cellStyle name="Migliaia 39 4 3 6" xfId="10937" xr:uid="{00000000-0005-0000-0000-000056500000}"/>
    <cellStyle name="Migliaia 39 4 3 7" xfId="10938" xr:uid="{00000000-0005-0000-0000-000057500000}"/>
    <cellStyle name="Migliaia 39 4 3 8" xfId="10939" xr:uid="{00000000-0005-0000-0000-000058500000}"/>
    <cellStyle name="Migliaia 39 4 3 9" xfId="24496" xr:uid="{00000000-0005-0000-0000-000059500000}"/>
    <cellStyle name="Migliaia 39 4 4" xfId="10940" xr:uid="{00000000-0005-0000-0000-00005A500000}"/>
    <cellStyle name="Migliaia 39 4 4 2" xfId="10941" xr:uid="{00000000-0005-0000-0000-00005B500000}"/>
    <cellStyle name="Migliaia 39 4 4 3" xfId="10942" xr:uid="{00000000-0005-0000-0000-00005C500000}"/>
    <cellStyle name="Migliaia 39 4 4 4" xfId="10943" xr:uid="{00000000-0005-0000-0000-00005D500000}"/>
    <cellStyle name="Migliaia 39 4 4 5" xfId="26811" xr:uid="{00000000-0005-0000-0000-00005E500000}"/>
    <cellStyle name="Migliaia 39 4 4 6" xfId="31889" xr:uid="{00000000-0005-0000-0000-00005F500000}"/>
    <cellStyle name="Migliaia 39 4 4 7" xfId="34877" xr:uid="{00000000-0005-0000-0000-000060500000}"/>
    <cellStyle name="Migliaia 39 4 4 8" xfId="37837" xr:uid="{00000000-0005-0000-0000-000061500000}"/>
    <cellStyle name="Migliaia 39 4 5" xfId="10944" xr:uid="{00000000-0005-0000-0000-000062500000}"/>
    <cellStyle name="Migliaia 39 4 5 2" xfId="10945" xr:uid="{00000000-0005-0000-0000-000063500000}"/>
    <cellStyle name="Migliaia 39 4 5 3" xfId="10946" xr:uid="{00000000-0005-0000-0000-000064500000}"/>
    <cellStyle name="Migliaia 39 4 5 4" xfId="27686" xr:uid="{00000000-0005-0000-0000-000065500000}"/>
    <cellStyle name="Migliaia 39 4 5 5" xfId="35740" xr:uid="{00000000-0005-0000-0000-000066500000}"/>
    <cellStyle name="Migliaia 39 4 5 6" xfId="38700" xr:uid="{00000000-0005-0000-0000-000067500000}"/>
    <cellStyle name="Migliaia 39 4 6" xfId="10947" xr:uid="{00000000-0005-0000-0000-000068500000}"/>
    <cellStyle name="Migliaia 39 4 6 2" xfId="10948" xr:uid="{00000000-0005-0000-0000-000069500000}"/>
    <cellStyle name="Migliaia 39 4 6 3" xfId="10949" xr:uid="{00000000-0005-0000-0000-00006A500000}"/>
    <cellStyle name="Migliaia 39 4 6 4" xfId="28602" xr:uid="{00000000-0005-0000-0000-00006B500000}"/>
    <cellStyle name="Migliaia 39 4 6 5" xfId="39604" xr:uid="{00000000-0005-0000-0000-00006C500000}"/>
    <cellStyle name="Migliaia 39 4 7" xfId="10950" xr:uid="{00000000-0005-0000-0000-00006D500000}"/>
    <cellStyle name="Migliaia 39 4 7 2" xfId="10951" xr:uid="{00000000-0005-0000-0000-00006E500000}"/>
    <cellStyle name="Migliaia 39 4 7 3" xfId="10952" xr:uid="{00000000-0005-0000-0000-00006F500000}"/>
    <cellStyle name="Migliaia 39 4 7 4" xfId="29522" xr:uid="{00000000-0005-0000-0000-000070500000}"/>
    <cellStyle name="Migliaia 39 4 7 5" xfId="40509" xr:uid="{00000000-0005-0000-0000-000071500000}"/>
    <cellStyle name="Migliaia 39 4 8" xfId="10953" xr:uid="{00000000-0005-0000-0000-000072500000}"/>
    <cellStyle name="Migliaia 39 4 9" xfId="10954" xr:uid="{00000000-0005-0000-0000-000073500000}"/>
    <cellStyle name="Migliaia 39 5" xfId="10955" xr:uid="{00000000-0005-0000-0000-000074500000}"/>
    <cellStyle name="Migliaia 39 5 10" xfId="31014" xr:uid="{00000000-0005-0000-0000-000075500000}"/>
    <cellStyle name="Migliaia 39 5 11" xfId="33778" xr:uid="{00000000-0005-0000-0000-000076500000}"/>
    <cellStyle name="Migliaia 39 5 12" xfId="36965" xr:uid="{00000000-0005-0000-0000-000077500000}"/>
    <cellStyle name="Migliaia 39 5 2" xfId="10956" xr:uid="{00000000-0005-0000-0000-000078500000}"/>
    <cellStyle name="Migliaia 39 5 2 2" xfId="10957" xr:uid="{00000000-0005-0000-0000-000079500000}"/>
    <cellStyle name="Migliaia 39 5 2 3" xfId="10958" xr:uid="{00000000-0005-0000-0000-00007A500000}"/>
    <cellStyle name="Migliaia 39 5 2 4" xfId="10959" xr:uid="{00000000-0005-0000-0000-00007B500000}"/>
    <cellStyle name="Migliaia 39 5 2 5" xfId="26815" xr:uid="{00000000-0005-0000-0000-00007C500000}"/>
    <cellStyle name="Migliaia 39 5 2 6" xfId="31893" xr:uid="{00000000-0005-0000-0000-00007D500000}"/>
    <cellStyle name="Migliaia 39 5 2 7" xfId="34881" xr:uid="{00000000-0005-0000-0000-00007E500000}"/>
    <cellStyle name="Migliaia 39 5 2 8" xfId="37841" xr:uid="{00000000-0005-0000-0000-00007F500000}"/>
    <cellStyle name="Migliaia 39 5 3" xfId="10960" xr:uid="{00000000-0005-0000-0000-000080500000}"/>
    <cellStyle name="Migliaia 39 5 3 2" xfId="10961" xr:uid="{00000000-0005-0000-0000-000081500000}"/>
    <cellStyle name="Migliaia 39 5 3 3" xfId="10962" xr:uid="{00000000-0005-0000-0000-000082500000}"/>
    <cellStyle name="Migliaia 39 5 3 4" xfId="27688" xr:uid="{00000000-0005-0000-0000-000083500000}"/>
    <cellStyle name="Migliaia 39 5 3 5" xfId="35742" xr:uid="{00000000-0005-0000-0000-000084500000}"/>
    <cellStyle name="Migliaia 39 5 3 6" xfId="38702" xr:uid="{00000000-0005-0000-0000-000085500000}"/>
    <cellStyle name="Migliaia 39 5 4" xfId="10963" xr:uid="{00000000-0005-0000-0000-000086500000}"/>
    <cellStyle name="Migliaia 39 5 4 2" xfId="10964" xr:uid="{00000000-0005-0000-0000-000087500000}"/>
    <cellStyle name="Migliaia 39 5 4 3" xfId="10965" xr:uid="{00000000-0005-0000-0000-000088500000}"/>
    <cellStyle name="Migliaia 39 5 4 4" xfId="28604" xr:uid="{00000000-0005-0000-0000-000089500000}"/>
    <cellStyle name="Migliaia 39 5 4 5" xfId="39606" xr:uid="{00000000-0005-0000-0000-00008A500000}"/>
    <cellStyle name="Migliaia 39 5 5" xfId="10966" xr:uid="{00000000-0005-0000-0000-00008B500000}"/>
    <cellStyle name="Migliaia 39 5 5 2" xfId="10967" xr:uid="{00000000-0005-0000-0000-00008C500000}"/>
    <cellStyle name="Migliaia 39 5 5 3" xfId="10968" xr:uid="{00000000-0005-0000-0000-00008D500000}"/>
    <cellStyle name="Migliaia 39 5 5 4" xfId="29524" xr:uid="{00000000-0005-0000-0000-00008E500000}"/>
    <cellStyle name="Migliaia 39 5 5 5" xfId="40511" xr:uid="{00000000-0005-0000-0000-00008F500000}"/>
    <cellStyle name="Migliaia 39 5 6" xfId="10969" xr:uid="{00000000-0005-0000-0000-000090500000}"/>
    <cellStyle name="Migliaia 39 5 7" xfId="10970" xr:uid="{00000000-0005-0000-0000-000091500000}"/>
    <cellStyle name="Migliaia 39 5 8" xfId="10971" xr:uid="{00000000-0005-0000-0000-000092500000}"/>
    <cellStyle name="Migliaia 39 5 9" xfId="24497" xr:uid="{00000000-0005-0000-0000-000093500000}"/>
    <cellStyle name="Migliaia 39 6" xfId="10972" xr:uid="{00000000-0005-0000-0000-000094500000}"/>
    <cellStyle name="Migliaia 39 6 2" xfId="10973" xr:uid="{00000000-0005-0000-0000-000095500000}"/>
    <cellStyle name="Migliaia 39 6 3" xfId="10974" xr:uid="{00000000-0005-0000-0000-000096500000}"/>
    <cellStyle name="Migliaia 39 6 4" xfId="10975" xr:uid="{00000000-0005-0000-0000-000097500000}"/>
    <cellStyle name="Migliaia 39 6 5" xfId="26803" xr:uid="{00000000-0005-0000-0000-000098500000}"/>
    <cellStyle name="Migliaia 39 6 6" xfId="31881" xr:uid="{00000000-0005-0000-0000-000099500000}"/>
    <cellStyle name="Migliaia 39 6 7" xfId="34869" xr:uid="{00000000-0005-0000-0000-00009A500000}"/>
    <cellStyle name="Migliaia 39 6 8" xfId="37829" xr:uid="{00000000-0005-0000-0000-00009B500000}"/>
    <cellStyle name="Migliaia 39 7" xfId="10976" xr:uid="{00000000-0005-0000-0000-00009C500000}"/>
    <cellStyle name="Migliaia 39 7 2" xfId="10977" xr:uid="{00000000-0005-0000-0000-00009D500000}"/>
    <cellStyle name="Migliaia 39 7 3" xfId="10978" xr:uid="{00000000-0005-0000-0000-00009E500000}"/>
    <cellStyle name="Migliaia 39 7 4" xfId="10979" xr:uid="{00000000-0005-0000-0000-00009F500000}"/>
    <cellStyle name="Migliaia 39 7 5" xfId="23981" xr:uid="{00000000-0005-0000-0000-0000A0500000}"/>
    <cellStyle name="Migliaia 39 7 6" xfId="30537" xr:uid="{00000000-0005-0000-0000-0000A1500000}"/>
    <cellStyle name="Migliaia 39 7 7" xfId="33198" xr:uid="{00000000-0005-0000-0000-0000A2500000}"/>
    <cellStyle name="Migliaia 39 7 8" xfId="36489" xr:uid="{00000000-0005-0000-0000-0000A3500000}"/>
    <cellStyle name="Migliaia 39 8" xfId="10980" xr:uid="{00000000-0005-0000-0000-0000A4500000}"/>
    <cellStyle name="Migliaia 39 8 2" xfId="10981" xr:uid="{00000000-0005-0000-0000-0000A5500000}"/>
    <cellStyle name="Migliaia 39 8 3" xfId="10982" xr:uid="{00000000-0005-0000-0000-0000A6500000}"/>
    <cellStyle name="Migliaia 39 8 4" xfId="10983" xr:uid="{00000000-0005-0000-0000-0000A7500000}"/>
    <cellStyle name="Migliaia 39 8 5" xfId="27278" xr:uid="{00000000-0005-0000-0000-0000A8500000}"/>
    <cellStyle name="Migliaia 39 8 6" xfId="32349" xr:uid="{00000000-0005-0000-0000-0000A9500000}"/>
    <cellStyle name="Migliaia 39 8 7" xfId="35337" xr:uid="{00000000-0005-0000-0000-0000AA500000}"/>
    <cellStyle name="Migliaia 39 8 8" xfId="38297" xr:uid="{00000000-0005-0000-0000-0000AB500000}"/>
    <cellStyle name="Migliaia 39 9" xfId="10984" xr:uid="{00000000-0005-0000-0000-0000AC500000}"/>
    <cellStyle name="Migliaia 39 9 2" xfId="10985" xr:uid="{00000000-0005-0000-0000-0000AD500000}"/>
    <cellStyle name="Migliaia 39 9 3" xfId="10986" xr:uid="{00000000-0005-0000-0000-0000AE500000}"/>
    <cellStyle name="Migliaia 39 9 4" xfId="10987" xr:uid="{00000000-0005-0000-0000-0000AF500000}"/>
    <cellStyle name="Migliaia 39 9 5" xfId="27398" xr:uid="{00000000-0005-0000-0000-0000B0500000}"/>
    <cellStyle name="Migliaia 39 9 6" xfId="30413" xr:uid="{00000000-0005-0000-0000-0000B1500000}"/>
    <cellStyle name="Migliaia 39 9 7" xfId="35457" xr:uid="{00000000-0005-0000-0000-0000B2500000}"/>
    <cellStyle name="Migliaia 39 9 8" xfId="38417" xr:uid="{00000000-0005-0000-0000-0000B3500000}"/>
    <cellStyle name="Migliaia 4" xfId="10988" xr:uid="{00000000-0005-0000-0000-0000B4500000}"/>
    <cellStyle name="Migliaia 4 10" xfId="10989" xr:uid="{00000000-0005-0000-0000-0000B5500000}"/>
    <cellStyle name="Migliaia 4 10 2" xfId="10990" xr:uid="{00000000-0005-0000-0000-0000B6500000}"/>
    <cellStyle name="Migliaia 4 10 3" xfId="10991" xr:uid="{00000000-0005-0000-0000-0000B7500000}"/>
    <cellStyle name="Migliaia 4 10 4" xfId="28315" xr:uid="{00000000-0005-0000-0000-0000B8500000}"/>
    <cellStyle name="Migliaia 4 10 5" xfId="33073" xr:uid="{00000000-0005-0000-0000-0000B9500000}"/>
    <cellStyle name="Migliaia 4 10 6" xfId="39322" xr:uid="{00000000-0005-0000-0000-0000BA500000}"/>
    <cellStyle name="Migliaia 4 11" xfId="10992" xr:uid="{00000000-0005-0000-0000-0000BB500000}"/>
    <cellStyle name="Migliaia 4 11 2" xfId="10993" xr:uid="{00000000-0005-0000-0000-0000BC500000}"/>
    <cellStyle name="Migliaia 4 11 3" xfId="10994" xr:uid="{00000000-0005-0000-0000-0000BD500000}"/>
    <cellStyle name="Migliaia 4 11 4" xfId="29235" xr:uid="{00000000-0005-0000-0000-0000BE500000}"/>
    <cellStyle name="Migliaia 4 11 5" xfId="32723" xr:uid="{00000000-0005-0000-0000-0000BF500000}"/>
    <cellStyle name="Migliaia 4 11 6" xfId="40227" xr:uid="{00000000-0005-0000-0000-0000C0500000}"/>
    <cellStyle name="Migliaia 4 12" xfId="10995" xr:uid="{00000000-0005-0000-0000-0000C1500000}"/>
    <cellStyle name="Migliaia 4 13" xfId="10996" xr:uid="{00000000-0005-0000-0000-0000C2500000}"/>
    <cellStyle name="Migliaia 4 14" xfId="10997" xr:uid="{00000000-0005-0000-0000-0000C3500000}"/>
    <cellStyle name="Migliaia 4 15" xfId="23628" xr:uid="{00000000-0005-0000-0000-0000C4500000}"/>
    <cellStyle name="Migliaia 4 16" xfId="30249" xr:uid="{00000000-0005-0000-0000-0000C5500000}"/>
    <cellStyle name="Migliaia 4 17" xfId="36370" xr:uid="{00000000-0005-0000-0000-0000C6500000}"/>
    <cellStyle name="Migliaia 4 18" xfId="41132" xr:uid="{00000000-0005-0000-0000-0000C7500000}"/>
    <cellStyle name="Migliaia 4 19" xfId="41253" xr:uid="{00000000-0005-0000-0000-0000C8500000}"/>
    <cellStyle name="Migliaia 4 2" xfId="10998" xr:uid="{00000000-0005-0000-0000-0000C9500000}"/>
    <cellStyle name="Migliaia 4 2 10" xfId="24498" xr:uid="{00000000-0005-0000-0000-0000CA500000}"/>
    <cellStyle name="Migliaia 4 2 11" xfId="30250" xr:uid="{00000000-0005-0000-0000-0000CB500000}"/>
    <cellStyle name="Migliaia 4 2 12" xfId="36966" xr:uid="{00000000-0005-0000-0000-0000CC500000}"/>
    <cellStyle name="Migliaia 4 2 2" xfId="10999" xr:uid="{00000000-0005-0000-0000-0000CD500000}"/>
    <cellStyle name="Migliaia 4 2 2 10" xfId="31016" xr:uid="{00000000-0005-0000-0000-0000CE500000}"/>
    <cellStyle name="Migliaia 4 2 2 11" xfId="33780" xr:uid="{00000000-0005-0000-0000-0000CF500000}"/>
    <cellStyle name="Migliaia 4 2 2 12" xfId="36967" xr:uid="{00000000-0005-0000-0000-0000D0500000}"/>
    <cellStyle name="Migliaia 4 2 2 2" xfId="11000" xr:uid="{00000000-0005-0000-0000-0000D1500000}"/>
    <cellStyle name="Migliaia 4 2 2 2 2" xfId="11001" xr:uid="{00000000-0005-0000-0000-0000D2500000}"/>
    <cellStyle name="Migliaia 4 2 2 2 3" xfId="11002" xr:uid="{00000000-0005-0000-0000-0000D3500000}"/>
    <cellStyle name="Migliaia 4 2 2 2 4" xfId="11003" xr:uid="{00000000-0005-0000-0000-0000D4500000}"/>
    <cellStyle name="Migliaia 4 2 2 2 5" xfId="26818" xr:uid="{00000000-0005-0000-0000-0000D5500000}"/>
    <cellStyle name="Migliaia 4 2 2 2 6" xfId="31896" xr:uid="{00000000-0005-0000-0000-0000D6500000}"/>
    <cellStyle name="Migliaia 4 2 2 2 7" xfId="34884" xr:uid="{00000000-0005-0000-0000-0000D7500000}"/>
    <cellStyle name="Migliaia 4 2 2 2 8" xfId="37844" xr:uid="{00000000-0005-0000-0000-0000D8500000}"/>
    <cellStyle name="Migliaia 4 2 2 3" xfId="11004" xr:uid="{00000000-0005-0000-0000-0000D9500000}"/>
    <cellStyle name="Migliaia 4 2 2 3 2" xfId="11005" xr:uid="{00000000-0005-0000-0000-0000DA500000}"/>
    <cellStyle name="Migliaia 4 2 2 3 3" xfId="11006" xr:uid="{00000000-0005-0000-0000-0000DB500000}"/>
    <cellStyle name="Migliaia 4 2 2 3 4" xfId="28081" xr:uid="{00000000-0005-0000-0000-0000DC500000}"/>
    <cellStyle name="Migliaia 4 2 2 3 5" xfId="36130" xr:uid="{00000000-0005-0000-0000-0000DD500000}"/>
    <cellStyle name="Migliaia 4 2 2 3 6" xfId="39090" xr:uid="{00000000-0005-0000-0000-0000DE500000}"/>
    <cellStyle name="Migliaia 4 2 2 4" xfId="11007" xr:uid="{00000000-0005-0000-0000-0000DF500000}"/>
    <cellStyle name="Migliaia 4 2 2 4 2" xfId="11008" xr:uid="{00000000-0005-0000-0000-0000E0500000}"/>
    <cellStyle name="Migliaia 4 2 2 4 3" xfId="11009" xr:uid="{00000000-0005-0000-0000-0000E1500000}"/>
    <cellStyle name="Migliaia 4 2 2 4 4" xfId="28997" xr:uid="{00000000-0005-0000-0000-0000E2500000}"/>
    <cellStyle name="Migliaia 4 2 2 4 5" xfId="39994" xr:uid="{00000000-0005-0000-0000-0000E3500000}"/>
    <cellStyle name="Migliaia 4 2 2 5" xfId="11010" xr:uid="{00000000-0005-0000-0000-0000E4500000}"/>
    <cellStyle name="Migliaia 4 2 2 5 2" xfId="11011" xr:uid="{00000000-0005-0000-0000-0000E5500000}"/>
    <cellStyle name="Migliaia 4 2 2 5 3" xfId="11012" xr:uid="{00000000-0005-0000-0000-0000E6500000}"/>
    <cellStyle name="Migliaia 4 2 2 5 4" xfId="29917" xr:uid="{00000000-0005-0000-0000-0000E7500000}"/>
    <cellStyle name="Migliaia 4 2 2 5 5" xfId="40899" xr:uid="{00000000-0005-0000-0000-0000E8500000}"/>
    <cellStyle name="Migliaia 4 2 2 6" xfId="11013" xr:uid="{00000000-0005-0000-0000-0000E9500000}"/>
    <cellStyle name="Migliaia 4 2 2 7" xfId="11014" xr:uid="{00000000-0005-0000-0000-0000EA500000}"/>
    <cellStyle name="Migliaia 4 2 2 8" xfId="11015" xr:uid="{00000000-0005-0000-0000-0000EB500000}"/>
    <cellStyle name="Migliaia 4 2 2 9" xfId="24499" xr:uid="{00000000-0005-0000-0000-0000EC500000}"/>
    <cellStyle name="Migliaia 4 2 3" xfId="11016" xr:uid="{00000000-0005-0000-0000-0000ED500000}"/>
    <cellStyle name="Migliaia 4 2 3 2" xfId="11017" xr:uid="{00000000-0005-0000-0000-0000EE500000}"/>
    <cellStyle name="Migliaia 4 2 3 3" xfId="11018" xr:uid="{00000000-0005-0000-0000-0000EF500000}"/>
    <cellStyle name="Migliaia 4 2 3 4" xfId="11019" xr:uid="{00000000-0005-0000-0000-0000F0500000}"/>
    <cellStyle name="Migliaia 4 2 3 5" xfId="26817" xr:uid="{00000000-0005-0000-0000-0000F1500000}"/>
    <cellStyle name="Migliaia 4 2 3 6" xfId="31895" xr:uid="{00000000-0005-0000-0000-0000F2500000}"/>
    <cellStyle name="Migliaia 4 2 3 7" xfId="34883" xr:uid="{00000000-0005-0000-0000-0000F3500000}"/>
    <cellStyle name="Migliaia 4 2 3 8" xfId="37843" xr:uid="{00000000-0005-0000-0000-0000F4500000}"/>
    <cellStyle name="Migliaia 4 2 4" xfId="11020" xr:uid="{00000000-0005-0000-0000-0000F5500000}"/>
    <cellStyle name="Migliaia 4 2 4 2" xfId="11021" xr:uid="{00000000-0005-0000-0000-0000F6500000}"/>
    <cellStyle name="Migliaia 4 2 4 3" xfId="11022" xr:uid="{00000000-0005-0000-0000-0000F7500000}"/>
    <cellStyle name="Migliaia 4 2 4 4" xfId="11023" xr:uid="{00000000-0005-0000-0000-0000F8500000}"/>
    <cellStyle name="Migliaia 4 2 4 5" xfId="27462" xr:uid="{00000000-0005-0000-0000-0000F9500000}"/>
    <cellStyle name="Migliaia 4 2 4 6" xfId="31015" xr:uid="{00000000-0005-0000-0000-0000FA500000}"/>
    <cellStyle name="Migliaia 4 2 4 7" xfId="35519" xr:uid="{00000000-0005-0000-0000-0000FB500000}"/>
    <cellStyle name="Migliaia 4 2 4 8" xfId="38479" xr:uid="{00000000-0005-0000-0000-0000FC500000}"/>
    <cellStyle name="Migliaia 4 2 5" xfId="11024" xr:uid="{00000000-0005-0000-0000-0000FD500000}"/>
    <cellStyle name="Migliaia 4 2 5 2" xfId="11025" xr:uid="{00000000-0005-0000-0000-0000FE500000}"/>
    <cellStyle name="Migliaia 4 2 5 3" xfId="11026" xr:uid="{00000000-0005-0000-0000-0000FF500000}"/>
    <cellStyle name="Migliaia 4 2 5 4" xfId="28378" xr:uid="{00000000-0005-0000-0000-000000510000}"/>
    <cellStyle name="Migliaia 4 2 5 5" xfId="33779" xr:uid="{00000000-0005-0000-0000-000001510000}"/>
    <cellStyle name="Migliaia 4 2 5 6" xfId="39383" xr:uid="{00000000-0005-0000-0000-000002510000}"/>
    <cellStyle name="Migliaia 4 2 6" xfId="11027" xr:uid="{00000000-0005-0000-0000-000003510000}"/>
    <cellStyle name="Migliaia 4 2 6 2" xfId="11028" xr:uid="{00000000-0005-0000-0000-000004510000}"/>
    <cellStyle name="Migliaia 4 2 6 3" xfId="11029" xr:uid="{00000000-0005-0000-0000-000005510000}"/>
    <cellStyle name="Migliaia 4 2 6 4" xfId="29298" xr:uid="{00000000-0005-0000-0000-000006510000}"/>
    <cellStyle name="Migliaia 4 2 6 5" xfId="40288" xr:uid="{00000000-0005-0000-0000-000007510000}"/>
    <cellStyle name="Migliaia 4 2 7" xfId="11030" xr:uid="{00000000-0005-0000-0000-000008510000}"/>
    <cellStyle name="Migliaia 4 2 8" xfId="11031" xr:uid="{00000000-0005-0000-0000-000009510000}"/>
    <cellStyle name="Migliaia 4 2 9" xfId="11032" xr:uid="{00000000-0005-0000-0000-00000A510000}"/>
    <cellStyle name="Migliaia 4 3" xfId="11033" xr:uid="{00000000-0005-0000-0000-00000B510000}"/>
    <cellStyle name="Migliaia 4 3 10" xfId="11034" xr:uid="{00000000-0005-0000-0000-00000C510000}"/>
    <cellStyle name="Migliaia 4 3 11" xfId="11035" xr:uid="{00000000-0005-0000-0000-00000D510000}"/>
    <cellStyle name="Migliaia 4 3 12" xfId="24500" xr:uid="{00000000-0005-0000-0000-00000E510000}"/>
    <cellStyle name="Migliaia 4 3 13" xfId="31017" xr:uid="{00000000-0005-0000-0000-00000F510000}"/>
    <cellStyle name="Migliaia 4 3 14" xfId="36968" xr:uid="{00000000-0005-0000-0000-000010510000}"/>
    <cellStyle name="Migliaia 4 3 2" xfId="11036" xr:uid="{00000000-0005-0000-0000-000011510000}"/>
    <cellStyle name="Migliaia 4 3 2 10" xfId="31018" xr:uid="{00000000-0005-0000-0000-000012510000}"/>
    <cellStyle name="Migliaia 4 3 2 11" xfId="33782" xr:uid="{00000000-0005-0000-0000-000013510000}"/>
    <cellStyle name="Migliaia 4 3 2 12" xfId="36969" xr:uid="{00000000-0005-0000-0000-000014510000}"/>
    <cellStyle name="Migliaia 4 3 2 2" xfId="11037" xr:uid="{00000000-0005-0000-0000-000015510000}"/>
    <cellStyle name="Migliaia 4 3 2 2 2" xfId="11038" xr:uid="{00000000-0005-0000-0000-000016510000}"/>
    <cellStyle name="Migliaia 4 3 2 2 3" xfId="11039" xr:uid="{00000000-0005-0000-0000-000017510000}"/>
    <cellStyle name="Migliaia 4 3 2 2 4" xfId="11040" xr:uid="{00000000-0005-0000-0000-000018510000}"/>
    <cellStyle name="Migliaia 4 3 2 2 5" xfId="26820" xr:uid="{00000000-0005-0000-0000-000019510000}"/>
    <cellStyle name="Migliaia 4 3 2 2 6" xfId="31898" xr:uid="{00000000-0005-0000-0000-00001A510000}"/>
    <cellStyle name="Migliaia 4 3 2 2 7" xfId="34886" xr:uid="{00000000-0005-0000-0000-00001B510000}"/>
    <cellStyle name="Migliaia 4 3 2 2 8" xfId="37846" xr:uid="{00000000-0005-0000-0000-00001C510000}"/>
    <cellStyle name="Migliaia 4 3 2 3" xfId="11041" xr:uid="{00000000-0005-0000-0000-00001D510000}"/>
    <cellStyle name="Migliaia 4 3 2 3 2" xfId="11042" xr:uid="{00000000-0005-0000-0000-00001E510000}"/>
    <cellStyle name="Migliaia 4 3 2 3 3" xfId="11043" xr:uid="{00000000-0005-0000-0000-00001F510000}"/>
    <cellStyle name="Migliaia 4 3 2 3 4" xfId="27690" xr:uid="{00000000-0005-0000-0000-000020510000}"/>
    <cellStyle name="Migliaia 4 3 2 3 5" xfId="35744" xr:uid="{00000000-0005-0000-0000-000021510000}"/>
    <cellStyle name="Migliaia 4 3 2 3 6" xfId="38704" xr:uid="{00000000-0005-0000-0000-000022510000}"/>
    <cellStyle name="Migliaia 4 3 2 4" xfId="11044" xr:uid="{00000000-0005-0000-0000-000023510000}"/>
    <cellStyle name="Migliaia 4 3 2 4 2" xfId="11045" xr:uid="{00000000-0005-0000-0000-000024510000}"/>
    <cellStyle name="Migliaia 4 3 2 4 3" xfId="11046" xr:uid="{00000000-0005-0000-0000-000025510000}"/>
    <cellStyle name="Migliaia 4 3 2 4 4" xfId="28606" xr:uid="{00000000-0005-0000-0000-000026510000}"/>
    <cellStyle name="Migliaia 4 3 2 4 5" xfId="39608" xr:uid="{00000000-0005-0000-0000-000027510000}"/>
    <cellStyle name="Migliaia 4 3 2 5" xfId="11047" xr:uid="{00000000-0005-0000-0000-000028510000}"/>
    <cellStyle name="Migliaia 4 3 2 5 2" xfId="11048" xr:uid="{00000000-0005-0000-0000-000029510000}"/>
    <cellStyle name="Migliaia 4 3 2 5 3" xfId="11049" xr:uid="{00000000-0005-0000-0000-00002A510000}"/>
    <cellStyle name="Migliaia 4 3 2 5 4" xfId="29526" xr:uid="{00000000-0005-0000-0000-00002B510000}"/>
    <cellStyle name="Migliaia 4 3 2 5 5" xfId="40513" xr:uid="{00000000-0005-0000-0000-00002C510000}"/>
    <cellStyle name="Migliaia 4 3 2 6" xfId="11050" xr:uid="{00000000-0005-0000-0000-00002D510000}"/>
    <cellStyle name="Migliaia 4 3 2 7" xfId="11051" xr:uid="{00000000-0005-0000-0000-00002E510000}"/>
    <cellStyle name="Migliaia 4 3 2 8" xfId="11052" xr:uid="{00000000-0005-0000-0000-00002F510000}"/>
    <cellStyle name="Migliaia 4 3 2 9" xfId="24501" xr:uid="{00000000-0005-0000-0000-000030510000}"/>
    <cellStyle name="Migliaia 4 3 3" xfId="11053" xr:uid="{00000000-0005-0000-0000-000031510000}"/>
    <cellStyle name="Migliaia 4 3 3 10" xfId="24502" xr:uid="{00000000-0005-0000-0000-000032510000}"/>
    <cellStyle name="Migliaia 4 3 3 11" xfId="31019" xr:uid="{00000000-0005-0000-0000-000033510000}"/>
    <cellStyle name="Migliaia 4 3 3 12" xfId="33783" xr:uid="{00000000-0005-0000-0000-000034510000}"/>
    <cellStyle name="Migliaia 4 3 3 13" xfId="36970" xr:uid="{00000000-0005-0000-0000-000035510000}"/>
    <cellStyle name="Migliaia 4 3 3 2" xfId="11054" xr:uid="{00000000-0005-0000-0000-000036510000}"/>
    <cellStyle name="Migliaia 4 3 3 2 10" xfId="31020" xr:uid="{00000000-0005-0000-0000-000037510000}"/>
    <cellStyle name="Migliaia 4 3 3 2 11" xfId="33784" xr:uid="{00000000-0005-0000-0000-000038510000}"/>
    <cellStyle name="Migliaia 4 3 3 2 12" xfId="36971" xr:uid="{00000000-0005-0000-0000-000039510000}"/>
    <cellStyle name="Migliaia 4 3 3 2 2" xfId="11055" xr:uid="{00000000-0005-0000-0000-00003A510000}"/>
    <cellStyle name="Migliaia 4 3 3 2 2 2" xfId="11056" xr:uid="{00000000-0005-0000-0000-00003B510000}"/>
    <cellStyle name="Migliaia 4 3 3 2 2 3" xfId="11057" xr:uid="{00000000-0005-0000-0000-00003C510000}"/>
    <cellStyle name="Migliaia 4 3 3 2 2 4" xfId="11058" xr:uid="{00000000-0005-0000-0000-00003D510000}"/>
    <cellStyle name="Migliaia 4 3 3 2 2 5" xfId="26822" xr:uid="{00000000-0005-0000-0000-00003E510000}"/>
    <cellStyle name="Migliaia 4 3 3 2 2 6" xfId="31900" xr:uid="{00000000-0005-0000-0000-00003F510000}"/>
    <cellStyle name="Migliaia 4 3 3 2 2 7" xfId="34888" xr:uid="{00000000-0005-0000-0000-000040510000}"/>
    <cellStyle name="Migliaia 4 3 3 2 2 8" xfId="37848" xr:uid="{00000000-0005-0000-0000-000041510000}"/>
    <cellStyle name="Migliaia 4 3 3 2 3" xfId="11059" xr:uid="{00000000-0005-0000-0000-000042510000}"/>
    <cellStyle name="Migliaia 4 3 3 2 3 2" xfId="11060" xr:uid="{00000000-0005-0000-0000-000043510000}"/>
    <cellStyle name="Migliaia 4 3 3 2 3 3" xfId="11061" xr:uid="{00000000-0005-0000-0000-000044510000}"/>
    <cellStyle name="Migliaia 4 3 3 2 3 4" xfId="28083" xr:uid="{00000000-0005-0000-0000-000045510000}"/>
    <cellStyle name="Migliaia 4 3 3 2 3 5" xfId="36132" xr:uid="{00000000-0005-0000-0000-000046510000}"/>
    <cellStyle name="Migliaia 4 3 3 2 3 6" xfId="39092" xr:uid="{00000000-0005-0000-0000-000047510000}"/>
    <cellStyle name="Migliaia 4 3 3 2 4" xfId="11062" xr:uid="{00000000-0005-0000-0000-000048510000}"/>
    <cellStyle name="Migliaia 4 3 3 2 4 2" xfId="11063" xr:uid="{00000000-0005-0000-0000-000049510000}"/>
    <cellStyle name="Migliaia 4 3 3 2 4 3" xfId="11064" xr:uid="{00000000-0005-0000-0000-00004A510000}"/>
    <cellStyle name="Migliaia 4 3 3 2 4 4" xfId="28999" xr:uid="{00000000-0005-0000-0000-00004B510000}"/>
    <cellStyle name="Migliaia 4 3 3 2 4 5" xfId="39996" xr:uid="{00000000-0005-0000-0000-00004C510000}"/>
    <cellStyle name="Migliaia 4 3 3 2 5" xfId="11065" xr:uid="{00000000-0005-0000-0000-00004D510000}"/>
    <cellStyle name="Migliaia 4 3 3 2 5 2" xfId="11066" xr:uid="{00000000-0005-0000-0000-00004E510000}"/>
    <cellStyle name="Migliaia 4 3 3 2 5 3" xfId="11067" xr:uid="{00000000-0005-0000-0000-00004F510000}"/>
    <cellStyle name="Migliaia 4 3 3 2 5 4" xfId="29919" xr:uid="{00000000-0005-0000-0000-000050510000}"/>
    <cellStyle name="Migliaia 4 3 3 2 5 5" xfId="40901" xr:uid="{00000000-0005-0000-0000-000051510000}"/>
    <cellStyle name="Migliaia 4 3 3 2 6" xfId="11068" xr:uid="{00000000-0005-0000-0000-000052510000}"/>
    <cellStyle name="Migliaia 4 3 3 2 7" xfId="11069" xr:uid="{00000000-0005-0000-0000-000053510000}"/>
    <cellStyle name="Migliaia 4 3 3 2 8" xfId="11070" xr:uid="{00000000-0005-0000-0000-000054510000}"/>
    <cellStyle name="Migliaia 4 3 3 2 9" xfId="24503" xr:uid="{00000000-0005-0000-0000-000055510000}"/>
    <cellStyle name="Migliaia 4 3 3 3" xfId="11071" xr:uid="{00000000-0005-0000-0000-000056510000}"/>
    <cellStyle name="Migliaia 4 3 3 3 2" xfId="11072" xr:uid="{00000000-0005-0000-0000-000057510000}"/>
    <cellStyle name="Migliaia 4 3 3 3 3" xfId="11073" xr:uid="{00000000-0005-0000-0000-000058510000}"/>
    <cellStyle name="Migliaia 4 3 3 3 4" xfId="11074" xr:uid="{00000000-0005-0000-0000-000059510000}"/>
    <cellStyle name="Migliaia 4 3 3 3 5" xfId="26821" xr:uid="{00000000-0005-0000-0000-00005A510000}"/>
    <cellStyle name="Migliaia 4 3 3 3 6" xfId="31899" xr:uid="{00000000-0005-0000-0000-00005B510000}"/>
    <cellStyle name="Migliaia 4 3 3 3 7" xfId="34887" xr:uid="{00000000-0005-0000-0000-00005C510000}"/>
    <cellStyle name="Migliaia 4 3 3 3 8" xfId="37847" xr:uid="{00000000-0005-0000-0000-00005D510000}"/>
    <cellStyle name="Migliaia 4 3 3 4" xfId="11075" xr:uid="{00000000-0005-0000-0000-00005E510000}"/>
    <cellStyle name="Migliaia 4 3 3 4 2" xfId="11076" xr:uid="{00000000-0005-0000-0000-00005F510000}"/>
    <cellStyle name="Migliaia 4 3 3 4 3" xfId="11077" xr:uid="{00000000-0005-0000-0000-000060510000}"/>
    <cellStyle name="Migliaia 4 3 3 4 4" xfId="27691" xr:uid="{00000000-0005-0000-0000-000061510000}"/>
    <cellStyle name="Migliaia 4 3 3 4 5" xfId="35745" xr:uid="{00000000-0005-0000-0000-000062510000}"/>
    <cellStyle name="Migliaia 4 3 3 4 6" xfId="38705" xr:uid="{00000000-0005-0000-0000-000063510000}"/>
    <cellStyle name="Migliaia 4 3 3 5" xfId="11078" xr:uid="{00000000-0005-0000-0000-000064510000}"/>
    <cellStyle name="Migliaia 4 3 3 5 2" xfId="11079" xr:uid="{00000000-0005-0000-0000-000065510000}"/>
    <cellStyle name="Migliaia 4 3 3 5 3" xfId="11080" xr:uid="{00000000-0005-0000-0000-000066510000}"/>
    <cellStyle name="Migliaia 4 3 3 5 4" xfId="28607" xr:uid="{00000000-0005-0000-0000-000067510000}"/>
    <cellStyle name="Migliaia 4 3 3 5 5" xfId="39609" xr:uid="{00000000-0005-0000-0000-000068510000}"/>
    <cellStyle name="Migliaia 4 3 3 6" xfId="11081" xr:uid="{00000000-0005-0000-0000-000069510000}"/>
    <cellStyle name="Migliaia 4 3 3 6 2" xfId="11082" xr:uid="{00000000-0005-0000-0000-00006A510000}"/>
    <cellStyle name="Migliaia 4 3 3 6 3" xfId="11083" xr:uid="{00000000-0005-0000-0000-00006B510000}"/>
    <cellStyle name="Migliaia 4 3 3 6 4" xfId="29527" xr:uid="{00000000-0005-0000-0000-00006C510000}"/>
    <cellStyle name="Migliaia 4 3 3 6 5" xfId="40514" xr:uid="{00000000-0005-0000-0000-00006D510000}"/>
    <cellStyle name="Migliaia 4 3 3 7" xfId="11084" xr:uid="{00000000-0005-0000-0000-00006E510000}"/>
    <cellStyle name="Migliaia 4 3 3 8" xfId="11085" xr:uid="{00000000-0005-0000-0000-00006F510000}"/>
    <cellStyle name="Migliaia 4 3 3 9" xfId="11086" xr:uid="{00000000-0005-0000-0000-000070510000}"/>
    <cellStyle name="Migliaia 4 3 4" xfId="11087" xr:uid="{00000000-0005-0000-0000-000071510000}"/>
    <cellStyle name="Migliaia 4 3 4 10" xfId="31021" xr:uid="{00000000-0005-0000-0000-000072510000}"/>
    <cellStyle name="Migliaia 4 3 4 11" xfId="33785" xr:uid="{00000000-0005-0000-0000-000073510000}"/>
    <cellStyle name="Migliaia 4 3 4 12" xfId="36972" xr:uid="{00000000-0005-0000-0000-000074510000}"/>
    <cellStyle name="Migliaia 4 3 4 2" xfId="11088" xr:uid="{00000000-0005-0000-0000-000075510000}"/>
    <cellStyle name="Migliaia 4 3 4 2 2" xfId="11089" xr:uid="{00000000-0005-0000-0000-000076510000}"/>
    <cellStyle name="Migliaia 4 3 4 2 3" xfId="11090" xr:uid="{00000000-0005-0000-0000-000077510000}"/>
    <cellStyle name="Migliaia 4 3 4 2 4" xfId="11091" xr:uid="{00000000-0005-0000-0000-000078510000}"/>
    <cellStyle name="Migliaia 4 3 4 2 5" xfId="26823" xr:uid="{00000000-0005-0000-0000-000079510000}"/>
    <cellStyle name="Migliaia 4 3 4 2 6" xfId="31901" xr:uid="{00000000-0005-0000-0000-00007A510000}"/>
    <cellStyle name="Migliaia 4 3 4 2 7" xfId="34889" xr:uid="{00000000-0005-0000-0000-00007B510000}"/>
    <cellStyle name="Migliaia 4 3 4 2 8" xfId="37849" xr:uid="{00000000-0005-0000-0000-00007C510000}"/>
    <cellStyle name="Migliaia 4 3 4 3" xfId="11092" xr:uid="{00000000-0005-0000-0000-00007D510000}"/>
    <cellStyle name="Migliaia 4 3 4 3 2" xfId="11093" xr:uid="{00000000-0005-0000-0000-00007E510000}"/>
    <cellStyle name="Migliaia 4 3 4 3 3" xfId="11094" xr:uid="{00000000-0005-0000-0000-00007F510000}"/>
    <cellStyle name="Migliaia 4 3 4 3 4" xfId="28082" xr:uid="{00000000-0005-0000-0000-000080510000}"/>
    <cellStyle name="Migliaia 4 3 4 3 5" xfId="36131" xr:uid="{00000000-0005-0000-0000-000081510000}"/>
    <cellStyle name="Migliaia 4 3 4 3 6" xfId="39091" xr:uid="{00000000-0005-0000-0000-000082510000}"/>
    <cellStyle name="Migliaia 4 3 4 4" xfId="11095" xr:uid="{00000000-0005-0000-0000-000083510000}"/>
    <cellStyle name="Migliaia 4 3 4 4 2" xfId="11096" xr:uid="{00000000-0005-0000-0000-000084510000}"/>
    <cellStyle name="Migliaia 4 3 4 4 3" xfId="11097" xr:uid="{00000000-0005-0000-0000-000085510000}"/>
    <cellStyle name="Migliaia 4 3 4 4 4" xfId="28998" xr:uid="{00000000-0005-0000-0000-000086510000}"/>
    <cellStyle name="Migliaia 4 3 4 4 5" xfId="39995" xr:uid="{00000000-0005-0000-0000-000087510000}"/>
    <cellStyle name="Migliaia 4 3 4 5" xfId="11098" xr:uid="{00000000-0005-0000-0000-000088510000}"/>
    <cellStyle name="Migliaia 4 3 4 5 2" xfId="11099" xr:uid="{00000000-0005-0000-0000-000089510000}"/>
    <cellStyle name="Migliaia 4 3 4 5 3" xfId="11100" xr:uid="{00000000-0005-0000-0000-00008A510000}"/>
    <cellStyle name="Migliaia 4 3 4 5 4" xfId="29918" xr:uid="{00000000-0005-0000-0000-00008B510000}"/>
    <cellStyle name="Migliaia 4 3 4 5 5" xfId="40900" xr:uid="{00000000-0005-0000-0000-00008C510000}"/>
    <cellStyle name="Migliaia 4 3 4 6" xfId="11101" xr:uid="{00000000-0005-0000-0000-00008D510000}"/>
    <cellStyle name="Migliaia 4 3 4 7" xfId="11102" xr:uid="{00000000-0005-0000-0000-00008E510000}"/>
    <cellStyle name="Migliaia 4 3 4 8" xfId="11103" xr:uid="{00000000-0005-0000-0000-00008F510000}"/>
    <cellStyle name="Migliaia 4 3 4 9" xfId="24504" xr:uid="{00000000-0005-0000-0000-000090510000}"/>
    <cellStyle name="Migliaia 4 3 5" xfId="11104" xr:uid="{00000000-0005-0000-0000-000091510000}"/>
    <cellStyle name="Migliaia 4 3 5 2" xfId="11105" xr:uid="{00000000-0005-0000-0000-000092510000}"/>
    <cellStyle name="Migliaia 4 3 5 3" xfId="11106" xr:uid="{00000000-0005-0000-0000-000093510000}"/>
    <cellStyle name="Migliaia 4 3 5 4" xfId="11107" xr:uid="{00000000-0005-0000-0000-000094510000}"/>
    <cellStyle name="Migliaia 4 3 5 5" xfId="26819" xr:uid="{00000000-0005-0000-0000-000095510000}"/>
    <cellStyle name="Migliaia 4 3 5 6" xfId="31897" xr:uid="{00000000-0005-0000-0000-000096510000}"/>
    <cellStyle name="Migliaia 4 3 5 7" xfId="34885" xr:uid="{00000000-0005-0000-0000-000097510000}"/>
    <cellStyle name="Migliaia 4 3 5 8" xfId="37845" xr:uid="{00000000-0005-0000-0000-000098510000}"/>
    <cellStyle name="Migliaia 4 3 6" xfId="11108" xr:uid="{00000000-0005-0000-0000-000099510000}"/>
    <cellStyle name="Migliaia 4 3 6 2" xfId="11109" xr:uid="{00000000-0005-0000-0000-00009A510000}"/>
    <cellStyle name="Migliaia 4 3 6 3" xfId="11110" xr:uid="{00000000-0005-0000-0000-00009B510000}"/>
    <cellStyle name="Migliaia 4 3 6 4" xfId="27689" xr:uid="{00000000-0005-0000-0000-00009C510000}"/>
    <cellStyle name="Migliaia 4 3 6 5" xfId="35743" xr:uid="{00000000-0005-0000-0000-00009D510000}"/>
    <cellStyle name="Migliaia 4 3 6 6" xfId="38703" xr:uid="{00000000-0005-0000-0000-00009E510000}"/>
    <cellStyle name="Migliaia 4 3 7" xfId="11111" xr:uid="{00000000-0005-0000-0000-00009F510000}"/>
    <cellStyle name="Migliaia 4 3 7 2" xfId="11112" xr:uid="{00000000-0005-0000-0000-0000A0510000}"/>
    <cellStyle name="Migliaia 4 3 7 3" xfId="11113" xr:uid="{00000000-0005-0000-0000-0000A1510000}"/>
    <cellStyle name="Migliaia 4 3 7 4" xfId="28605" xr:uid="{00000000-0005-0000-0000-0000A2510000}"/>
    <cellStyle name="Migliaia 4 3 7 5" xfId="33781" xr:uid="{00000000-0005-0000-0000-0000A3510000}"/>
    <cellStyle name="Migliaia 4 3 7 6" xfId="39607" xr:uid="{00000000-0005-0000-0000-0000A4510000}"/>
    <cellStyle name="Migliaia 4 3 8" xfId="11114" xr:uid="{00000000-0005-0000-0000-0000A5510000}"/>
    <cellStyle name="Migliaia 4 3 8 2" xfId="11115" xr:uid="{00000000-0005-0000-0000-0000A6510000}"/>
    <cellStyle name="Migliaia 4 3 8 3" xfId="11116" xr:uid="{00000000-0005-0000-0000-0000A7510000}"/>
    <cellStyle name="Migliaia 4 3 8 4" xfId="29525" xr:uid="{00000000-0005-0000-0000-0000A8510000}"/>
    <cellStyle name="Migliaia 4 3 8 5" xfId="40512" xr:uid="{00000000-0005-0000-0000-0000A9510000}"/>
    <cellStyle name="Migliaia 4 3 9" xfId="11117" xr:uid="{00000000-0005-0000-0000-0000AA510000}"/>
    <cellStyle name="Migliaia 4 4" xfId="11118" xr:uid="{00000000-0005-0000-0000-0000AB510000}"/>
    <cellStyle name="Migliaia 4 4 10" xfId="11119" xr:uid="{00000000-0005-0000-0000-0000AC510000}"/>
    <cellStyle name="Migliaia 4 4 11" xfId="24505" xr:uid="{00000000-0005-0000-0000-0000AD510000}"/>
    <cellStyle name="Migliaia 4 4 12" xfId="31022" xr:uid="{00000000-0005-0000-0000-0000AE510000}"/>
    <cellStyle name="Migliaia 4 4 13" xfId="33786" xr:uid="{00000000-0005-0000-0000-0000AF510000}"/>
    <cellStyle name="Migliaia 4 4 14" xfId="36973" xr:uid="{00000000-0005-0000-0000-0000B0510000}"/>
    <cellStyle name="Migliaia 4 4 2" xfId="11120" xr:uid="{00000000-0005-0000-0000-0000B1510000}"/>
    <cellStyle name="Migliaia 4 4 2 10" xfId="24506" xr:uid="{00000000-0005-0000-0000-0000B2510000}"/>
    <cellStyle name="Migliaia 4 4 2 11" xfId="31023" xr:uid="{00000000-0005-0000-0000-0000B3510000}"/>
    <cellStyle name="Migliaia 4 4 2 12" xfId="33787" xr:uid="{00000000-0005-0000-0000-0000B4510000}"/>
    <cellStyle name="Migliaia 4 4 2 13" xfId="36974" xr:uid="{00000000-0005-0000-0000-0000B5510000}"/>
    <cellStyle name="Migliaia 4 4 2 2" xfId="11121" xr:uid="{00000000-0005-0000-0000-0000B6510000}"/>
    <cellStyle name="Migliaia 4 4 2 2 10" xfId="31024" xr:uid="{00000000-0005-0000-0000-0000B7510000}"/>
    <cellStyle name="Migliaia 4 4 2 2 11" xfId="33788" xr:uid="{00000000-0005-0000-0000-0000B8510000}"/>
    <cellStyle name="Migliaia 4 4 2 2 12" xfId="36975" xr:uid="{00000000-0005-0000-0000-0000B9510000}"/>
    <cellStyle name="Migliaia 4 4 2 2 2" xfId="11122" xr:uid="{00000000-0005-0000-0000-0000BA510000}"/>
    <cellStyle name="Migliaia 4 4 2 2 2 2" xfId="11123" xr:uid="{00000000-0005-0000-0000-0000BB510000}"/>
    <cellStyle name="Migliaia 4 4 2 2 2 3" xfId="11124" xr:uid="{00000000-0005-0000-0000-0000BC510000}"/>
    <cellStyle name="Migliaia 4 4 2 2 2 4" xfId="11125" xr:uid="{00000000-0005-0000-0000-0000BD510000}"/>
    <cellStyle name="Migliaia 4 4 2 2 2 5" xfId="26826" xr:uid="{00000000-0005-0000-0000-0000BE510000}"/>
    <cellStyle name="Migliaia 4 4 2 2 2 6" xfId="31904" xr:uid="{00000000-0005-0000-0000-0000BF510000}"/>
    <cellStyle name="Migliaia 4 4 2 2 2 7" xfId="34892" xr:uid="{00000000-0005-0000-0000-0000C0510000}"/>
    <cellStyle name="Migliaia 4 4 2 2 2 8" xfId="37852" xr:uid="{00000000-0005-0000-0000-0000C1510000}"/>
    <cellStyle name="Migliaia 4 4 2 2 3" xfId="11126" xr:uid="{00000000-0005-0000-0000-0000C2510000}"/>
    <cellStyle name="Migliaia 4 4 2 2 3 2" xfId="11127" xr:uid="{00000000-0005-0000-0000-0000C3510000}"/>
    <cellStyle name="Migliaia 4 4 2 2 3 3" xfId="11128" xr:uid="{00000000-0005-0000-0000-0000C4510000}"/>
    <cellStyle name="Migliaia 4 4 2 2 3 4" xfId="28085" xr:uid="{00000000-0005-0000-0000-0000C5510000}"/>
    <cellStyle name="Migliaia 4 4 2 2 3 5" xfId="36134" xr:uid="{00000000-0005-0000-0000-0000C6510000}"/>
    <cellStyle name="Migliaia 4 4 2 2 3 6" xfId="39094" xr:uid="{00000000-0005-0000-0000-0000C7510000}"/>
    <cellStyle name="Migliaia 4 4 2 2 4" xfId="11129" xr:uid="{00000000-0005-0000-0000-0000C8510000}"/>
    <cellStyle name="Migliaia 4 4 2 2 4 2" xfId="11130" xr:uid="{00000000-0005-0000-0000-0000C9510000}"/>
    <cellStyle name="Migliaia 4 4 2 2 4 3" xfId="11131" xr:uid="{00000000-0005-0000-0000-0000CA510000}"/>
    <cellStyle name="Migliaia 4 4 2 2 4 4" xfId="29001" xr:uid="{00000000-0005-0000-0000-0000CB510000}"/>
    <cellStyle name="Migliaia 4 4 2 2 4 5" xfId="39998" xr:uid="{00000000-0005-0000-0000-0000CC510000}"/>
    <cellStyle name="Migliaia 4 4 2 2 5" xfId="11132" xr:uid="{00000000-0005-0000-0000-0000CD510000}"/>
    <cellStyle name="Migliaia 4 4 2 2 5 2" xfId="11133" xr:uid="{00000000-0005-0000-0000-0000CE510000}"/>
    <cellStyle name="Migliaia 4 4 2 2 5 3" xfId="11134" xr:uid="{00000000-0005-0000-0000-0000CF510000}"/>
    <cellStyle name="Migliaia 4 4 2 2 5 4" xfId="29921" xr:uid="{00000000-0005-0000-0000-0000D0510000}"/>
    <cellStyle name="Migliaia 4 4 2 2 5 5" xfId="40903" xr:uid="{00000000-0005-0000-0000-0000D1510000}"/>
    <cellStyle name="Migliaia 4 4 2 2 6" xfId="11135" xr:uid="{00000000-0005-0000-0000-0000D2510000}"/>
    <cellStyle name="Migliaia 4 4 2 2 7" xfId="11136" xr:uid="{00000000-0005-0000-0000-0000D3510000}"/>
    <cellStyle name="Migliaia 4 4 2 2 8" xfId="11137" xr:uid="{00000000-0005-0000-0000-0000D4510000}"/>
    <cellStyle name="Migliaia 4 4 2 2 9" xfId="24507" xr:uid="{00000000-0005-0000-0000-0000D5510000}"/>
    <cellStyle name="Migliaia 4 4 2 3" xfId="11138" xr:uid="{00000000-0005-0000-0000-0000D6510000}"/>
    <cellStyle name="Migliaia 4 4 2 3 2" xfId="11139" xr:uid="{00000000-0005-0000-0000-0000D7510000}"/>
    <cellStyle name="Migliaia 4 4 2 3 3" xfId="11140" xr:uid="{00000000-0005-0000-0000-0000D8510000}"/>
    <cellStyle name="Migliaia 4 4 2 3 4" xfId="11141" xr:uid="{00000000-0005-0000-0000-0000D9510000}"/>
    <cellStyle name="Migliaia 4 4 2 3 5" xfId="26825" xr:uid="{00000000-0005-0000-0000-0000DA510000}"/>
    <cellStyle name="Migliaia 4 4 2 3 6" xfId="31903" xr:uid="{00000000-0005-0000-0000-0000DB510000}"/>
    <cellStyle name="Migliaia 4 4 2 3 7" xfId="34891" xr:uid="{00000000-0005-0000-0000-0000DC510000}"/>
    <cellStyle name="Migliaia 4 4 2 3 8" xfId="37851" xr:uid="{00000000-0005-0000-0000-0000DD510000}"/>
    <cellStyle name="Migliaia 4 4 2 4" xfId="11142" xr:uid="{00000000-0005-0000-0000-0000DE510000}"/>
    <cellStyle name="Migliaia 4 4 2 4 2" xfId="11143" xr:uid="{00000000-0005-0000-0000-0000DF510000}"/>
    <cellStyle name="Migliaia 4 4 2 4 3" xfId="11144" xr:uid="{00000000-0005-0000-0000-0000E0510000}"/>
    <cellStyle name="Migliaia 4 4 2 4 4" xfId="27693" xr:uid="{00000000-0005-0000-0000-0000E1510000}"/>
    <cellStyle name="Migliaia 4 4 2 4 5" xfId="35747" xr:uid="{00000000-0005-0000-0000-0000E2510000}"/>
    <cellStyle name="Migliaia 4 4 2 4 6" xfId="38707" xr:uid="{00000000-0005-0000-0000-0000E3510000}"/>
    <cellStyle name="Migliaia 4 4 2 5" xfId="11145" xr:uid="{00000000-0005-0000-0000-0000E4510000}"/>
    <cellStyle name="Migliaia 4 4 2 5 2" xfId="11146" xr:uid="{00000000-0005-0000-0000-0000E5510000}"/>
    <cellStyle name="Migliaia 4 4 2 5 3" xfId="11147" xr:uid="{00000000-0005-0000-0000-0000E6510000}"/>
    <cellStyle name="Migliaia 4 4 2 5 4" xfId="28609" xr:uid="{00000000-0005-0000-0000-0000E7510000}"/>
    <cellStyle name="Migliaia 4 4 2 5 5" xfId="39611" xr:uid="{00000000-0005-0000-0000-0000E8510000}"/>
    <cellStyle name="Migliaia 4 4 2 6" xfId="11148" xr:uid="{00000000-0005-0000-0000-0000E9510000}"/>
    <cellStyle name="Migliaia 4 4 2 6 2" xfId="11149" xr:uid="{00000000-0005-0000-0000-0000EA510000}"/>
    <cellStyle name="Migliaia 4 4 2 6 3" xfId="11150" xr:uid="{00000000-0005-0000-0000-0000EB510000}"/>
    <cellStyle name="Migliaia 4 4 2 6 4" xfId="29529" xr:uid="{00000000-0005-0000-0000-0000EC510000}"/>
    <cellStyle name="Migliaia 4 4 2 6 5" xfId="40516" xr:uid="{00000000-0005-0000-0000-0000ED510000}"/>
    <cellStyle name="Migliaia 4 4 2 7" xfId="11151" xr:uid="{00000000-0005-0000-0000-0000EE510000}"/>
    <cellStyle name="Migliaia 4 4 2 8" xfId="11152" xr:uid="{00000000-0005-0000-0000-0000EF510000}"/>
    <cellStyle name="Migliaia 4 4 2 9" xfId="11153" xr:uid="{00000000-0005-0000-0000-0000F0510000}"/>
    <cellStyle name="Migliaia 4 4 3" xfId="11154" xr:uid="{00000000-0005-0000-0000-0000F1510000}"/>
    <cellStyle name="Migliaia 4 4 3 10" xfId="31025" xr:uid="{00000000-0005-0000-0000-0000F2510000}"/>
    <cellStyle name="Migliaia 4 4 3 11" xfId="33789" xr:uid="{00000000-0005-0000-0000-0000F3510000}"/>
    <cellStyle name="Migliaia 4 4 3 12" xfId="36976" xr:uid="{00000000-0005-0000-0000-0000F4510000}"/>
    <cellStyle name="Migliaia 4 4 3 2" xfId="11155" xr:uid="{00000000-0005-0000-0000-0000F5510000}"/>
    <cellStyle name="Migliaia 4 4 3 2 2" xfId="11156" xr:uid="{00000000-0005-0000-0000-0000F6510000}"/>
    <cellStyle name="Migliaia 4 4 3 2 3" xfId="11157" xr:uid="{00000000-0005-0000-0000-0000F7510000}"/>
    <cellStyle name="Migliaia 4 4 3 2 4" xfId="11158" xr:uid="{00000000-0005-0000-0000-0000F8510000}"/>
    <cellStyle name="Migliaia 4 4 3 2 5" xfId="26827" xr:uid="{00000000-0005-0000-0000-0000F9510000}"/>
    <cellStyle name="Migliaia 4 4 3 2 6" xfId="31905" xr:uid="{00000000-0005-0000-0000-0000FA510000}"/>
    <cellStyle name="Migliaia 4 4 3 2 7" xfId="34893" xr:uid="{00000000-0005-0000-0000-0000FB510000}"/>
    <cellStyle name="Migliaia 4 4 3 2 8" xfId="37853" xr:uid="{00000000-0005-0000-0000-0000FC510000}"/>
    <cellStyle name="Migliaia 4 4 3 3" xfId="11159" xr:uid="{00000000-0005-0000-0000-0000FD510000}"/>
    <cellStyle name="Migliaia 4 4 3 3 2" xfId="11160" xr:uid="{00000000-0005-0000-0000-0000FE510000}"/>
    <cellStyle name="Migliaia 4 4 3 3 3" xfId="11161" xr:uid="{00000000-0005-0000-0000-0000FF510000}"/>
    <cellStyle name="Migliaia 4 4 3 3 4" xfId="28084" xr:uid="{00000000-0005-0000-0000-000000520000}"/>
    <cellStyle name="Migliaia 4 4 3 3 5" xfId="36133" xr:uid="{00000000-0005-0000-0000-000001520000}"/>
    <cellStyle name="Migliaia 4 4 3 3 6" xfId="39093" xr:uid="{00000000-0005-0000-0000-000002520000}"/>
    <cellStyle name="Migliaia 4 4 3 4" xfId="11162" xr:uid="{00000000-0005-0000-0000-000003520000}"/>
    <cellStyle name="Migliaia 4 4 3 4 2" xfId="11163" xr:uid="{00000000-0005-0000-0000-000004520000}"/>
    <cellStyle name="Migliaia 4 4 3 4 3" xfId="11164" xr:uid="{00000000-0005-0000-0000-000005520000}"/>
    <cellStyle name="Migliaia 4 4 3 4 4" xfId="29000" xr:uid="{00000000-0005-0000-0000-000006520000}"/>
    <cellStyle name="Migliaia 4 4 3 4 5" xfId="39997" xr:uid="{00000000-0005-0000-0000-000007520000}"/>
    <cellStyle name="Migliaia 4 4 3 5" xfId="11165" xr:uid="{00000000-0005-0000-0000-000008520000}"/>
    <cellStyle name="Migliaia 4 4 3 5 2" xfId="11166" xr:uid="{00000000-0005-0000-0000-000009520000}"/>
    <cellStyle name="Migliaia 4 4 3 5 3" xfId="11167" xr:uid="{00000000-0005-0000-0000-00000A520000}"/>
    <cellStyle name="Migliaia 4 4 3 5 4" xfId="29920" xr:uid="{00000000-0005-0000-0000-00000B520000}"/>
    <cellStyle name="Migliaia 4 4 3 5 5" xfId="40902" xr:uid="{00000000-0005-0000-0000-00000C520000}"/>
    <cellStyle name="Migliaia 4 4 3 6" xfId="11168" xr:uid="{00000000-0005-0000-0000-00000D520000}"/>
    <cellStyle name="Migliaia 4 4 3 7" xfId="11169" xr:uid="{00000000-0005-0000-0000-00000E520000}"/>
    <cellStyle name="Migliaia 4 4 3 8" xfId="11170" xr:uid="{00000000-0005-0000-0000-00000F520000}"/>
    <cellStyle name="Migliaia 4 4 3 9" xfId="24508" xr:uid="{00000000-0005-0000-0000-000010520000}"/>
    <cellStyle name="Migliaia 4 4 4" xfId="11171" xr:uid="{00000000-0005-0000-0000-000011520000}"/>
    <cellStyle name="Migliaia 4 4 4 2" xfId="11172" xr:uid="{00000000-0005-0000-0000-000012520000}"/>
    <cellStyle name="Migliaia 4 4 4 3" xfId="11173" xr:uid="{00000000-0005-0000-0000-000013520000}"/>
    <cellStyle name="Migliaia 4 4 4 4" xfId="11174" xr:uid="{00000000-0005-0000-0000-000014520000}"/>
    <cellStyle name="Migliaia 4 4 4 5" xfId="26824" xr:uid="{00000000-0005-0000-0000-000015520000}"/>
    <cellStyle name="Migliaia 4 4 4 6" xfId="31902" xr:uid="{00000000-0005-0000-0000-000016520000}"/>
    <cellStyle name="Migliaia 4 4 4 7" xfId="34890" xr:uid="{00000000-0005-0000-0000-000017520000}"/>
    <cellStyle name="Migliaia 4 4 4 8" xfId="37850" xr:uid="{00000000-0005-0000-0000-000018520000}"/>
    <cellStyle name="Migliaia 4 4 5" xfId="11175" xr:uid="{00000000-0005-0000-0000-000019520000}"/>
    <cellStyle name="Migliaia 4 4 5 2" xfId="11176" xr:uid="{00000000-0005-0000-0000-00001A520000}"/>
    <cellStyle name="Migliaia 4 4 5 3" xfId="11177" xr:uid="{00000000-0005-0000-0000-00001B520000}"/>
    <cellStyle name="Migliaia 4 4 5 4" xfId="27692" xr:uid="{00000000-0005-0000-0000-00001C520000}"/>
    <cellStyle name="Migliaia 4 4 5 5" xfId="35746" xr:uid="{00000000-0005-0000-0000-00001D520000}"/>
    <cellStyle name="Migliaia 4 4 5 6" xfId="38706" xr:uid="{00000000-0005-0000-0000-00001E520000}"/>
    <cellStyle name="Migliaia 4 4 6" xfId="11178" xr:uid="{00000000-0005-0000-0000-00001F520000}"/>
    <cellStyle name="Migliaia 4 4 6 2" xfId="11179" xr:uid="{00000000-0005-0000-0000-000020520000}"/>
    <cellStyle name="Migliaia 4 4 6 3" xfId="11180" xr:uid="{00000000-0005-0000-0000-000021520000}"/>
    <cellStyle name="Migliaia 4 4 6 4" xfId="28608" xr:uid="{00000000-0005-0000-0000-000022520000}"/>
    <cellStyle name="Migliaia 4 4 6 5" xfId="39610" xr:uid="{00000000-0005-0000-0000-000023520000}"/>
    <cellStyle name="Migliaia 4 4 7" xfId="11181" xr:uid="{00000000-0005-0000-0000-000024520000}"/>
    <cellStyle name="Migliaia 4 4 7 2" xfId="11182" xr:uid="{00000000-0005-0000-0000-000025520000}"/>
    <cellStyle name="Migliaia 4 4 7 3" xfId="11183" xr:uid="{00000000-0005-0000-0000-000026520000}"/>
    <cellStyle name="Migliaia 4 4 7 4" xfId="29528" xr:uid="{00000000-0005-0000-0000-000027520000}"/>
    <cellStyle name="Migliaia 4 4 7 5" xfId="40515" xr:uid="{00000000-0005-0000-0000-000028520000}"/>
    <cellStyle name="Migliaia 4 4 8" xfId="11184" xr:uid="{00000000-0005-0000-0000-000029520000}"/>
    <cellStyle name="Migliaia 4 4 9" xfId="11185" xr:uid="{00000000-0005-0000-0000-00002A520000}"/>
    <cellStyle name="Migliaia 4 5" xfId="11186" xr:uid="{00000000-0005-0000-0000-00002B520000}"/>
    <cellStyle name="Migliaia 4 5 10" xfId="31026" xr:uid="{00000000-0005-0000-0000-00002C520000}"/>
    <cellStyle name="Migliaia 4 5 11" xfId="33790" xr:uid="{00000000-0005-0000-0000-00002D520000}"/>
    <cellStyle name="Migliaia 4 5 12" xfId="36977" xr:uid="{00000000-0005-0000-0000-00002E520000}"/>
    <cellStyle name="Migliaia 4 5 2" xfId="11187" xr:uid="{00000000-0005-0000-0000-00002F520000}"/>
    <cellStyle name="Migliaia 4 5 2 2" xfId="11188" xr:uid="{00000000-0005-0000-0000-000030520000}"/>
    <cellStyle name="Migliaia 4 5 2 3" xfId="11189" xr:uid="{00000000-0005-0000-0000-000031520000}"/>
    <cellStyle name="Migliaia 4 5 2 4" xfId="11190" xr:uid="{00000000-0005-0000-0000-000032520000}"/>
    <cellStyle name="Migliaia 4 5 2 5" xfId="26828" xr:uid="{00000000-0005-0000-0000-000033520000}"/>
    <cellStyle name="Migliaia 4 5 2 6" xfId="31906" xr:uid="{00000000-0005-0000-0000-000034520000}"/>
    <cellStyle name="Migliaia 4 5 2 7" xfId="34894" xr:uid="{00000000-0005-0000-0000-000035520000}"/>
    <cellStyle name="Migliaia 4 5 2 8" xfId="37854" xr:uid="{00000000-0005-0000-0000-000036520000}"/>
    <cellStyle name="Migliaia 4 5 3" xfId="11191" xr:uid="{00000000-0005-0000-0000-000037520000}"/>
    <cellStyle name="Migliaia 4 5 3 2" xfId="11192" xr:uid="{00000000-0005-0000-0000-000038520000}"/>
    <cellStyle name="Migliaia 4 5 3 3" xfId="11193" xr:uid="{00000000-0005-0000-0000-000039520000}"/>
    <cellStyle name="Migliaia 4 5 3 4" xfId="27694" xr:uid="{00000000-0005-0000-0000-00003A520000}"/>
    <cellStyle name="Migliaia 4 5 3 5" xfId="35748" xr:uid="{00000000-0005-0000-0000-00003B520000}"/>
    <cellStyle name="Migliaia 4 5 3 6" xfId="38708" xr:uid="{00000000-0005-0000-0000-00003C520000}"/>
    <cellStyle name="Migliaia 4 5 4" xfId="11194" xr:uid="{00000000-0005-0000-0000-00003D520000}"/>
    <cellStyle name="Migliaia 4 5 4 2" xfId="11195" xr:uid="{00000000-0005-0000-0000-00003E520000}"/>
    <cellStyle name="Migliaia 4 5 4 3" xfId="11196" xr:uid="{00000000-0005-0000-0000-00003F520000}"/>
    <cellStyle name="Migliaia 4 5 4 4" xfId="28610" xr:uid="{00000000-0005-0000-0000-000040520000}"/>
    <cellStyle name="Migliaia 4 5 4 5" xfId="39612" xr:uid="{00000000-0005-0000-0000-000041520000}"/>
    <cellStyle name="Migliaia 4 5 5" xfId="11197" xr:uid="{00000000-0005-0000-0000-000042520000}"/>
    <cellStyle name="Migliaia 4 5 5 2" xfId="11198" xr:uid="{00000000-0005-0000-0000-000043520000}"/>
    <cellStyle name="Migliaia 4 5 5 3" xfId="11199" xr:uid="{00000000-0005-0000-0000-000044520000}"/>
    <cellStyle name="Migliaia 4 5 5 4" xfId="29530" xr:uid="{00000000-0005-0000-0000-000045520000}"/>
    <cellStyle name="Migliaia 4 5 5 5" xfId="40517" xr:uid="{00000000-0005-0000-0000-000046520000}"/>
    <cellStyle name="Migliaia 4 5 6" xfId="11200" xr:uid="{00000000-0005-0000-0000-000047520000}"/>
    <cellStyle name="Migliaia 4 5 7" xfId="11201" xr:uid="{00000000-0005-0000-0000-000048520000}"/>
    <cellStyle name="Migliaia 4 5 8" xfId="11202" xr:uid="{00000000-0005-0000-0000-000049520000}"/>
    <cellStyle name="Migliaia 4 5 9" xfId="24509" xr:uid="{00000000-0005-0000-0000-00004A520000}"/>
    <cellStyle name="Migliaia 4 6" xfId="11203" xr:uid="{00000000-0005-0000-0000-00004B520000}"/>
    <cellStyle name="Migliaia 4 6 2" xfId="11204" xr:uid="{00000000-0005-0000-0000-00004C520000}"/>
    <cellStyle name="Migliaia 4 6 3" xfId="11205" xr:uid="{00000000-0005-0000-0000-00004D520000}"/>
    <cellStyle name="Migliaia 4 6 4" xfId="11206" xr:uid="{00000000-0005-0000-0000-00004E520000}"/>
    <cellStyle name="Migliaia 4 6 5" xfId="26816" xr:uid="{00000000-0005-0000-0000-00004F520000}"/>
    <cellStyle name="Migliaia 4 6 6" xfId="31894" xr:uid="{00000000-0005-0000-0000-000050520000}"/>
    <cellStyle name="Migliaia 4 6 7" xfId="34882" xr:uid="{00000000-0005-0000-0000-000051520000}"/>
    <cellStyle name="Migliaia 4 6 8" xfId="37842" xr:uid="{00000000-0005-0000-0000-000052520000}"/>
    <cellStyle name="Migliaia 4 7" xfId="11207" xr:uid="{00000000-0005-0000-0000-000053520000}"/>
    <cellStyle name="Migliaia 4 7 2" xfId="11208" xr:uid="{00000000-0005-0000-0000-000054520000}"/>
    <cellStyle name="Migliaia 4 7 3" xfId="11209" xr:uid="{00000000-0005-0000-0000-000055520000}"/>
    <cellStyle name="Migliaia 4 7 4" xfId="11210" xr:uid="{00000000-0005-0000-0000-000056520000}"/>
    <cellStyle name="Migliaia 4 7 5" xfId="23982" xr:uid="{00000000-0005-0000-0000-000057520000}"/>
    <cellStyle name="Migliaia 4 7 6" xfId="30538" xr:uid="{00000000-0005-0000-0000-000058520000}"/>
    <cellStyle name="Migliaia 4 7 7" xfId="33199" xr:uid="{00000000-0005-0000-0000-000059520000}"/>
    <cellStyle name="Migliaia 4 7 8" xfId="36490" xr:uid="{00000000-0005-0000-0000-00005A520000}"/>
    <cellStyle name="Migliaia 4 8" xfId="11211" xr:uid="{00000000-0005-0000-0000-00005B520000}"/>
    <cellStyle name="Migliaia 4 8 2" xfId="11212" xr:uid="{00000000-0005-0000-0000-00005C520000}"/>
    <cellStyle name="Migliaia 4 8 3" xfId="11213" xr:uid="{00000000-0005-0000-0000-00005D520000}"/>
    <cellStyle name="Migliaia 4 8 4" xfId="11214" xr:uid="{00000000-0005-0000-0000-00005E520000}"/>
    <cellStyle name="Migliaia 4 8 5" xfId="27279" xr:uid="{00000000-0005-0000-0000-00005F520000}"/>
    <cellStyle name="Migliaia 4 8 6" xfId="32350" xr:uid="{00000000-0005-0000-0000-000060520000}"/>
    <cellStyle name="Migliaia 4 8 7" xfId="35338" xr:uid="{00000000-0005-0000-0000-000061520000}"/>
    <cellStyle name="Migliaia 4 8 8" xfId="38298" xr:uid="{00000000-0005-0000-0000-000062520000}"/>
    <cellStyle name="Migliaia 4 9" xfId="11215" xr:uid="{00000000-0005-0000-0000-000063520000}"/>
    <cellStyle name="Migliaia 4 9 2" xfId="11216" xr:uid="{00000000-0005-0000-0000-000064520000}"/>
    <cellStyle name="Migliaia 4 9 3" xfId="11217" xr:uid="{00000000-0005-0000-0000-000065520000}"/>
    <cellStyle name="Migliaia 4 9 4" xfId="11218" xr:uid="{00000000-0005-0000-0000-000066520000}"/>
    <cellStyle name="Migliaia 4 9 5" xfId="27399" xr:uid="{00000000-0005-0000-0000-000067520000}"/>
    <cellStyle name="Migliaia 4 9 6" xfId="30414" xr:uid="{00000000-0005-0000-0000-000068520000}"/>
    <cellStyle name="Migliaia 4 9 7" xfId="35458" xr:uid="{00000000-0005-0000-0000-000069520000}"/>
    <cellStyle name="Migliaia 4 9 8" xfId="38418" xr:uid="{00000000-0005-0000-0000-00006A520000}"/>
    <cellStyle name="Migliaia 40" xfId="11219" xr:uid="{00000000-0005-0000-0000-00006B520000}"/>
    <cellStyle name="Migliaia 40 10" xfId="11220" xr:uid="{00000000-0005-0000-0000-00006C520000}"/>
    <cellStyle name="Migliaia 40 10 2" xfId="11221" xr:uid="{00000000-0005-0000-0000-00006D520000}"/>
    <cellStyle name="Migliaia 40 10 3" xfId="11222" xr:uid="{00000000-0005-0000-0000-00006E520000}"/>
    <cellStyle name="Migliaia 40 10 4" xfId="28316" xr:uid="{00000000-0005-0000-0000-00006F520000}"/>
    <cellStyle name="Migliaia 40 10 5" xfId="33074" xr:uid="{00000000-0005-0000-0000-000070520000}"/>
    <cellStyle name="Migliaia 40 10 6" xfId="39323" xr:uid="{00000000-0005-0000-0000-000071520000}"/>
    <cellStyle name="Migliaia 40 11" xfId="11223" xr:uid="{00000000-0005-0000-0000-000072520000}"/>
    <cellStyle name="Migliaia 40 11 2" xfId="11224" xr:uid="{00000000-0005-0000-0000-000073520000}"/>
    <cellStyle name="Migliaia 40 11 3" xfId="11225" xr:uid="{00000000-0005-0000-0000-000074520000}"/>
    <cellStyle name="Migliaia 40 11 4" xfId="29236" xr:uid="{00000000-0005-0000-0000-000075520000}"/>
    <cellStyle name="Migliaia 40 11 5" xfId="32724" xr:uid="{00000000-0005-0000-0000-000076520000}"/>
    <cellStyle name="Migliaia 40 11 6" xfId="40228" xr:uid="{00000000-0005-0000-0000-000077520000}"/>
    <cellStyle name="Migliaia 40 12" xfId="11226" xr:uid="{00000000-0005-0000-0000-000078520000}"/>
    <cellStyle name="Migliaia 40 13" xfId="11227" xr:uid="{00000000-0005-0000-0000-000079520000}"/>
    <cellStyle name="Migliaia 40 14" xfId="11228" xr:uid="{00000000-0005-0000-0000-00007A520000}"/>
    <cellStyle name="Migliaia 40 15" xfId="23629" xr:uid="{00000000-0005-0000-0000-00007B520000}"/>
    <cellStyle name="Migliaia 40 16" xfId="30251" xr:uid="{00000000-0005-0000-0000-00007C520000}"/>
    <cellStyle name="Migliaia 40 17" xfId="36371" xr:uid="{00000000-0005-0000-0000-00007D520000}"/>
    <cellStyle name="Migliaia 40 18" xfId="41133" xr:uid="{00000000-0005-0000-0000-00007E520000}"/>
    <cellStyle name="Migliaia 40 19" xfId="41254" xr:uid="{00000000-0005-0000-0000-00007F520000}"/>
    <cellStyle name="Migliaia 40 2" xfId="11229" xr:uid="{00000000-0005-0000-0000-000080520000}"/>
    <cellStyle name="Migliaia 40 2 10" xfId="24510" xr:uid="{00000000-0005-0000-0000-000081520000}"/>
    <cellStyle name="Migliaia 40 2 11" xfId="30252" xr:uid="{00000000-0005-0000-0000-000082520000}"/>
    <cellStyle name="Migliaia 40 2 12" xfId="36978" xr:uid="{00000000-0005-0000-0000-000083520000}"/>
    <cellStyle name="Migliaia 40 2 2" xfId="11230" xr:uid="{00000000-0005-0000-0000-000084520000}"/>
    <cellStyle name="Migliaia 40 2 2 10" xfId="31028" xr:uid="{00000000-0005-0000-0000-000085520000}"/>
    <cellStyle name="Migliaia 40 2 2 11" xfId="33792" xr:uid="{00000000-0005-0000-0000-000086520000}"/>
    <cellStyle name="Migliaia 40 2 2 12" xfId="36979" xr:uid="{00000000-0005-0000-0000-000087520000}"/>
    <cellStyle name="Migliaia 40 2 2 2" xfId="11231" xr:uid="{00000000-0005-0000-0000-000088520000}"/>
    <cellStyle name="Migliaia 40 2 2 2 2" xfId="11232" xr:uid="{00000000-0005-0000-0000-000089520000}"/>
    <cellStyle name="Migliaia 40 2 2 2 3" xfId="11233" xr:uid="{00000000-0005-0000-0000-00008A520000}"/>
    <cellStyle name="Migliaia 40 2 2 2 4" xfId="11234" xr:uid="{00000000-0005-0000-0000-00008B520000}"/>
    <cellStyle name="Migliaia 40 2 2 2 5" xfId="26831" xr:uid="{00000000-0005-0000-0000-00008C520000}"/>
    <cellStyle name="Migliaia 40 2 2 2 6" xfId="31909" xr:uid="{00000000-0005-0000-0000-00008D520000}"/>
    <cellStyle name="Migliaia 40 2 2 2 7" xfId="34897" xr:uid="{00000000-0005-0000-0000-00008E520000}"/>
    <cellStyle name="Migliaia 40 2 2 2 8" xfId="37857" xr:uid="{00000000-0005-0000-0000-00008F520000}"/>
    <cellStyle name="Migliaia 40 2 2 3" xfId="11235" xr:uid="{00000000-0005-0000-0000-000090520000}"/>
    <cellStyle name="Migliaia 40 2 2 3 2" xfId="11236" xr:uid="{00000000-0005-0000-0000-000091520000}"/>
    <cellStyle name="Migliaia 40 2 2 3 3" xfId="11237" xr:uid="{00000000-0005-0000-0000-000092520000}"/>
    <cellStyle name="Migliaia 40 2 2 3 4" xfId="28086" xr:uid="{00000000-0005-0000-0000-000093520000}"/>
    <cellStyle name="Migliaia 40 2 2 3 5" xfId="36135" xr:uid="{00000000-0005-0000-0000-000094520000}"/>
    <cellStyle name="Migliaia 40 2 2 3 6" xfId="39095" xr:uid="{00000000-0005-0000-0000-000095520000}"/>
    <cellStyle name="Migliaia 40 2 2 4" xfId="11238" xr:uid="{00000000-0005-0000-0000-000096520000}"/>
    <cellStyle name="Migliaia 40 2 2 4 2" xfId="11239" xr:uid="{00000000-0005-0000-0000-000097520000}"/>
    <cellStyle name="Migliaia 40 2 2 4 3" xfId="11240" xr:uid="{00000000-0005-0000-0000-000098520000}"/>
    <cellStyle name="Migliaia 40 2 2 4 4" xfId="29002" xr:uid="{00000000-0005-0000-0000-000099520000}"/>
    <cellStyle name="Migliaia 40 2 2 4 5" xfId="39999" xr:uid="{00000000-0005-0000-0000-00009A520000}"/>
    <cellStyle name="Migliaia 40 2 2 5" xfId="11241" xr:uid="{00000000-0005-0000-0000-00009B520000}"/>
    <cellStyle name="Migliaia 40 2 2 5 2" xfId="11242" xr:uid="{00000000-0005-0000-0000-00009C520000}"/>
    <cellStyle name="Migliaia 40 2 2 5 3" xfId="11243" xr:uid="{00000000-0005-0000-0000-00009D520000}"/>
    <cellStyle name="Migliaia 40 2 2 5 4" xfId="29922" xr:uid="{00000000-0005-0000-0000-00009E520000}"/>
    <cellStyle name="Migliaia 40 2 2 5 5" xfId="40904" xr:uid="{00000000-0005-0000-0000-00009F520000}"/>
    <cellStyle name="Migliaia 40 2 2 6" xfId="11244" xr:uid="{00000000-0005-0000-0000-0000A0520000}"/>
    <cellStyle name="Migliaia 40 2 2 7" xfId="11245" xr:uid="{00000000-0005-0000-0000-0000A1520000}"/>
    <cellStyle name="Migliaia 40 2 2 8" xfId="11246" xr:uid="{00000000-0005-0000-0000-0000A2520000}"/>
    <cellStyle name="Migliaia 40 2 2 9" xfId="24511" xr:uid="{00000000-0005-0000-0000-0000A3520000}"/>
    <cellStyle name="Migliaia 40 2 3" xfId="11247" xr:uid="{00000000-0005-0000-0000-0000A4520000}"/>
    <cellStyle name="Migliaia 40 2 3 2" xfId="11248" xr:uid="{00000000-0005-0000-0000-0000A5520000}"/>
    <cellStyle name="Migliaia 40 2 3 3" xfId="11249" xr:uid="{00000000-0005-0000-0000-0000A6520000}"/>
    <cellStyle name="Migliaia 40 2 3 4" xfId="11250" xr:uid="{00000000-0005-0000-0000-0000A7520000}"/>
    <cellStyle name="Migliaia 40 2 3 5" xfId="26830" xr:uid="{00000000-0005-0000-0000-0000A8520000}"/>
    <cellStyle name="Migliaia 40 2 3 6" xfId="31908" xr:uid="{00000000-0005-0000-0000-0000A9520000}"/>
    <cellStyle name="Migliaia 40 2 3 7" xfId="34896" xr:uid="{00000000-0005-0000-0000-0000AA520000}"/>
    <cellStyle name="Migliaia 40 2 3 8" xfId="37856" xr:uid="{00000000-0005-0000-0000-0000AB520000}"/>
    <cellStyle name="Migliaia 40 2 4" xfId="11251" xr:uid="{00000000-0005-0000-0000-0000AC520000}"/>
    <cellStyle name="Migliaia 40 2 4 2" xfId="11252" xr:uid="{00000000-0005-0000-0000-0000AD520000}"/>
    <cellStyle name="Migliaia 40 2 4 3" xfId="11253" xr:uid="{00000000-0005-0000-0000-0000AE520000}"/>
    <cellStyle name="Migliaia 40 2 4 4" xfId="11254" xr:uid="{00000000-0005-0000-0000-0000AF520000}"/>
    <cellStyle name="Migliaia 40 2 4 5" xfId="27463" xr:uid="{00000000-0005-0000-0000-0000B0520000}"/>
    <cellStyle name="Migliaia 40 2 4 6" xfId="31027" xr:uid="{00000000-0005-0000-0000-0000B1520000}"/>
    <cellStyle name="Migliaia 40 2 4 7" xfId="35520" xr:uid="{00000000-0005-0000-0000-0000B2520000}"/>
    <cellStyle name="Migliaia 40 2 4 8" xfId="38480" xr:uid="{00000000-0005-0000-0000-0000B3520000}"/>
    <cellStyle name="Migliaia 40 2 5" xfId="11255" xr:uid="{00000000-0005-0000-0000-0000B4520000}"/>
    <cellStyle name="Migliaia 40 2 5 2" xfId="11256" xr:uid="{00000000-0005-0000-0000-0000B5520000}"/>
    <cellStyle name="Migliaia 40 2 5 3" xfId="11257" xr:uid="{00000000-0005-0000-0000-0000B6520000}"/>
    <cellStyle name="Migliaia 40 2 5 4" xfId="28379" xr:uid="{00000000-0005-0000-0000-0000B7520000}"/>
    <cellStyle name="Migliaia 40 2 5 5" xfId="33791" xr:uid="{00000000-0005-0000-0000-0000B8520000}"/>
    <cellStyle name="Migliaia 40 2 5 6" xfId="39384" xr:uid="{00000000-0005-0000-0000-0000B9520000}"/>
    <cellStyle name="Migliaia 40 2 6" xfId="11258" xr:uid="{00000000-0005-0000-0000-0000BA520000}"/>
    <cellStyle name="Migliaia 40 2 6 2" xfId="11259" xr:uid="{00000000-0005-0000-0000-0000BB520000}"/>
    <cellStyle name="Migliaia 40 2 6 3" xfId="11260" xr:uid="{00000000-0005-0000-0000-0000BC520000}"/>
    <cellStyle name="Migliaia 40 2 6 4" xfId="29299" xr:uid="{00000000-0005-0000-0000-0000BD520000}"/>
    <cellStyle name="Migliaia 40 2 6 5" xfId="40289" xr:uid="{00000000-0005-0000-0000-0000BE520000}"/>
    <cellStyle name="Migliaia 40 2 7" xfId="11261" xr:uid="{00000000-0005-0000-0000-0000BF520000}"/>
    <cellStyle name="Migliaia 40 2 8" xfId="11262" xr:uid="{00000000-0005-0000-0000-0000C0520000}"/>
    <cellStyle name="Migliaia 40 2 9" xfId="11263" xr:uid="{00000000-0005-0000-0000-0000C1520000}"/>
    <cellStyle name="Migliaia 40 3" xfId="11264" xr:uid="{00000000-0005-0000-0000-0000C2520000}"/>
    <cellStyle name="Migliaia 40 3 10" xfId="11265" xr:uid="{00000000-0005-0000-0000-0000C3520000}"/>
    <cellStyle name="Migliaia 40 3 11" xfId="11266" xr:uid="{00000000-0005-0000-0000-0000C4520000}"/>
    <cellStyle name="Migliaia 40 3 12" xfId="24512" xr:uid="{00000000-0005-0000-0000-0000C5520000}"/>
    <cellStyle name="Migliaia 40 3 13" xfId="31029" xr:uid="{00000000-0005-0000-0000-0000C6520000}"/>
    <cellStyle name="Migliaia 40 3 14" xfId="36980" xr:uid="{00000000-0005-0000-0000-0000C7520000}"/>
    <cellStyle name="Migliaia 40 3 2" xfId="11267" xr:uid="{00000000-0005-0000-0000-0000C8520000}"/>
    <cellStyle name="Migliaia 40 3 2 10" xfId="31030" xr:uid="{00000000-0005-0000-0000-0000C9520000}"/>
    <cellStyle name="Migliaia 40 3 2 11" xfId="33794" xr:uid="{00000000-0005-0000-0000-0000CA520000}"/>
    <cellStyle name="Migliaia 40 3 2 12" xfId="36981" xr:uid="{00000000-0005-0000-0000-0000CB520000}"/>
    <cellStyle name="Migliaia 40 3 2 2" xfId="11268" xr:uid="{00000000-0005-0000-0000-0000CC520000}"/>
    <cellStyle name="Migliaia 40 3 2 2 2" xfId="11269" xr:uid="{00000000-0005-0000-0000-0000CD520000}"/>
    <cellStyle name="Migliaia 40 3 2 2 3" xfId="11270" xr:uid="{00000000-0005-0000-0000-0000CE520000}"/>
    <cellStyle name="Migliaia 40 3 2 2 4" xfId="11271" xr:uid="{00000000-0005-0000-0000-0000CF520000}"/>
    <cellStyle name="Migliaia 40 3 2 2 5" xfId="26833" xr:uid="{00000000-0005-0000-0000-0000D0520000}"/>
    <cellStyle name="Migliaia 40 3 2 2 6" xfId="31911" xr:uid="{00000000-0005-0000-0000-0000D1520000}"/>
    <cellStyle name="Migliaia 40 3 2 2 7" xfId="34899" xr:uid="{00000000-0005-0000-0000-0000D2520000}"/>
    <cellStyle name="Migliaia 40 3 2 2 8" xfId="37859" xr:uid="{00000000-0005-0000-0000-0000D3520000}"/>
    <cellStyle name="Migliaia 40 3 2 3" xfId="11272" xr:uid="{00000000-0005-0000-0000-0000D4520000}"/>
    <cellStyle name="Migliaia 40 3 2 3 2" xfId="11273" xr:uid="{00000000-0005-0000-0000-0000D5520000}"/>
    <cellStyle name="Migliaia 40 3 2 3 3" xfId="11274" xr:uid="{00000000-0005-0000-0000-0000D6520000}"/>
    <cellStyle name="Migliaia 40 3 2 3 4" xfId="27696" xr:uid="{00000000-0005-0000-0000-0000D7520000}"/>
    <cellStyle name="Migliaia 40 3 2 3 5" xfId="35750" xr:uid="{00000000-0005-0000-0000-0000D8520000}"/>
    <cellStyle name="Migliaia 40 3 2 3 6" xfId="38710" xr:uid="{00000000-0005-0000-0000-0000D9520000}"/>
    <cellStyle name="Migliaia 40 3 2 4" xfId="11275" xr:uid="{00000000-0005-0000-0000-0000DA520000}"/>
    <cellStyle name="Migliaia 40 3 2 4 2" xfId="11276" xr:uid="{00000000-0005-0000-0000-0000DB520000}"/>
    <cellStyle name="Migliaia 40 3 2 4 3" xfId="11277" xr:uid="{00000000-0005-0000-0000-0000DC520000}"/>
    <cellStyle name="Migliaia 40 3 2 4 4" xfId="28612" xr:uid="{00000000-0005-0000-0000-0000DD520000}"/>
    <cellStyle name="Migliaia 40 3 2 4 5" xfId="39614" xr:uid="{00000000-0005-0000-0000-0000DE520000}"/>
    <cellStyle name="Migliaia 40 3 2 5" xfId="11278" xr:uid="{00000000-0005-0000-0000-0000DF520000}"/>
    <cellStyle name="Migliaia 40 3 2 5 2" xfId="11279" xr:uid="{00000000-0005-0000-0000-0000E0520000}"/>
    <cellStyle name="Migliaia 40 3 2 5 3" xfId="11280" xr:uid="{00000000-0005-0000-0000-0000E1520000}"/>
    <cellStyle name="Migliaia 40 3 2 5 4" xfId="29532" xr:uid="{00000000-0005-0000-0000-0000E2520000}"/>
    <cellStyle name="Migliaia 40 3 2 5 5" xfId="40519" xr:uid="{00000000-0005-0000-0000-0000E3520000}"/>
    <cellStyle name="Migliaia 40 3 2 6" xfId="11281" xr:uid="{00000000-0005-0000-0000-0000E4520000}"/>
    <cellStyle name="Migliaia 40 3 2 7" xfId="11282" xr:uid="{00000000-0005-0000-0000-0000E5520000}"/>
    <cellStyle name="Migliaia 40 3 2 8" xfId="11283" xr:uid="{00000000-0005-0000-0000-0000E6520000}"/>
    <cellStyle name="Migliaia 40 3 2 9" xfId="24513" xr:uid="{00000000-0005-0000-0000-0000E7520000}"/>
    <cellStyle name="Migliaia 40 3 3" xfId="11284" xr:uid="{00000000-0005-0000-0000-0000E8520000}"/>
    <cellStyle name="Migliaia 40 3 3 10" xfId="24514" xr:uid="{00000000-0005-0000-0000-0000E9520000}"/>
    <cellStyle name="Migliaia 40 3 3 11" xfId="31031" xr:uid="{00000000-0005-0000-0000-0000EA520000}"/>
    <cellStyle name="Migliaia 40 3 3 12" xfId="33795" xr:uid="{00000000-0005-0000-0000-0000EB520000}"/>
    <cellStyle name="Migliaia 40 3 3 13" xfId="36982" xr:uid="{00000000-0005-0000-0000-0000EC520000}"/>
    <cellStyle name="Migliaia 40 3 3 2" xfId="11285" xr:uid="{00000000-0005-0000-0000-0000ED520000}"/>
    <cellStyle name="Migliaia 40 3 3 2 10" xfId="31032" xr:uid="{00000000-0005-0000-0000-0000EE520000}"/>
    <cellStyle name="Migliaia 40 3 3 2 11" xfId="33796" xr:uid="{00000000-0005-0000-0000-0000EF520000}"/>
    <cellStyle name="Migliaia 40 3 3 2 12" xfId="36983" xr:uid="{00000000-0005-0000-0000-0000F0520000}"/>
    <cellStyle name="Migliaia 40 3 3 2 2" xfId="11286" xr:uid="{00000000-0005-0000-0000-0000F1520000}"/>
    <cellStyle name="Migliaia 40 3 3 2 2 2" xfId="11287" xr:uid="{00000000-0005-0000-0000-0000F2520000}"/>
    <cellStyle name="Migliaia 40 3 3 2 2 3" xfId="11288" xr:uid="{00000000-0005-0000-0000-0000F3520000}"/>
    <cellStyle name="Migliaia 40 3 3 2 2 4" xfId="11289" xr:uid="{00000000-0005-0000-0000-0000F4520000}"/>
    <cellStyle name="Migliaia 40 3 3 2 2 5" xfId="26835" xr:uid="{00000000-0005-0000-0000-0000F5520000}"/>
    <cellStyle name="Migliaia 40 3 3 2 2 6" xfId="31913" xr:uid="{00000000-0005-0000-0000-0000F6520000}"/>
    <cellStyle name="Migliaia 40 3 3 2 2 7" xfId="34901" xr:uid="{00000000-0005-0000-0000-0000F7520000}"/>
    <cellStyle name="Migliaia 40 3 3 2 2 8" xfId="37861" xr:uid="{00000000-0005-0000-0000-0000F8520000}"/>
    <cellStyle name="Migliaia 40 3 3 2 3" xfId="11290" xr:uid="{00000000-0005-0000-0000-0000F9520000}"/>
    <cellStyle name="Migliaia 40 3 3 2 3 2" xfId="11291" xr:uid="{00000000-0005-0000-0000-0000FA520000}"/>
    <cellStyle name="Migliaia 40 3 3 2 3 3" xfId="11292" xr:uid="{00000000-0005-0000-0000-0000FB520000}"/>
    <cellStyle name="Migliaia 40 3 3 2 3 4" xfId="28088" xr:uid="{00000000-0005-0000-0000-0000FC520000}"/>
    <cellStyle name="Migliaia 40 3 3 2 3 5" xfId="36137" xr:uid="{00000000-0005-0000-0000-0000FD520000}"/>
    <cellStyle name="Migliaia 40 3 3 2 3 6" xfId="39097" xr:uid="{00000000-0005-0000-0000-0000FE520000}"/>
    <cellStyle name="Migliaia 40 3 3 2 4" xfId="11293" xr:uid="{00000000-0005-0000-0000-0000FF520000}"/>
    <cellStyle name="Migliaia 40 3 3 2 4 2" xfId="11294" xr:uid="{00000000-0005-0000-0000-000000530000}"/>
    <cellStyle name="Migliaia 40 3 3 2 4 3" xfId="11295" xr:uid="{00000000-0005-0000-0000-000001530000}"/>
    <cellStyle name="Migliaia 40 3 3 2 4 4" xfId="29004" xr:uid="{00000000-0005-0000-0000-000002530000}"/>
    <cellStyle name="Migliaia 40 3 3 2 4 5" xfId="40001" xr:uid="{00000000-0005-0000-0000-000003530000}"/>
    <cellStyle name="Migliaia 40 3 3 2 5" xfId="11296" xr:uid="{00000000-0005-0000-0000-000004530000}"/>
    <cellStyle name="Migliaia 40 3 3 2 5 2" xfId="11297" xr:uid="{00000000-0005-0000-0000-000005530000}"/>
    <cellStyle name="Migliaia 40 3 3 2 5 3" xfId="11298" xr:uid="{00000000-0005-0000-0000-000006530000}"/>
    <cellStyle name="Migliaia 40 3 3 2 5 4" xfId="29924" xr:uid="{00000000-0005-0000-0000-000007530000}"/>
    <cellStyle name="Migliaia 40 3 3 2 5 5" xfId="40906" xr:uid="{00000000-0005-0000-0000-000008530000}"/>
    <cellStyle name="Migliaia 40 3 3 2 6" xfId="11299" xr:uid="{00000000-0005-0000-0000-000009530000}"/>
    <cellStyle name="Migliaia 40 3 3 2 7" xfId="11300" xr:uid="{00000000-0005-0000-0000-00000A530000}"/>
    <cellStyle name="Migliaia 40 3 3 2 8" xfId="11301" xr:uid="{00000000-0005-0000-0000-00000B530000}"/>
    <cellStyle name="Migliaia 40 3 3 2 9" xfId="24515" xr:uid="{00000000-0005-0000-0000-00000C530000}"/>
    <cellStyle name="Migliaia 40 3 3 3" xfId="11302" xr:uid="{00000000-0005-0000-0000-00000D530000}"/>
    <cellStyle name="Migliaia 40 3 3 3 2" xfId="11303" xr:uid="{00000000-0005-0000-0000-00000E530000}"/>
    <cellStyle name="Migliaia 40 3 3 3 3" xfId="11304" xr:uid="{00000000-0005-0000-0000-00000F530000}"/>
    <cellStyle name="Migliaia 40 3 3 3 4" xfId="11305" xr:uid="{00000000-0005-0000-0000-000010530000}"/>
    <cellStyle name="Migliaia 40 3 3 3 5" xfId="26834" xr:uid="{00000000-0005-0000-0000-000011530000}"/>
    <cellStyle name="Migliaia 40 3 3 3 6" xfId="31912" xr:uid="{00000000-0005-0000-0000-000012530000}"/>
    <cellStyle name="Migliaia 40 3 3 3 7" xfId="34900" xr:uid="{00000000-0005-0000-0000-000013530000}"/>
    <cellStyle name="Migliaia 40 3 3 3 8" xfId="37860" xr:uid="{00000000-0005-0000-0000-000014530000}"/>
    <cellStyle name="Migliaia 40 3 3 4" xfId="11306" xr:uid="{00000000-0005-0000-0000-000015530000}"/>
    <cellStyle name="Migliaia 40 3 3 4 2" xfId="11307" xr:uid="{00000000-0005-0000-0000-000016530000}"/>
    <cellStyle name="Migliaia 40 3 3 4 3" xfId="11308" xr:uid="{00000000-0005-0000-0000-000017530000}"/>
    <cellStyle name="Migliaia 40 3 3 4 4" xfId="27697" xr:uid="{00000000-0005-0000-0000-000018530000}"/>
    <cellStyle name="Migliaia 40 3 3 4 5" xfId="35751" xr:uid="{00000000-0005-0000-0000-000019530000}"/>
    <cellStyle name="Migliaia 40 3 3 4 6" xfId="38711" xr:uid="{00000000-0005-0000-0000-00001A530000}"/>
    <cellStyle name="Migliaia 40 3 3 5" xfId="11309" xr:uid="{00000000-0005-0000-0000-00001B530000}"/>
    <cellStyle name="Migliaia 40 3 3 5 2" xfId="11310" xr:uid="{00000000-0005-0000-0000-00001C530000}"/>
    <cellStyle name="Migliaia 40 3 3 5 3" xfId="11311" xr:uid="{00000000-0005-0000-0000-00001D530000}"/>
    <cellStyle name="Migliaia 40 3 3 5 4" xfId="28613" xr:uid="{00000000-0005-0000-0000-00001E530000}"/>
    <cellStyle name="Migliaia 40 3 3 5 5" xfId="39615" xr:uid="{00000000-0005-0000-0000-00001F530000}"/>
    <cellStyle name="Migliaia 40 3 3 6" xfId="11312" xr:uid="{00000000-0005-0000-0000-000020530000}"/>
    <cellStyle name="Migliaia 40 3 3 6 2" xfId="11313" xr:uid="{00000000-0005-0000-0000-000021530000}"/>
    <cellStyle name="Migliaia 40 3 3 6 3" xfId="11314" xr:uid="{00000000-0005-0000-0000-000022530000}"/>
    <cellStyle name="Migliaia 40 3 3 6 4" xfId="29533" xr:uid="{00000000-0005-0000-0000-000023530000}"/>
    <cellStyle name="Migliaia 40 3 3 6 5" xfId="40520" xr:uid="{00000000-0005-0000-0000-000024530000}"/>
    <cellStyle name="Migliaia 40 3 3 7" xfId="11315" xr:uid="{00000000-0005-0000-0000-000025530000}"/>
    <cellStyle name="Migliaia 40 3 3 8" xfId="11316" xr:uid="{00000000-0005-0000-0000-000026530000}"/>
    <cellStyle name="Migliaia 40 3 3 9" xfId="11317" xr:uid="{00000000-0005-0000-0000-000027530000}"/>
    <cellStyle name="Migliaia 40 3 4" xfId="11318" xr:uid="{00000000-0005-0000-0000-000028530000}"/>
    <cellStyle name="Migliaia 40 3 4 10" xfId="31033" xr:uid="{00000000-0005-0000-0000-000029530000}"/>
    <cellStyle name="Migliaia 40 3 4 11" xfId="33797" xr:uid="{00000000-0005-0000-0000-00002A530000}"/>
    <cellStyle name="Migliaia 40 3 4 12" xfId="36984" xr:uid="{00000000-0005-0000-0000-00002B530000}"/>
    <cellStyle name="Migliaia 40 3 4 2" xfId="11319" xr:uid="{00000000-0005-0000-0000-00002C530000}"/>
    <cellStyle name="Migliaia 40 3 4 2 2" xfId="11320" xr:uid="{00000000-0005-0000-0000-00002D530000}"/>
    <cellStyle name="Migliaia 40 3 4 2 3" xfId="11321" xr:uid="{00000000-0005-0000-0000-00002E530000}"/>
    <cellStyle name="Migliaia 40 3 4 2 4" xfId="11322" xr:uid="{00000000-0005-0000-0000-00002F530000}"/>
    <cellStyle name="Migliaia 40 3 4 2 5" xfId="26836" xr:uid="{00000000-0005-0000-0000-000030530000}"/>
    <cellStyle name="Migliaia 40 3 4 2 6" xfId="31914" xr:uid="{00000000-0005-0000-0000-000031530000}"/>
    <cellStyle name="Migliaia 40 3 4 2 7" xfId="34902" xr:uid="{00000000-0005-0000-0000-000032530000}"/>
    <cellStyle name="Migliaia 40 3 4 2 8" xfId="37862" xr:uid="{00000000-0005-0000-0000-000033530000}"/>
    <cellStyle name="Migliaia 40 3 4 3" xfId="11323" xr:uid="{00000000-0005-0000-0000-000034530000}"/>
    <cellStyle name="Migliaia 40 3 4 3 2" xfId="11324" xr:uid="{00000000-0005-0000-0000-000035530000}"/>
    <cellStyle name="Migliaia 40 3 4 3 3" xfId="11325" xr:uid="{00000000-0005-0000-0000-000036530000}"/>
    <cellStyle name="Migliaia 40 3 4 3 4" xfId="28087" xr:uid="{00000000-0005-0000-0000-000037530000}"/>
    <cellStyle name="Migliaia 40 3 4 3 5" xfId="36136" xr:uid="{00000000-0005-0000-0000-000038530000}"/>
    <cellStyle name="Migliaia 40 3 4 3 6" xfId="39096" xr:uid="{00000000-0005-0000-0000-000039530000}"/>
    <cellStyle name="Migliaia 40 3 4 4" xfId="11326" xr:uid="{00000000-0005-0000-0000-00003A530000}"/>
    <cellStyle name="Migliaia 40 3 4 4 2" xfId="11327" xr:uid="{00000000-0005-0000-0000-00003B530000}"/>
    <cellStyle name="Migliaia 40 3 4 4 3" xfId="11328" xr:uid="{00000000-0005-0000-0000-00003C530000}"/>
    <cellStyle name="Migliaia 40 3 4 4 4" xfId="29003" xr:uid="{00000000-0005-0000-0000-00003D530000}"/>
    <cellStyle name="Migliaia 40 3 4 4 5" xfId="40000" xr:uid="{00000000-0005-0000-0000-00003E530000}"/>
    <cellStyle name="Migliaia 40 3 4 5" xfId="11329" xr:uid="{00000000-0005-0000-0000-00003F530000}"/>
    <cellStyle name="Migliaia 40 3 4 5 2" xfId="11330" xr:uid="{00000000-0005-0000-0000-000040530000}"/>
    <cellStyle name="Migliaia 40 3 4 5 3" xfId="11331" xr:uid="{00000000-0005-0000-0000-000041530000}"/>
    <cellStyle name="Migliaia 40 3 4 5 4" xfId="29923" xr:uid="{00000000-0005-0000-0000-000042530000}"/>
    <cellStyle name="Migliaia 40 3 4 5 5" xfId="40905" xr:uid="{00000000-0005-0000-0000-000043530000}"/>
    <cellStyle name="Migliaia 40 3 4 6" xfId="11332" xr:uid="{00000000-0005-0000-0000-000044530000}"/>
    <cellStyle name="Migliaia 40 3 4 7" xfId="11333" xr:uid="{00000000-0005-0000-0000-000045530000}"/>
    <cellStyle name="Migliaia 40 3 4 8" xfId="11334" xr:uid="{00000000-0005-0000-0000-000046530000}"/>
    <cellStyle name="Migliaia 40 3 4 9" xfId="24516" xr:uid="{00000000-0005-0000-0000-000047530000}"/>
    <cellStyle name="Migliaia 40 3 5" xfId="11335" xr:uid="{00000000-0005-0000-0000-000048530000}"/>
    <cellStyle name="Migliaia 40 3 5 2" xfId="11336" xr:uid="{00000000-0005-0000-0000-000049530000}"/>
    <cellStyle name="Migliaia 40 3 5 3" xfId="11337" xr:uid="{00000000-0005-0000-0000-00004A530000}"/>
    <cellStyle name="Migliaia 40 3 5 4" xfId="11338" xr:uid="{00000000-0005-0000-0000-00004B530000}"/>
    <cellStyle name="Migliaia 40 3 5 5" xfId="26832" xr:uid="{00000000-0005-0000-0000-00004C530000}"/>
    <cellStyle name="Migliaia 40 3 5 6" xfId="31910" xr:uid="{00000000-0005-0000-0000-00004D530000}"/>
    <cellStyle name="Migliaia 40 3 5 7" xfId="34898" xr:uid="{00000000-0005-0000-0000-00004E530000}"/>
    <cellStyle name="Migliaia 40 3 5 8" xfId="37858" xr:uid="{00000000-0005-0000-0000-00004F530000}"/>
    <cellStyle name="Migliaia 40 3 6" xfId="11339" xr:uid="{00000000-0005-0000-0000-000050530000}"/>
    <cellStyle name="Migliaia 40 3 6 2" xfId="11340" xr:uid="{00000000-0005-0000-0000-000051530000}"/>
    <cellStyle name="Migliaia 40 3 6 3" xfId="11341" xr:uid="{00000000-0005-0000-0000-000052530000}"/>
    <cellStyle name="Migliaia 40 3 6 4" xfId="27695" xr:uid="{00000000-0005-0000-0000-000053530000}"/>
    <cellStyle name="Migliaia 40 3 6 5" xfId="35749" xr:uid="{00000000-0005-0000-0000-000054530000}"/>
    <cellStyle name="Migliaia 40 3 6 6" xfId="38709" xr:uid="{00000000-0005-0000-0000-000055530000}"/>
    <cellStyle name="Migliaia 40 3 7" xfId="11342" xr:uid="{00000000-0005-0000-0000-000056530000}"/>
    <cellStyle name="Migliaia 40 3 7 2" xfId="11343" xr:uid="{00000000-0005-0000-0000-000057530000}"/>
    <cellStyle name="Migliaia 40 3 7 3" xfId="11344" xr:uid="{00000000-0005-0000-0000-000058530000}"/>
    <cellStyle name="Migliaia 40 3 7 4" xfId="28611" xr:uid="{00000000-0005-0000-0000-000059530000}"/>
    <cellStyle name="Migliaia 40 3 7 5" xfId="33793" xr:uid="{00000000-0005-0000-0000-00005A530000}"/>
    <cellStyle name="Migliaia 40 3 7 6" xfId="39613" xr:uid="{00000000-0005-0000-0000-00005B530000}"/>
    <cellStyle name="Migliaia 40 3 8" xfId="11345" xr:uid="{00000000-0005-0000-0000-00005C530000}"/>
    <cellStyle name="Migliaia 40 3 8 2" xfId="11346" xr:uid="{00000000-0005-0000-0000-00005D530000}"/>
    <cellStyle name="Migliaia 40 3 8 3" xfId="11347" xr:uid="{00000000-0005-0000-0000-00005E530000}"/>
    <cellStyle name="Migliaia 40 3 8 4" xfId="29531" xr:uid="{00000000-0005-0000-0000-00005F530000}"/>
    <cellStyle name="Migliaia 40 3 8 5" xfId="40518" xr:uid="{00000000-0005-0000-0000-000060530000}"/>
    <cellStyle name="Migliaia 40 3 9" xfId="11348" xr:uid="{00000000-0005-0000-0000-000061530000}"/>
    <cellStyle name="Migliaia 40 4" xfId="11349" xr:uid="{00000000-0005-0000-0000-000062530000}"/>
    <cellStyle name="Migliaia 40 4 10" xfId="11350" xr:uid="{00000000-0005-0000-0000-000063530000}"/>
    <cellStyle name="Migliaia 40 4 11" xfId="24517" xr:uid="{00000000-0005-0000-0000-000064530000}"/>
    <cellStyle name="Migliaia 40 4 12" xfId="31034" xr:uid="{00000000-0005-0000-0000-000065530000}"/>
    <cellStyle name="Migliaia 40 4 13" xfId="33798" xr:uid="{00000000-0005-0000-0000-000066530000}"/>
    <cellStyle name="Migliaia 40 4 14" xfId="36985" xr:uid="{00000000-0005-0000-0000-000067530000}"/>
    <cellStyle name="Migliaia 40 4 2" xfId="11351" xr:uid="{00000000-0005-0000-0000-000068530000}"/>
    <cellStyle name="Migliaia 40 4 2 10" xfId="24518" xr:uid="{00000000-0005-0000-0000-000069530000}"/>
    <cellStyle name="Migliaia 40 4 2 11" xfId="31035" xr:uid="{00000000-0005-0000-0000-00006A530000}"/>
    <cellStyle name="Migliaia 40 4 2 12" xfId="33799" xr:uid="{00000000-0005-0000-0000-00006B530000}"/>
    <cellStyle name="Migliaia 40 4 2 13" xfId="36986" xr:uid="{00000000-0005-0000-0000-00006C530000}"/>
    <cellStyle name="Migliaia 40 4 2 2" xfId="11352" xr:uid="{00000000-0005-0000-0000-00006D530000}"/>
    <cellStyle name="Migliaia 40 4 2 2 10" xfId="31036" xr:uid="{00000000-0005-0000-0000-00006E530000}"/>
    <cellStyle name="Migliaia 40 4 2 2 11" xfId="33800" xr:uid="{00000000-0005-0000-0000-00006F530000}"/>
    <cellStyle name="Migliaia 40 4 2 2 12" xfId="36987" xr:uid="{00000000-0005-0000-0000-000070530000}"/>
    <cellStyle name="Migliaia 40 4 2 2 2" xfId="11353" xr:uid="{00000000-0005-0000-0000-000071530000}"/>
    <cellStyle name="Migliaia 40 4 2 2 2 2" xfId="11354" xr:uid="{00000000-0005-0000-0000-000072530000}"/>
    <cellStyle name="Migliaia 40 4 2 2 2 3" xfId="11355" xr:uid="{00000000-0005-0000-0000-000073530000}"/>
    <cellStyle name="Migliaia 40 4 2 2 2 4" xfId="11356" xr:uid="{00000000-0005-0000-0000-000074530000}"/>
    <cellStyle name="Migliaia 40 4 2 2 2 5" xfId="26839" xr:uid="{00000000-0005-0000-0000-000075530000}"/>
    <cellStyle name="Migliaia 40 4 2 2 2 6" xfId="31917" xr:uid="{00000000-0005-0000-0000-000076530000}"/>
    <cellStyle name="Migliaia 40 4 2 2 2 7" xfId="34905" xr:uid="{00000000-0005-0000-0000-000077530000}"/>
    <cellStyle name="Migliaia 40 4 2 2 2 8" xfId="37865" xr:uid="{00000000-0005-0000-0000-000078530000}"/>
    <cellStyle name="Migliaia 40 4 2 2 3" xfId="11357" xr:uid="{00000000-0005-0000-0000-000079530000}"/>
    <cellStyle name="Migliaia 40 4 2 2 3 2" xfId="11358" xr:uid="{00000000-0005-0000-0000-00007A530000}"/>
    <cellStyle name="Migliaia 40 4 2 2 3 3" xfId="11359" xr:uid="{00000000-0005-0000-0000-00007B530000}"/>
    <cellStyle name="Migliaia 40 4 2 2 3 4" xfId="28090" xr:uid="{00000000-0005-0000-0000-00007C530000}"/>
    <cellStyle name="Migliaia 40 4 2 2 3 5" xfId="36139" xr:uid="{00000000-0005-0000-0000-00007D530000}"/>
    <cellStyle name="Migliaia 40 4 2 2 3 6" xfId="39099" xr:uid="{00000000-0005-0000-0000-00007E530000}"/>
    <cellStyle name="Migliaia 40 4 2 2 4" xfId="11360" xr:uid="{00000000-0005-0000-0000-00007F530000}"/>
    <cellStyle name="Migliaia 40 4 2 2 4 2" xfId="11361" xr:uid="{00000000-0005-0000-0000-000080530000}"/>
    <cellStyle name="Migliaia 40 4 2 2 4 3" xfId="11362" xr:uid="{00000000-0005-0000-0000-000081530000}"/>
    <cellStyle name="Migliaia 40 4 2 2 4 4" xfId="29006" xr:uid="{00000000-0005-0000-0000-000082530000}"/>
    <cellStyle name="Migliaia 40 4 2 2 4 5" xfId="40003" xr:uid="{00000000-0005-0000-0000-000083530000}"/>
    <cellStyle name="Migliaia 40 4 2 2 5" xfId="11363" xr:uid="{00000000-0005-0000-0000-000084530000}"/>
    <cellStyle name="Migliaia 40 4 2 2 5 2" xfId="11364" xr:uid="{00000000-0005-0000-0000-000085530000}"/>
    <cellStyle name="Migliaia 40 4 2 2 5 3" xfId="11365" xr:uid="{00000000-0005-0000-0000-000086530000}"/>
    <cellStyle name="Migliaia 40 4 2 2 5 4" xfId="29926" xr:uid="{00000000-0005-0000-0000-000087530000}"/>
    <cellStyle name="Migliaia 40 4 2 2 5 5" xfId="40908" xr:uid="{00000000-0005-0000-0000-000088530000}"/>
    <cellStyle name="Migliaia 40 4 2 2 6" xfId="11366" xr:uid="{00000000-0005-0000-0000-000089530000}"/>
    <cellStyle name="Migliaia 40 4 2 2 7" xfId="11367" xr:uid="{00000000-0005-0000-0000-00008A530000}"/>
    <cellStyle name="Migliaia 40 4 2 2 8" xfId="11368" xr:uid="{00000000-0005-0000-0000-00008B530000}"/>
    <cellStyle name="Migliaia 40 4 2 2 9" xfId="24519" xr:uid="{00000000-0005-0000-0000-00008C530000}"/>
    <cellStyle name="Migliaia 40 4 2 3" xfId="11369" xr:uid="{00000000-0005-0000-0000-00008D530000}"/>
    <cellStyle name="Migliaia 40 4 2 3 2" xfId="11370" xr:uid="{00000000-0005-0000-0000-00008E530000}"/>
    <cellStyle name="Migliaia 40 4 2 3 3" xfId="11371" xr:uid="{00000000-0005-0000-0000-00008F530000}"/>
    <cellStyle name="Migliaia 40 4 2 3 4" xfId="11372" xr:uid="{00000000-0005-0000-0000-000090530000}"/>
    <cellStyle name="Migliaia 40 4 2 3 5" xfId="26838" xr:uid="{00000000-0005-0000-0000-000091530000}"/>
    <cellStyle name="Migliaia 40 4 2 3 6" xfId="31916" xr:uid="{00000000-0005-0000-0000-000092530000}"/>
    <cellStyle name="Migliaia 40 4 2 3 7" xfId="34904" xr:uid="{00000000-0005-0000-0000-000093530000}"/>
    <cellStyle name="Migliaia 40 4 2 3 8" xfId="37864" xr:uid="{00000000-0005-0000-0000-000094530000}"/>
    <cellStyle name="Migliaia 40 4 2 4" xfId="11373" xr:uid="{00000000-0005-0000-0000-000095530000}"/>
    <cellStyle name="Migliaia 40 4 2 4 2" xfId="11374" xr:uid="{00000000-0005-0000-0000-000096530000}"/>
    <cellStyle name="Migliaia 40 4 2 4 3" xfId="11375" xr:uid="{00000000-0005-0000-0000-000097530000}"/>
    <cellStyle name="Migliaia 40 4 2 4 4" xfId="27699" xr:uid="{00000000-0005-0000-0000-000098530000}"/>
    <cellStyle name="Migliaia 40 4 2 4 5" xfId="35753" xr:uid="{00000000-0005-0000-0000-000099530000}"/>
    <cellStyle name="Migliaia 40 4 2 4 6" xfId="38713" xr:uid="{00000000-0005-0000-0000-00009A530000}"/>
    <cellStyle name="Migliaia 40 4 2 5" xfId="11376" xr:uid="{00000000-0005-0000-0000-00009B530000}"/>
    <cellStyle name="Migliaia 40 4 2 5 2" xfId="11377" xr:uid="{00000000-0005-0000-0000-00009C530000}"/>
    <cellStyle name="Migliaia 40 4 2 5 3" xfId="11378" xr:uid="{00000000-0005-0000-0000-00009D530000}"/>
    <cellStyle name="Migliaia 40 4 2 5 4" xfId="28615" xr:uid="{00000000-0005-0000-0000-00009E530000}"/>
    <cellStyle name="Migliaia 40 4 2 5 5" xfId="39617" xr:uid="{00000000-0005-0000-0000-00009F530000}"/>
    <cellStyle name="Migliaia 40 4 2 6" xfId="11379" xr:uid="{00000000-0005-0000-0000-0000A0530000}"/>
    <cellStyle name="Migliaia 40 4 2 6 2" xfId="11380" xr:uid="{00000000-0005-0000-0000-0000A1530000}"/>
    <cellStyle name="Migliaia 40 4 2 6 3" xfId="11381" xr:uid="{00000000-0005-0000-0000-0000A2530000}"/>
    <cellStyle name="Migliaia 40 4 2 6 4" xfId="29535" xr:uid="{00000000-0005-0000-0000-0000A3530000}"/>
    <cellStyle name="Migliaia 40 4 2 6 5" xfId="40522" xr:uid="{00000000-0005-0000-0000-0000A4530000}"/>
    <cellStyle name="Migliaia 40 4 2 7" xfId="11382" xr:uid="{00000000-0005-0000-0000-0000A5530000}"/>
    <cellStyle name="Migliaia 40 4 2 8" xfId="11383" xr:uid="{00000000-0005-0000-0000-0000A6530000}"/>
    <cellStyle name="Migliaia 40 4 2 9" xfId="11384" xr:uid="{00000000-0005-0000-0000-0000A7530000}"/>
    <cellStyle name="Migliaia 40 4 3" xfId="11385" xr:uid="{00000000-0005-0000-0000-0000A8530000}"/>
    <cellStyle name="Migliaia 40 4 3 10" xfId="31037" xr:uid="{00000000-0005-0000-0000-0000A9530000}"/>
    <cellStyle name="Migliaia 40 4 3 11" xfId="33801" xr:uid="{00000000-0005-0000-0000-0000AA530000}"/>
    <cellStyle name="Migliaia 40 4 3 12" xfId="36988" xr:uid="{00000000-0005-0000-0000-0000AB530000}"/>
    <cellStyle name="Migliaia 40 4 3 2" xfId="11386" xr:uid="{00000000-0005-0000-0000-0000AC530000}"/>
    <cellStyle name="Migliaia 40 4 3 2 2" xfId="11387" xr:uid="{00000000-0005-0000-0000-0000AD530000}"/>
    <cellStyle name="Migliaia 40 4 3 2 3" xfId="11388" xr:uid="{00000000-0005-0000-0000-0000AE530000}"/>
    <cellStyle name="Migliaia 40 4 3 2 4" xfId="11389" xr:uid="{00000000-0005-0000-0000-0000AF530000}"/>
    <cellStyle name="Migliaia 40 4 3 2 5" xfId="26840" xr:uid="{00000000-0005-0000-0000-0000B0530000}"/>
    <cellStyle name="Migliaia 40 4 3 2 6" xfId="31918" xr:uid="{00000000-0005-0000-0000-0000B1530000}"/>
    <cellStyle name="Migliaia 40 4 3 2 7" xfId="34906" xr:uid="{00000000-0005-0000-0000-0000B2530000}"/>
    <cellStyle name="Migliaia 40 4 3 2 8" xfId="37866" xr:uid="{00000000-0005-0000-0000-0000B3530000}"/>
    <cellStyle name="Migliaia 40 4 3 3" xfId="11390" xr:uid="{00000000-0005-0000-0000-0000B4530000}"/>
    <cellStyle name="Migliaia 40 4 3 3 2" xfId="11391" xr:uid="{00000000-0005-0000-0000-0000B5530000}"/>
    <cellStyle name="Migliaia 40 4 3 3 3" xfId="11392" xr:uid="{00000000-0005-0000-0000-0000B6530000}"/>
    <cellStyle name="Migliaia 40 4 3 3 4" xfId="28089" xr:uid="{00000000-0005-0000-0000-0000B7530000}"/>
    <cellStyle name="Migliaia 40 4 3 3 5" xfId="36138" xr:uid="{00000000-0005-0000-0000-0000B8530000}"/>
    <cellStyle name="Migliaia 40 4 3 3 6" xfId="39098" xr:uid="{00000000-0005-0000-0000-0000B9530000}"/>
    <cellStyle name="Migliaia 40 4 3 4" xfId="11393" xr:uid="{00000000-0005-0000-0000-0000BA530000}"/>
    <cellStyle name="Migliaia 40 4 3 4 2" xfId="11394" xr:uid="{00000000-0005-0000-0000-0000BB530000}"/>
    <cellStyle name="Migliaia 40 4 3 4 3" xfId="11395" xr:uid="{00000000-0005-0000-0000-0000BC530000}"/>
    <cellStyle name="Migliaia 40 4 3 4 4" xfId="29005" xr:uid="{00000000-0005-0000-0000-0000BD530000}"/>
    <cellStyle name="Migliaia 40 4 3 4 5" xfId="40002" xr:uid="{00000000-0005-0000-0000-0000BE530000}"/>
    <cellStyle name="Migliaia 40 4 3 5" xfId="11396" xr:uid="{00000000-0005-0000-0000-0000BF530000}"/>
    <cellStyle name="Migliaia 40 4 3 5 2" xfId="11397" xr:uid="{00000000-0005-0000-0000-0000C0530000}"/>
    <cellStyle name="Migliaia 40 4 3 5 3" xfId="11398" xr:uid="{00000000-0005-0000-0000-0000C1530000}"/>
    <cellStyle name="Migliaia 40 4 3 5 4" xfId="29925" xr:uid="{00000000-0005-0000-0000-0000C2530000}"/>
    <cellStyle name="Migliaia 40 4 3 5 5" xfId="40907" xr:uid="{00000000-0005-0000-0000-0000C3530000}"/>
    <cellStyle name="Migliaia 40 4 3 6" xfId="11399" xr:uid="{00000000-0005-0000-0000-0000C4530000}"/>
    <cellStyle name="Migliaia 40 4 3 7" xfId="11400" xr:uid="{00000000-0005-0000-0000-0000C5530000}"/>
    <cellStyle name="Migliaia 40 4 3 8" xfId="11401" xr:uid="{00000000-0005-0000-0000-0000C6530000}"/>
    <cellStyle name="Migliaia 40 4 3 9" xfId="24520" xr:uid="{00000000-0005-0000-0000-0000C7530000}"/>
    <cellStyle name="Migliaia 40 4 4" xfId="11402" xr:uid="{00000000-0005-0000-0000-0000C8530000}"/>
    <cellStyle name="Migliaia 40 4 4 2" xfId="11403" xr:uid="{00000000-0005-0000-0000-0000C9530000}"/>
    <cellStyle name="Migliaia 40 4 4 3" xfId="11404" xr:uid="{00000000-0005-0000-0000-0000CA530000}"/>
    <cellStyle name="Migliaia 40 4 4 4" xfId="11405" xr:uid="{00000000-0005-0000-0000-0000CB530000}"/>
    <cellStyle name="Migliaia 40 4 4 5" xfId="26837" xr:uid="{00000000-0005-0000-0000-0000CC530000}"/>
    <cellStyle name="Migliaia 40 4 4 6" xfId="31915" xr:uid="{00000000-0005-0000-0000-0000CD530000}"/>
    <cellStyle name="Migliaia 40 4 4 7" xfId="34903" xr:uid="{00000000-0005-0000-0000-0000CE530000}"/>
    <cellStyle name="Migliaia 40 4 4 8" xfId="37863" xr:uid="{00000000-0005-0000-0000-0000CF530000}"/>
    <cellStyle name="Migliaia 40 4 5" xfId="11406" xr:uid="{00000000-0005-0000-0000-0000D0530000}"/>
    <cellStyle name="Migliaia 40 4 5 2" xfId="11407" xr:uid="{00000000-0005-0000-0000-0000D1530000}"/>
    <cellStyle name="Migliaia 40 4 5 3" xfId="11408" xr:uid="{00000000-0005-0000-0000-0000D2530000}"/>
    <cellStyle name="Migliaia 40 4 5 4" xfId="27698" xr:uid="{00000000-0005-0000-0000-0000D3530000}"/>
    <cellStyle name="Migliaia 40 4 5 5" xfId="35752" xr:uid="{00000000-0005-0000-0000-0000D4530000}"/>
    <cellStyle name="Migliaia 40 4 5 6" xfId="38712" xr:uid="{00000000-0005-0000-0000-0000D5530000}"/>
    <cellStyle name="Migliaia 40 4 6" xfId="11409" xr:uid="{00000000-0005-0000-0000-0000D6530000}"/>
    <cellStyle name="Migliaia 40 4 6 2" xfId="11410" xr:uid="{00000000-0005-0000-0000-0000D7530000}"/>
    <cellStyle name="Migliaia 40 4 6 3" xfId="11411" xr:uid="{00000000-0005-0000-0000-0000D8530000}"/>
    <cellStyle name="Migliaia 40 4 6 4" xfId="28614" xr:uid="{00000000-0005-0000-0000-0000D9530000}"/>
    <cellStyle name="Migliaia 40 4 6 5" xfId="39616" xr:uid="{00000000-0005-0000-0000-0000DA530000}"/>
    <cellStyle name="Migliaia 40 4 7" xfId="11412" xr:uid="{00000000-0005-0000-0000-0000DB530000}"/>
    <cellStyle name="Migliaia 40 4 7 2" xfId="11413" xr:uid="{00000000-0005-0000-0000-0000DC530000}"/>
    <cellStyle name="Migliaia 40 4 7 3" xfId="11414" xr:uid="{00000000-0005-0000-0000-0000DD530000}"/>
    <cellStyle name="Migliaia 40 4 7 4" xfId="29534" xr:uid="{00000000-0005-0000-0000-0000DE530000}"/>
    <cellStyle name="Migliaia 40 4 7 5" xfId="40521" xr:uid="{00000000-0005-0000-0000-0000DF530000}"/>
    <cellStyle name="Migliaia 40 4 8" xfId="11415" xr:uid="{00000000-0005-0000-0000-0000E0530000}"/>
    <cellStyle name="Migliaia 40 4 9" xfId="11416" xr:uid="{00000000-0005-0000-0000-0000E1530000}"/>
    <cellStyle name="Migliaia 40 5" xfId="11417" xr:uid="{00000000-0005-0000-0000-0000E2530000}"/>
    <cellStyle name="Migliaia 40 5 10" xfId="31038" xr:uid="{00000000-0005-0000-0000-0000E3530000}"/>
    <cellStyle name="Migliaia 40 5 11" xfId="33802" xr:uid="{00000000-0005-0000-0000-0000E4530000}"/>
    <cellStyle name="Migliaia 40 5 12" xfId="36989" xr:uid="{00000000-0005-0000-0000-0000E5530000}"/>
    <cellStyle name="Migliaia 40 5 2" xfId="11418" xr:uid="{00000000-0005-0000-0000-0000E6530000}"/>
    <cellStyle name="Migliaia 40 5 2 2" xfId="11419" xr:uid="{00000000-0005-0000-0000-0000E7530000}"/>
    <cellStyle name="Migliaia 40 5 2 3" xfId="11420" xr:uid="{00000000-0005-0000-0000-0000E8530000}"/>
    <cellStyle name="Migliaia 40 5 2 4" xfId="11421" xr:uid="{00000000-0005-0000-0000-0000E9530000}"/>
    <cellStyle name="Migliaia 40 5 2 5" xfId="26841" xr:uid="{00000000-0005-0000-0000-0000EA530000}"/>
    <cellStyle name="Migliaia 40 5 2 6" xfId="31919" xr:uid="{00000000-0005-0000-0000-0000EB530000}"/>
    <cellStyle name="Migliaia 40 5 2 7" xfId="34907" xr:uid="{00000000-0005-0000-0000-0000EC530000}"/>
    <cellStyle name="Migliaia 40 5 2 8" xfId="37867" xr:uid="{00000000-0005-0000-0000-0000ED530000}"/>
    <cellStyle name="Migliaia 40 5 3" xfId="11422" xr:uid="{00000000-0005-0000-0000-0000EE530000}"/>
    <cellStyle name="Migliaia 40 5 3 2" xfId="11423" xr:uid="{00000000-0005-0000-0000-0000EF530000}"/>
    <cellStyle name="Migliaia 40 5 3 3" xfId="11424" xr:uid="{00000000-0005-0000-0000-0000F0530000}"/>
    <cellStyle name="Migliaia 40 5 3 4" xfId="27700" xr:uid="{00000000-0005-0000-0000-0000F1530000}"/>
    <cellStyle name="Migliaia 40 5 3 5" xfId="35754" xr:uid="{00000000-0005-0000-0000-0000F2530000}"/>
    <cellStyle name="Migliaia 40 5 3 6" xfId="38714" xr:uid="{00000000-0005-0000-0000-0000F3530000}"/>
    <cellStyle name="Migliaia 40 5 4" xfId="11425" xr:uid="{00000000-0005-0000-0000-0000F4530000}"/>
    <cellStyle name="Migliaia 40 5 4 2" xfId="11426" xr:uid="{00000000-0005-0000-0000-0000F5530000}"/>
    <cellStyle name="Migliaia 40 5 4 3" xfId="11427" xr:uid="{00000000-0005-0000-0000-0000F6530000}"/>
    <cellStyle name="Migliaia 40 5 4 4" xfId="28616" xr:uid="{00000000-0005-0000-0000-0000F7530000}"/>
    <cellStyle name="Migliaia 40 5 4 5" xfId="39618" xr:uid="{00000000-0005-0000-0000-0000F8530000}"/>
    <cellStyle name="Migliaia 40 5 5" xfId="11428" xr:uid="{00000000-0005-0000-0000-0000F9530000}"/>
    <cellStyle name="Migliaia 40 5 5 2" xfId="11429" xr:uid="{00000000-0005-0000-0000-0000FA530000}"/>
    <cellStyle name="Migliaia 40 5 5 3" xfId="11430" xr:uid="{00000000-0005-0000-0000-0000FB530000}"/>
    <cellStyle name="Migliaia 40 5 5 4" xfId="29536" xr:uid="{00000000-0005-0000-0000-0000FC530000}"/>
    <cellStyle name="Migliaia 40 5 5 5" xfId="40523" xr:uid="{00000000-0005-0000-0000-0000FD530000}"/>
    <cellStyle name="Migliaia 40 5 6" xfId="11431" xr:uid="{00000000-0005-0000-0000-0000FE530000}"/>
    <cellStyle name="Migliaia 40 5 7" xfId="11432" xr:uid="{00000000-0005-0000-0000-0000FF530000}"/>
    <cellStyle name="Migliaia 40 5 8" xfId="11433" xr:uid="{00000000-0005-0000-0000-000000540000}"/>
    <cellStyle name="Migliaia 40 5 9" xfId="24521" xr:uid="{00000000-0005-0000-0000-000001540000}"/>
    <cellStyle name="Migliaia 40 6" xfId="11434" xr:uid="{00000000-0005-0000-0000-000002540000}"/>
    <cellStyle name="Migliaia 40 6 2" xfId="11435" xr:uid="{00000000-0005-0000-0000-000003540000}"/>
    <cellStyle name="Migliaia 40 6 3" xfId="11436" xr:uid="{00000000-0005-0000-0000-000004540000}"/>
    <cellStyle name="Migliaia 40 6 4" xfId="11437" xr:uid="{00000000-0005-0000-0000-000005540000}"/>
    <cellStyle name="Migliaia 40 6 5" xfId="26829" xr:uid="{00000000-0005-0000-0000-000006540000}"/>
    <cellStyle name="Migliaia 40 6 6" xfId="31907" xr:uid="{00000000-0005-0000-0000-000007540000}"/>
    <cellStyle name="Migliaia 40 6 7" xfId="34895" xr:uid="{00000000-0005-0000-0000-000008540000}"/>
    <cellStyle name="Migliaia 40 6 8" xfId="37855" xr:uid="{00000000-0005-0000-0000-000009540000}"/>
    <cellStyle name="Migliaia 40 7" xfId="11438" xr:uid="{00000000-0005-0000-0000-00000A540000}"/>
    <cellStyle name="Migliaia 40 7 2" xfId="11439" xr:uid="{00000000-0005-0000-0000-00000B540000}"/>
    <cellStyle name="Migliaia 40 7 3" xfId="11440" xr:uid="{00000000-0005-0000-0000-00000C540000}"/>
    <cellStyle name="Migliaia 40 7 4" xfId="11441" xr:uid="{00000000-0005-0000-0000-00000D540000}"/>
    <cellStyle name="Migliaia 40 7 5" xfId="23983" xr:uid="{00000000-0005-0000-0000-00000E540000}"/>
    <cellStyle name="Migliaia 40 7 6" xfId="30539" xr:uid="{00000000-0005-0000-0000-00000F540000}"/>
    <cellStyle name="Migliaia 40 7 7" xfId="33200" xr:uid="{00000000-0005-0000-0000-000010540000}"/>
    <cellStyle name="Migliaia 40 7 8" xfId="36491" xr:uid="{00000000-0005-0000-0000-000011540000}"/>
    <cellStyle name="Migliaia 40 8" xfId="11442" xr:uid="{00000000-0005-0000-0000-000012540000}"/>
    <cellStyle name="Migliaia 40 8 2" xfId="11443" xr:uid="{00000000-0005-0000-0000-000013540000}"/>
    <cellStyle name="Migliaia 40 8 3" xfId="11444" xr:uid="{00000000-0005-0000-0000-000014540000}"/>
    <cellStyle name="Migliaia 40 8 4" xfId="11445" xr:uid="{00000000-0005-0000-0000-000015540000}"/>
    <cellStyle name="Migliaia 40 8 5" xfId="27280" xr:uid="{00000000-0005-0000-0000-000016540000}"/>
    <cellStyle name="Migliaia 40 8 6" xfId="32351" xr:uid="{00000000-0005-0000-0000-000017540000}"/>
    <cellStyle name="Migliaia 40 8 7" xfId="35339" xr:uid="{00000000-0005-0000-0000-000018540000}"/>
    <cellStyle name="Migliaia 40 8 8" xfId="38299" xr:uid="{00000000-0005-0000-0000-000019540000}"/>
    <cellStyle name="Migliaia 40 9" xfId="11446" xr:uid="{00000000-0005-0000-0000-00001A540000}"/>
    <cellStyle name="Migliaia 40 9 2" xfId="11447" xr:uid="{00000000-0005-0000-0000-00001B540000}"/>
    <cellStyle name="Migliaia 40 9 3" xfId="11448" xr:uid="{00000000-0005-0000-0000-00001C540000}"/>
    <cellStyle name="Migliaia 40 9 4" xfId="11449" xr:uid="{00000000-0005-0000-0000-00001D540000}"/>
    <cellStyle name="Migliaia 40 9 5" xfId="27400" xr:uid="{00000000-0005-0000-0000-00001E540000}"/>
    <cellStyle name="Migliaia 40 9 6" xfId="30415" xr:uid="{00000000-0005-0000-0000-00001F540000}"/>
    <cellStyle name="Migliaia 40 9 7" xfId="35459" xr:uid="{00000000-0005-0000-0000-000020540000}"/>
    <cellStyle name="Migliaia 40 9 8" xfId="38419" xr:uid="{00000000-0005-0000-0000-000021540000}"/>
    <cellStyle name="Migliaia 41" xfId="11450" xr:uid="{00000000-0005-0000-0000-000022540000}"/>
    <cellStyle name="Migliaia 41 10" xfId="11451" xr:uid="{00000000-0005-0000-0000-000023540000}"/>
    <cellStyle name="Migliaia 41 10 2" xfId="11452" xr:uid="{00000000-0005-0000-0000-000024540000}"/>
    <cellStyle name="Migliaia 41 10 3" xfId="11453" xr:uid="{00000000-0005-0000-0000-000025540000}"/>
    <cellStyle name="Migliaia 41 10 4" xfId="28317" xr:uid="{00000000-0005-0000-0000-000026540000}"/>
    <cellStyle name="Migliaia 41 10 5" xfId="33075" xr:uid="{00000000-0005-0000-0000-000027540000}"/>
    <cellStyle name="Migliaia 41 10 6" xfId="39324" xr:uid="{00000000-0005-0000-0000-000028540000}"/>
    <cellStyle name="Migliaia 41 11" xfId="11454" xr:uid="{00000000-0005-0000-0000-000029540000}"/>
    <cellStyle name="Migliaia 41 11 2" xfId="11455" xr:uid="{00000000-0005-0000-0000-00002A540000}"/>
    <cellStyle name="Migliaia 41 11 3" xfId="11456" xr:uid="{00000000-0005-0000-0000-00002B540000}"/>
    <cellStyle name="Migliaia 41 11 4" xfId="29237" xr:uid="{00000000-0005-0000-0000-00002C540000}"/>
    <cellStyle name="Migliaia 41 11 5" xfId="32725" xr:uid="{00000000-0005-0000-0000-00002D540000}"/>
    <cellStyle name="Migliaia 41 11 6" xfId="40229" xr:uid="{00000000-0005-0000-0000-00002E540000}"/>
    <cellStyle name="Migliaia 41 12" xfId="11457" xr:uid="{00000000-0005-0000-0000-00002F540000}"/>
    <cellStyle name="Migliaia 41 13" xfId="11458" xr:uid="{00000000-0005-0000-0000-000030540000}"/>
    <cellStyle name="Migliaia 41 14" xfId="11459" xr:uid="{00000000-0005-0000-0000-000031540000}"/>
    <cellStyle name="Migliaia 41 15" xfId="23630" xr:uid="{00000000-0005-0000-0000-000032540000}"/>
    <cellStyle name="Migliaia 41 16" xfId="30253" xr:uid="{00000000-0005-0000-0000-000033540000}"/>
    <cellStyle name="Migliaia 41 17" xfId="36372" xr:uid="{00000000-0005-0000-0000-000034540000}"/>
    <cellStyle name="Migliaia 41 18" xfId="41134" xr:uid="{00000000-0005-0000-0000-000035540000}"/>
    <cellStyle name="Migliaia 41 19" xfId="41255" xr:uid="{00000000-0005-0000-0000-000036540000}"/>
    <cellStyle name="Migliaia 41 2" xfId="11460" xr:uid="{00000000-0005-0000-0000-000037540000}"/>
    <cellStyle name="Migliaia 41 2 10" xfId="24522" xr:uid="{00000000-0005-0000-0000-000038540000}"/>
    <cellStyle name="Migliaia 41 2 11" xfId="30254" xr:uid="{00000000-0005-0000-0000-000039540000}"/>
    <cellStyle name="Migliaia 41 2 12" xfId="36990" xr:uid="{00000000-0005-0000-0000-00003A540000}"/>
    <cellStyle name="Migliaia 41 2 2" xfId="11461" xr:uid="{00000000-0005-0000-0000-00003B540000}"/>
    <cellStyle name="Migliaia 41 2 2 10" xfId="31040" xr:uid="{00000000-0005-0000-0000-00003C540000}"/>
    <cellStyle name="Migliaia 41 2 2 11" xfId="33804" xr:uid="{00000000-0005-0000-0000-00003D540000}"/>
    <cellStyle name="Migliaia 41 2 2 12" xfId="36991" xr:uid="{00000000-0005-0000-0000-00003E540000}"/>
    <cellStyle name="Migliaia 41 2 2 2" xfId="11462" xr:uid="{00000000-0005-0000-0000-00003F540000}"/>
    <cellStyle name="Migliaia 41 2 2 2 2" xfId="11463" xr:uid="{00000000-0005-0000-0000-000040540000}"/>
    <cellStyle name="Migliaia 41 2 2 2 3" xfId="11464" xr:uid="{00000000-0005-0000-0000-000041540000}"/>
    <cellStyle name="Migliaia 41 2 2 2 4" xfId="11465" xr:uid="{00000000-0005-0000-0000-000042540000}"/>
    <cellStyle name="Migliaia 41 2 2 2 5" xfId="26844" xr:uid="{00000000-0005-0000-0000-000043540000}"/>
    <cellStyle name="Migliaia 41 2 2 2 6" xfId="31922" xr:uid="{00000000-0005-0000-0000-000044540000}"/>
    <cellStyle name="Migliaia 41 2 2 2 7" xfId="34910" xr:uid="{00000000-0005-0000-0000-000045540000}"/>
    <cellStyle name="Migliaia 41 2 2 2 8" xfId="37870" xr:uid="{00000000-0005-0000-0000-000046540000}"/>
    <cellStyle name="Migliaia 41 2 2 3" xfId="11466" xr:uid="{00000000-0005-0000-0000-000047540000}"/>
    <cellStyle name="Migliaia 41 2 2 3 2" xfId="11467" xr:uid="{00000000-0005-0000-0000-000048540000}"/>
    <cellStyle name="Migliaia 41 2 2 3 3" xfId="11468" xr:uid="{00000000-0005-0000-0000-000049540000}"/>
    <cellStyle name="Migliaia 41 2 2 3 4" xfId="28091" xr:uid="{00000000-0005-0000-0000-00004A540000}"/>
    <cellStyle name="Migliaia 41 2 2 3 5" xfId="36140" xr:uid="{00000000-0005-0000-0000-00004B540000}"/>
    <cellStyle name="Migliaia 41 2 2 3 6" xfId="39100" xr:uid="{00000000-0005-0000-0000-00004C540000}"/>
    <cellStyle name="Migliaia 41 2 2 4" xfId="11469" xr:uid="{00000000-0005-0000-0000-00004D540000}"/>
    <cellStyle name="Migliaia 41 2 2 4 2" xfId="11470" xr:uid="{00000000-0005-0000-0000-00004E540000}"/>
    <cellStyle name="Migliaia 41 2 2 4 3" xfId="11471" xr:uid="{00000000-0005-0000-0000-00004F540000}"/>
    <cellStyle name="Migliaia 41 2 2 4 4" xfId="29007" xr:uid="{00000000-0005-0000-0000-000050540000}"/>
    <cellStyle name="Migliaia 41 2 2 4 5" xfId="40004" xr:uid="{00000000-0005-0000-0000-000051540000}"/>
    <cellStyle name="Migliaia 41 2 2 5" xfId="11472" xr:uid="{00000000-0005-0000-0000-000052540000}"/>
    <cellStyle name="Migliaia 41 2 2 5 2" xfId="11473" xr:uid="{00000000-0005-0000-0000-000053540000}"/>
    <cellStyle name="Migliaia 41 2 2 5 3" xfId="11474" xr:uid="{00000000-0005-0000-0000-000054540000}"/>
    <cellStyle name="Migliaia 41 2 2 5 4" xfId="29927" xr:uid="{00000000-0005-0000-0000-000055540000}"/>
    <cellStyle name="Migliaia 41 2 2 5 5" xfId="40909" xr:uid="{00000000-0005-0000-0000-000056540000}"/>
    <cellStyle name="Migliaia 41 2 2 6" xfId="11475" xr:uid="{00000000-0005-0000-0000-000057540000}"/>
    <cellStyle name="Migliaia 41 2 2 7" xfId="11476" xr:uid="{00000000-0005-0000-0000-000058540000}"/>
    <cellStyle name="Migliaia 41 2 2 8" xfId="11477" xr:uid="{00000000-0005-0000-0000-000059540000}"/>
    <cellStyle name="Migliaia 41 2 2 9" xfId="24523" xr:uid="{00000000-0005-0000-0000-00005A540000}"/>
    <cellStyle name="Migliaia 41 2 3" xfId="11478" xr:uid="{00000000-0005-0000-0000-00005B540000}"/>
    <cellStyle name="Migliaia 41 2 3 2" xfId="11479" xr:uid="{00000000-0005-0000-0000-00005C540000}"/>
    <cellStyle name="Migliaia 41 2 3 3" xfId="11480" xr:uid="{00000000-0005-0000-0000-00005D540000}"/>
    <cellStyle name="Migliaia 41 2 3 4" xfId="11481" xr:uid="{00000000-0005-0000-0000-00005E540000}"/>
    <cellStyle name="Migliaia 41 2 3 5" xfId="26843" xr:uid="{00000000-0005-0000-0000-00005F540000}"/>
    <cellStyle name="Migliaia 41 2 3 6" xfId="31921" xr:uid="{00000000-0005-0000-0000-000060540000}"/>
    <cellStyle name="Migliaia 41 2 3 7" xfId="34909" xr:uid="{00000000-0005-0000-0000-000061540000}"/>
    <cellStyle name="Migliaia 41 2 3 8" xfId="37869" xr:uid="{00000000-0005-0000-0000-000062540000}"/>
    <cellStyle name="Migliaia 41 2 4" xfId="11482" xr:uid="{00000000-0005-0000-0000-000063540000}"/>
    <cellStyle name="Migliaia 41 2 4 2" xfId="11483" xr:uid="{00000000-0005-0000-0000-000064540000}"/>
    <cellStyle name="Migliaia 41 2 4 3" xfId="11484" xr:uid="{00000000-0005-0000-0000-000065540000}"/>
    <cellStyle name="Migliaia 41 2 4 4" xfId="11485" xr:uid="{00000000-0005-0000-0000-000066540000}"/>
    <cellStyle name="Migliaia 41 2 4 5" xfId="27464" xr:uid="{00000000-0005-0000-0000-000067540000}"/>
    <cellStyle name="Migliaia 41 2 4 6" xfId="31039" xr:uid="{00000000-0005-0000-0000-000068540000}"/>
    <cellStyle name="Migliaia 41 2 4 7" xfId="35521" xr:uid="{00000000-0005-0000-0000-000069540000}"/>
    <cellStyle name="Migliaia 41 2 4 8" xfId="38481" xr:uid="{00000000-0005-0000-0000-00006A540000}"/>
    <cellStyle name="Migliaia 41 2 5" xfId="11486" xr:uid="{00000000-0005-0000-0000-00006B540000}"/>
    <cellStyle name="Migliaia 41 2 5 2" xfId="11487" xr:uid="{00000000-0005-0000-0000-00006C540000}"/>
    <cellStyle name="Migliaia 41 2 5 3" xfId="11488" xr:uid="{00000000-0005-0000-0000-00006D540000}"/>
    <cellStyle name="Migliaia 41 2 5 4" xfId="28380" xr:uid="{00000000-0005-0000-0000-00006E540000}"/>
    <cellStyle name="Migliaia 41 2 5 5" xfId="33803" xr:uid="{00000000-0005-0000-0000-00006F540000}"/>
    <cellStyle name="Migliaia 41 2 5 6" xfId="39385" xr:uid="{00000000-0005-0000-0000-000070540000}"/>
    <cellStyle name="Migliaia 41 2 6" xfId="11489" xr:uid="{00000000-0005-0000-0000-000071540000}"/>
    <cellStyle name="Migliaia 41 2 6 2" xfId="11490" xr:uid="{00000000-0005-0000-0000-000072540000}"/>
    <cellStyle name="Migliaia 41 2 6 3" xfId="11491" xr:uid="{00000000-0005-0000-0000-000073540000}"/>
    <cellStyle name="Migliaia 41 2 6 4" xfId="29300" xr:uid="{00000000-0005-0000-0000-000074540000}"/>
    <cellStyle name="Migliaia 41 2 6 5" xfId="40290" xr:uid="{00000000-0005-0000-0000-000075540000}"/>
    <cellStyle name="Migliaia 41 2 7" xfId="11492" xr:uid="{00000000-0005-0000-0000-000076540000}"/>
    <cellStyle name="Migliaia 41 2 8" xfId="11493" xr:uid="{00000000-0005-0000-0000-000077540000}"/>
    <cellStyle name="Migliaia 41 2 9" xfId="11494" xr:uid="{00000000-0005-0000-0000-000078540000}"/>
    <cellStyle name="Migliaia 41 3" xfId="11495" xr:uid="{00000000-0005-0000-0000-000079540000}"/>
    <cellStyle name="Migliaia 41 3 10" xfId="11496" xr:uid="{00000000-0005-0000-0000-00007A540000}"/>
    <cellStyle name="Migliaia 41 3 11" xfId="11497" xr:uid="{00000000-0005-0000-0000-00007B540000}"/>
    <cellStyle name="Migliaia 41 3 12" xfId="24524" xr:uid="{00000000-0005-0000-0000-00007C540000}"/>
    <cellStyle name="Migliaia 41 3 13" xfId="31041" xr:uid="{00000000-0005-0000-0000-00007D540000}"/>
    <cellStyle name="Migliaia 41 3 14" xfId="36992" xr:uid="{00000000-0005-0000-0000-00007E540000}"/>
    <cellStyle name="Migliaia 41 3 2" xfId="11498" xr:uid="{00000000-0005-0000-0000-00007F540000}"/>
    <cellStyle name="Migliaia 41 3 2 10" xfId="31042" xr:uid="{00000000-0005-0000-0000-000080540000}"/>
    <cellStyle name="Migliaia 41 3 2 11" xfId="33806" xr:uid="{00000000-0005-0000-0000-000081540000}"/>
    <cellStyle name="Migliaia 41 3 2 12" xfId="36993" xr:uid="{00000000-0005-0000-0000-000082540000}"/>
    <cellStyle name="Migliaia 41 3 2 2" xfId="11499" xr:uid="{00000000-0005-0000-0000-000083540000}"/>
    <cellStyle name="Migliaia 41 3 2 2 2" xfId="11500" xr:uid="{00000000-0005-0000-0000-000084540000}"/>
    <cellStyle name="Migliaia 41 3 2 2 3" xfId="11501" xr:uid="{00000000-0005-0000-0000-000085540000}"/>
    <cellStyle name="Migliaia 41 3 2 2 4" xfId="11502" xr:uid="{00000000-0005-0000-0000-000086540000}"/>
    <cellStyle name="Migliaia 41 3 2 2 5" xfId="26846" xr:uid="{00000000-0005-0000-0000-000087540000}"/>
    <cellStyle name="Migliaia 41 3 2 2 6" xfId="31924" xr:uid="{00000000-0005-0000-0000-000088540000}"/>
    <cellStyle name="Migliaia 41 3 2 2 7" xfId="34912" xr:uid="{00000000-0005-0000-0000-000089540000}"/>
    <cellStyle name="Migliaia 41 3 2 2 8" xfId="37872" xr:uid="{00000000-0005-0000-0000-00008A540000}"/>
    <cellStyle name="Migliaia 41 3 2 3" xfId="11503" xr:uid="{00000000-0005-0000-0000-00008B540000}"/>
    <cellStyle name="Migliaia 41 3 2 3 2" xfId="11504" xr:uid="{00000000-0005-0000-0000-00008C540000}"/>
    <cellStyle name="Migliaia 41 3 2 3 3" xfId="11505" xr:uid="{00000000-0005-0000-0000-00008D540000}"/>
    <cellStyle name="Migliaia 41 3 2 3 4" xfId="27702" xr:uid="{00000000-0005-0000-0000-00008E540000}"/>
    <cellStyle name="Migliaia 41 3 2 3 5" xfId="35756" xr:uid="{00000000-0005-0000-0000-00008F540000}"/>
    <cellStyle name="Migliaia 41 3 2 3 6" xfId="38716" xr:uid="{00000000-0005-0000-0000-000090540000}"/>
    <cellStyle name="Migliaia 41 3 2 4" xfId="11506" xr:uid="{00000000-0005-0000-0000-000091540000}"/>
    <cellStyle name="Migliaia 41 3 2 4 2" xfId="11507" xr:uid="{00000000-0005-0000-0000-000092540000}"/>
    <cellStyle name="Migliaia 41 3 2 4 3" xfId="11508" xr:uid="{00000000-0005-0000-0000-000093540000}"/>
    <cellStyle name="Migliaia 41 3 2 4 4" xfId="28618" xr:uid="{00000000-0005-0000-0000-000094540000}"/>
    <cellStyle name="Migliaia 41 3 2 4 5" xfId="39620" xr:uid="{00000000-0005-0000-0000-000095540000}"/>
    <cellStyle name="Migliaia 41 3 2 5" xfId="11509" xr:uid="{00000000-0005-0000-0000-000096540000}"/>
    <cellStyle name="Migliaia 41 3 2 5 2" xfId="11510" xr:uid="{00000000-0005-0000-0000-000097540000}"/>
    <cellStyle name="Migliaia 41 3 2 5 3" xfId="11511" xr:uid="{00000000-0005-0000-0000-000098540000}"/>
    <cellStyle name="Migliaia 41 3 2 5 4" xfId="29538" xr:uid="{00000000-0005-0000-0000-000099540000}"/>
    <cellStyle name="Migliaia 41 3 2 5 5" xfId="40525" xr:uid="{00000000-0005-0000-0000-00009A540000}"/>
    <cellStyle name="Migliaia 41 3 2 6" xfId="11512" xr:uid="{00000000-0005-0000-0000-00009B540000}"/>
    <cellStyle name="Migliaia 41 3 2 7" xfId="11513" xr:uid="{00000000-0005-0000-0000-00009C540000}"/>
    <cellStyle name="Migliaia 41 3 2 8" xfId="11514" xr:uid="{00000000-0005-0000-0000-00009D540000}"/>
    <cellStyle name="Migliaia 41 3 2 9" xfId="24525" xr:uid="{00000000-0005-0000-0000-00009E540000}"/>
    <cellStyle name="Migliaia 41 3 3" xfId="11515" xr:uid="{00000000-0005-0000-0000-00009F540000}"/>
    <cellStyle name="Migliaia 41 3 3 10" xfId="24526" xr:uid="{00000000-0005-0000-0000-0000A0540000}"/>
    <cellStyle name="Migliaia 41 3 3 11" xfId="31043" xr:uid="{00000000-0005-0000-0000-0000A1540000}"/>
    <cellStyle name="Migliaia 41 3 3 12" xfId="33807" xr:uid="{00000000-0005-0000-0000-0000A2540000}"/>
    <cellStyle name="Migliaia 41 3 3 13" xfId="36994" xr:uid="{00000000-0005-0000-0000-0000A3540000}"/>
    <cellStyle name="Migliaia 41 3 3 2" xfId="11516" xr:uid="{00000000-0005-0000-0000-0000A4540000}"/>
    <cellStyle name="Migliaia 41 3 3 2 10" xfId="31044" xr:uid="{00000000-0005-0000-0000-0000A5540000}"/>
    <cellStyle name="Migliaia 41 3 3 2 11" xfId="33808" xr:uid="{00000000-0005-0000-0000-0000A6540000}"/>
    <cellStyle name="Migliaia 41 3 3 2 12" xfId="36995" xr:uid="{00000000-0005-0000-0000-0000A7540000}"/>
    <cellStyle name="Migliaia 41 3 3 2 2" xfId="11517" xr:uid="{00000000-0005-0000-0000-0000A8540000}"/>
    <cellStyle name="Migliaia 41 3 3 2 2 2" xfId="11518" xr:uid="{00000000-0005-0000-0000-0000A9540000}"/>
    <cellStyle name="Migliaia 41 3 3 2 2 3" xfId="11519" xr:uid="{00000000-0005-0000-0000-0000AA540000}"/>
    <cellStyle name="Migliaia 41 3 3 2 2 4" xfId="11520" xr:uid="{00000000-0005-0000-0000-0000AB540000}"/>
    <cellStyle name="Migliaia 41 3 3 2 2 5" xfId="26848" xr:uid="{00000000-0005-0000-0000-0000AC540000}"/>
    <cellStyle name="Migliaia 41 3 3 2 2 6" xfId="31926" xr:uid="{00000000-0005-0000-0000-0000AD540000}"/>
    <cellStyle name="Migliaia 41 3 3 2 2 7" xfId="34914" xr:uid="{00000000-0005-0000-0000-0000AE540000}"/>
    <cellStyle name="Migliaia 41 3 3 2 2 8" xfId="37874" xr:uid="{00000000-0005-0000-0000-0000AF540000}"/>
    <cellStyle name="Migliaia 41 3 3 2 3" xfId="11521" xr:uid="{00000000-0005-0000-0000-0000B0540000}"/>
    <cellStyle name="Migliaia 41 3 3 2 3 2" xfId="11522" xr:uid="{00000000-0005-0000-0000-0000B1540000}"/>
    <cellStyle name="Migliaia 41 3 3 2 3 3" xfId="11523" xr:uid="{00000000-0005-0000-0000-0000B2540000}"/>
    <cellStyle name="Migliaia 41 3 3 2 3 4" xfId="28093" xr:uid="{00000000-0005-0000-0000-0000B3540000}"/>
    <cellStyle name="Migliaia 41 3 3 2 3 5" xfId="36142" xr:uid="{00000000-0005-0000-0000-0000B4540000}"/>
    <cellStyle name="Migliaia 41 3 3 2 3 6" xfId="39102" xr:uid="{00000000-0005-0000-0000-0000B5540000}"/>
    <cellStyle name="Migliaia 41 3 3 2 4" xfId="11524" xr:uid="{00000000-0005-0000-0000-0000B6540000}"/>
    <cellStyle name="Migliaia 41 3 3 2 4 2" xfId="11525" xr:uid="{00000000-0005-0000-0000-0000B7540000}"/>
    <cellStyle name="Migliaia 41 3 3 2 4 3" xfId="11526" xr:uid="{00000000-0005-0000-0000-0000B8540000}"/>
    <cellStyle name="Migliaia 41 3 3 2 4 4" xfId="29009" xr:uid="{00000000-0005-0000-0000-0000B9540000}"/>
    <cellStyle name="Migliaia 41 3 3 2 4 5" xfId="40006" xr:uid="{00000000-0005-0000-0000-0000BA540000}"/>
    <cellStyle name="Migliaia 41 3 3 2 5" xfId="11527" xr:uid="{00000000-0005-0000-0000-0000BB540000}"/>
    <cellStyle name="Migliaia 41 3 3 2 5 2" xfId="11528" xr:uid="{00000000-0005-0000-0000-0000BC540000}"/>
    <cellStyle name="Migliaia 41 3 3 2 5 3" xfId="11529" xr:uid="{00000000-0005-0000-0000-0000BD540000}"/>
    <cellStyle name="Migliaia 41 3 3 2 5 4" xfId="29929" xr:uid="{00000000-0005-0000-0000-0000BE540000}"/>
    <cellStyle name="Migliaia 41 3 3 2 5 5" xfId="40911" xr:uid="{00000000-0005-0000-0000-0000BF540000}"/>
    <cellStyle name="Migliaia 41 3 3 2 6" xfId="11530" xr:uid="{00000000-0005-0000-0000-0000C0540000}"/>
    <cellStyle name="Migliaia 41 3 3 2 7" xfId="11531" xr:uid="{00000000-0005-0000-0000-0000C1540000}"/>
    <cellStyle name="Migliaia 41 3 3 2 8" xfId="11532" xr:uid="{00000000-0005-0000-0000-0000C2540000}"/>
    <cellStyle name="Migliaia 41 3 3 2 9" xfId="24527" xr:uid="{00000000-0005-0000-0000-0000C3540000}"/>
    <cellStyle name="Migliaia 41 3 3 3" xfId="11533" xr:uid="{00000000-0005-0000-0000-0000C4540000}"/>
    <cellStyle name="Migliaia 41 3 3 3 2" xfId="11534" xr:uid="{00000000-0005-0000-0000-0000C5540000}"/>
    <cellStyle name="Migliaia 41 3 3 3 3" xfId="11535" xr:uid="{00000000-0005-0000-0000-0000C6540000}"/>
    <cellStyle name="Migliaia 41 3 3 3 4" xfId="11536" xr:uid="{00000000-0005-0000-0000-0000C7540000}"/>
    <cellStyle name="Migliaia 41 3 3 3 5" xfId="26847" xr:uid="{00000000-0005-0000-0000-0000C8540000}"/>
    <cellStyle name="Migliaia 41 3 3 3 6" xfId="31925" xr:uid="{00000000-0005-0000-0000-0000C9540000}"/>
    <cellStyle name="Migliaia 41 3 3 3 7" xfId="34913" xr:uid="{00000000-0005-0000-0000-0000CA540000}"/>
    <cellStyle name="Migliaia 41 3 3 3 8" xfId="37873" xr:uid="{00000000-0005-0000-0000-0000CB540000}"/>
    <cellStyle name="Migliaia 41 3 3 4" xfId="11537" xr:uid="{00000000-0005-0000-0000-0000CC540000}"/>
    <cellStyle name="Migliaia 41 3 3 4 2" xfId="11538" xr:uid="{00000000-0005-0000-0000-0000CD540000}"/>
    <cellStyle name="Migliaia 41 3 3 4 3" xfId="11539" xr:uid="{00000000-0005-0000-0000-0000CE540000}"/>
    <cellStyle name="Migliaia 41 3 3 4 4" xfId="27703" xr:uid="{00000000-0005-0000-0000-0000CF540000}"/>
    <cellStyle name="Migliaia 41 3 3 4 5" xfId="35757" xr:uid="{00000000-0005-0000-0000-0000D0540000}"/>
    <cellStyle name="Migliaia 41 3 3 4 6" xfId="38717" xr:uid="{00000000-0005-0000-0000-0000D1540000}"/>
    <cellStyle name="Migliaia 41 3 3 5" xfId="11540" xr:uid="{00000000-0005-0000-0000-0000D2540000}"/>
    <cellStyle name="Migliaia 41 3 3 5 2" xfId="11541" xr:uid="{00000000-0005-0000-0000-0000D3540000}"/>
    <cellStyle name="Migliaia 41 3 3 5 3" xfId="11542" xr:uid="{00000000-0005-0000-0000-0000D4540000}"/>
    <cellStyle name="Migliaia 41 3 3 5 4" xfId="28619" xr:uid="{00000000-0005-0000-0000-0000D5540000}"/>
    <cellStyle name="Migliaia 41 3 3 5 5" xfId="39621" xr:uid="{00000000-0005-0000-0000-0000D6540000}"/>
    <cellStyle name="Migliaia 41 3 3 6" xfId="11543" xr:uid="{00000000-0005-0000-0000-0000D7540000}"/>
    <cellStyle name="Migliaia 41 3 3 6 2" xfId="11544" xr:uid="{00000000-0005-0000-0000-0000D8540000}"/>
    <cellStyle name="Migliaia 41 3 3 6 3" xfId="11545" xr:uid="{00000000-0005-0000-0000-0000D9540000}"/>
    <cellStyle name="Migliaia 41 3 3 6 4" xfId="29539" xr:uid="{00000000-0005-0000-0000-0000DA540000}"/>
    <cellStyle name="Migliaia 41 3 3 6 5" xfId="40526" xr:uid="{00000000-0005-0000-0000-0000DB540000}"/>
    <cellStyle name="Migliaia 41 3 3 7" xfId="11546" xr:uid="{00000000-0005-0000-0000-0000DC540000}"/>
    <cellStyle name="Migliaia 41 3 3 8" xfId="11547" xr:uid="{00000000-0005-0000-0000-0000DD540000}"/>
    <cellStyle name="Migliaia 41 3 3 9" xfId="11548" xr:uid="{00000000-0005-0000-0000-0000DE540000}"/>
    <cellStyle name="Migliaia 41 3 4" xfId="11549" xr:uid="{00000000-0005-0000-0000-0000DF540000}"/>
    <cellStyle name="Migliaia 41 3 4 10" xfId="31045" xr:uid="{00000000-0005-0000-0000-0000E0540000}"/>
    <cellStyle name="Migliaia 41 3 4 11" xfId="33809" xr:uid="{00000000-0005-0000-0000-0000E1540000}"/>
    <cellStyle name="Migliaia 41 3 4 12" xfId="36996" xr:uid="{00000000-0005-0000-0000-0000E2540000}"/>
    <cellStyle name="Migliaia 41 3 4 2" xfId="11550" xr:uid="{00000000-0005-0000-0000-0000E3540000}"/>
    <cellStyle name="Migliaia 41 3 4 2 2" xfId="11551" xr:uid="{00000000-0005-0000-0000-0000E4540000}"/>
    <cellStyle name="Migliaia 41 3 4 2 3" xfId="11552" xr:uid="{00000000-0005-0000-0000-0000E5540000}"/>
    <cellStyle name="Migliaia 41 3 4 2 4" xfId="11553" xr:uid="{00000000-0005-0000-0000-0000E6540000}"/>
    <cellStyle name="Migliaia 41 3 4 2 5" xfId="26849" xr:uid="{00000000-0005-0000-0000-0000E7540000}"/>
    <cellStyle name="Migliaia 41 3 4 2 6" xfId="31927" xr:uid="{00000000-0005-0000-0000-0000E8540000}"/>
    <cellStyle name="Migliaia 41 3 4 2 7" xfId="34915" xr:uid="{00000000-0005-0000-0000-0000E9540000}"/>
    <cellStyle name="Migliaia 41 3 4 2 8" xfId="37875" xr:uid="{00000000-0005-0000-0000-0000EA540000}"/>
    <cellStyle name="Migliaia 41 3 4 3" xfId="11554" xr:uid="{00000000-0005-0000-0000-0000EB540000}"/>
    <cellStyle name="Migliaia 41 3 4 3 2" xfId="11555" xr:uid="{00000000-0005-0000-0000-0000EC540000}"/>
    <cellStyle name="Migliaia 41 3 4 3 3" xfId="11556" xr:uid="{00000000-0005-0000-0000-0000ED540000}"/>
    <cellStyle name="Migliaia 41 3 4 3 4" xfId="28092" xr:uid="{00000000-0005-0000-0000-0000EE540000}"/>
    <cellStyle name="Migliaia 41 3 4 3 5" xfId="36141" xr:uid="{00000000-0005-0000-0000-0000EF540000}"/>
    <cellStyle name="Migliaia 41 3 4 3 6" xfId="39101" xr:uid="{00000000-0005-0000-0000-0000F0540000}"/>
    <cellStyle name="Migliaia 41 3 4 4" xfId="11557" xr:uid="{00000000-0005-0000-0000-0000F1540000}"/>
    <cellStyle name="Migliaia 41 3 4 4 2" xfId="11558" xr:uid="{00000000-0005-0000-0000-0000F2540000}"/>
    <cellStyle name="Migliaia 41 3 4 4 3" xfId="11559" xr:uid="{00000000-0005-0000-0000-0000F3540000}"/>
    <cellStyle name="Migliaia 41 3 4 4 4" xfId="29008" xr:uid="{00000000-0005-0000-0000-0000F4540000}"/>
    <cellStyle name="Migliaia 41 3 4 4 5" xfId="40005" xr:uid="{00000000-0005-0000-0000-0000F5540000}"/>
    <cellStyle name="Migliaia 41 3 4 5" xfId="11560" xr:uid="{00000000-0005-0000-0000-0000F6540000}"/>
    <cellStyle name="Migliaia 41 3 4 5 2" xfId="11561" xr:uid="{00000000-0005-0000-0000-0000F7540000}"/>
    <cellStyle name="Migliaia 41 3 4 5 3" xfId="11562" xr:uid="{00000000-0005-0000-0000-0000F8540000}"/>
    <cellStyle name="Migliaia 41 3 4 5 4" xfId="29928" xr:uid="{00000000-0005-0000-0000-0000F9540000}"/>
    <cellStyle name="Migliaia 41 3 4 5 5" xfId="40910" xr:uid="{00000000-0005-0000-0000-0000FA540000}"/>
    <cellStyle name="Migliaia 41 3 4 6" xfId="11563" xr:uid="{00000000-0005-0000-0000-0000FB540000}"/>
    <cellStyle name="Migliaia 41 3 4 7" xfId="11564" xr:uid="{00000000-0005-0000-0000-0000FC540000}"/>
    <cellStyle name="Migliaia 41 3 4 8" xfId="11565" xr:uid="{00000000-0005-0000-0000-0000FD540000}"/>
    <cellStyle name="Migliaia 41 3 4 9" xfId="24528" xr:uid="{00000000-0005-0000-0000-0000FE540000}"/>
    <cellStyle name="Migliaia 41 3 5" xfId="11566" xr:uid="{00000000-0005-0000-0000-0000FF540000}"/>
    <cellStyle name="Migliaia 41 3 5 2" xfId="11567" xr:uid="{00000000-0005-0000-0000-000000550000}"/>
    <cellStyle name="Migliaia 41 3 5 3" xfId="11568" xr:uid="{00000000-0005-0000-0000-000001550000}"/>
    <cellStyle name="Migliaia 41 3 5 4" xfId="11569" xr:uid="{00000000-0005-0000-0000-000002550000}"/>
    <cellStyle name="Migliaia 41 3 5 5" xfId="26845" xr:uid="{00000000-0005-0000-0000-000003550000}"/>
    <cellStyle name="Migliaia 41 3 5 6" xfId="31923" xr:uid="{00000000-0005-0000-0000-000004550000}"/>
    <cellStyle name="Migliaia 41 3 5 7" xfId="34911" xr:uid="{00000000-0005-0000-0000-000005550000}"/>
    <cellStyle name="Migliaia 41 3 5 8" xfId="37871" xr:uid="{00000000-0005-0000-0000-000006550000}"/>
    <cellStyle name="Migliaia 41 3 6" xfId="11570" xr:uid="{00000000-0005-0000-0000-000007550000}"/>
    <cellStyle name="Migliaia 41 3 6 2" xfId="11571" xr:uid="{00000000-0005-0000-0000-000008550000}"/>
    <cellStyle name="Migliaia 41 3 6 3" xfId="11572" xr:uid="{00000000-0005-0000-0000-000009550000}"/>
    <cellStyle name="Migliaia 41 3 6 4" xfId="27701" xr:uid="{00000000-0005-0000-0000-00000A550000}"/>
    <cellStyle name="Migliaia 41 3 6 5" xfId="35755" xr:uid="{00000000-0005-0000-0000-00000B550000}"/>
    <cellStyle name="Migliaia 41 3 6 6" xfId="38715" xr:uid="{00000000-0005-0000-0000-00000C550000}"/>
    <cellStyle name="Migliaia 41 3 7" xfId="11573" xr:uid="{00000000-0005-0000-0000-00000D550000}"/>
    <cellStyle name="Migliaia 41 3 7 2" xfId="11574" xr:uid="{00000000-0005-0000-0000-00000E550000}"/>
    <cellStyle name="Migliaia 41 3 7 3" xfId="11575" xr:uid="{00000000-0005-0000-0000-00000F550000}"/>
    <cellStyle name="Migliaia 41 3 7 4" xfId="28617" xr:uid="{00000000-0005-0000-0000-000010550000}"/>
    <cellStyle name="Migliaia 41 3 7 5" xfId="33805" xr:uid="{00000000-0005-0000-0000-000011550000}"/>
    <cellStyle name="Migliaia 41 3 7 6" xfId="39619" xr:uid="{00000000-0005-0000-0000-000012550000}"/>
    <cellStyle name="Migliaia 41 3 8" xfId="11576" xr:uid="{00000000-0005-0000-0000-000013550000}"/>
    <cellStyle name="Migliaia 41 3 8 2" xfId="11577" xr:uid="{00000000-0005-0000-0000-000014550000}"/>
    <cellStyle name="Migliaia 41 3 8 3" xfId="11578" xr:uid="{00000000-0005-0000-0000-000015550000}"/>
    <cellStyle name="Migliaia 41 3 8 4" xfId="29537" xr:uid="{00000000-0005-0000-0000-000016550000}"/>
    <cellStyle name="Migliaia 41 3 8 5" xfId="40524" xr:uid="{00000000-0005-0000-0000-000017550000}"/>
    <cellStyle name="Migliaia 41 3 9" xfId="11579" xr:uid="{00000000-0005-0000-0000-000018550000}"/>
    <cellStyle name="Migliaia 41 4" xfId="11580" xr:uid="{00000000-0005-0000-0000-000019550000}"/>
    <cellStyle name="Migliaia 41 4 10" xfId="11581" xr:uid="{00000000-0005-0000-0000-00001A550000}"/>
    <cellStyle name="Migliaia 41 4 11" xfId="24529" xr:uid="{00000000-0005-0000-0000-00001B550000}"/>
    <cellStyle name="Migliaia 41 4 12" xfId="31046" xr:uid="{00000000-0005-0000-0000-00001C550000}"/>
    <cellStyle name="Migliaia 41 4 13" xfId="33810" xr:uid="{00000000-0005-0000-0000-00001D550000}"/>
    <cellStyle name="Migliaia 41 4 14" xfId="36997" xr:uid="{00000000-0005-0000-0000-00001E550000}"/>
    <cellStyle name="Migliaia 41 4 2" xfId="11582" xr:uid="{00000000-0005-0000-0000-00001F550000}"/>
    <cellStyle name="Migliaia 41 4 2 10" xfId="24530" xr:uid="{00000000-0005-0000-0000-000020550000}"/>
    <cellStyle name="Migliaia 41 4 2 11" xfId="31047" xr:uid="{00000000-0005-0000-0000-000021550000}"/>
    <cellStyle name="Migliaia 41 4 2 12" xfId="33811" xr:uid="{00000000-0005-0000-0000-000022550000}"/>
    <cellStyle name="Migliaia 41 4 2 13" xfId="36998" xr:uid="{00000000-0005-0000-0000-000023550000}"/>
    <cellStyle name="Migliaia 41 4 2 2" xfId="11583" xr:uid="{00000000-0005-0000-0000-000024550000}"/>
    <cellStyle name="Migliaia 41 4 2 2 10" xfId="31048" xr:uid="{00000000-0005-0000-0000-000025550000}"/>
    <cellStyle name="Migliaia 41 4 2 2 11" xfId="33812" xr:uid="{00000000-0005-0000-0000-000026550000}"/>
    <cellStyle name="Migliaia 41 4 2 2 12" xfId="36999" xr:uid="{00000000-0005-0000-0000-000027550000}"/>
    <cellStyle name="Migliaia 41 4 2 2 2" xfId="11584" xr:uid="{00000000-0005-0000-0000-000028550000}"/>
    <cellStyle name="Migliaia 41 4 2 2 2 2" xfId="11585" xr:uid="{00000000-0005-0000-0000-000029550000}"/>
    <cellStyle name="Migliaia 41 4 2 2 2 3" xfId="11586" xr:uid="{00000000-0005-0000-0000-00002A550000}"/>
    <cellStyle name="Migliaia 41 4 2 2 2 4" xfId="11587" xr:uid="{00000000-0005-0000-0000-00002B550000}"/>
    <cellStyle name="Migliaia 41 4 2 2 2 5" xfId="26852" xr:uid="{00000000-0005-0000-0000-00002C550000}"/>
    <cellStyle name="Migliaia 41 4 2 2 2 6" xfId="31930" xr:uid="{00000000-0005-0000-0000-00002D550000}"/>
    <cellStyle name="Migliaia 41 4 2 2 2 7" xfId="34918" xr:uid="{00000000-0005-0000-0000-00002E550000}"/>
    <cellStyle name="Migliaia 41 4 2 2 2 8" xfId="37878" xr:uid="{00000000-0005-0000-0000-00002F550000}"/>
    <cellStyle name="Migliaia 41 4 2 2 3" xfId="11588" xr:uid="{00000000-0005-0000-0000-000030550000}"/>
    <cellStyle name="Migliaia 41 4 2 2 3 2" xfId="11589" xr:uid="{00000000-0005-0000-0000-000031550000}"/>
    <cellStyle name="Migliaia 41 4 2 2 3 3" xfId="11590" xr:uid="{00000000-0005-0000-0000-000032550000}"/>
    <cellStyle name="Migliaia 41 4 2 2 3 4" xfId="28095" xr:uid="{00000000-0005-0000-0000-000033550000}"/>
    <cellStyle name="Migliaia 41 4 2 2 3 5" xfId="36144" xr:uid="{00000000-0005-0000-0000-000034550000}"/>
    <cellStyle name="Migliaia 41 4 2 2 3 6" xfId="39104" xr:uid="{00000000-0005-0000-0000-000035550000}"/>
    <cellStyle name="Migliaia 41 4 2 2 4" xfId="11591" xr:uid="{00000000-0005-0000-0000-000036550000}"/>
    <cellStyle name="Migliaia 41 4 2 2 4 2" xfId="11592" xr:uid="{00000000-0005-0000-0000-000037550000}"/>
    <cellStyle name="Migliaia 41 4 2 2 4 3" xfId="11593" xr:uid="{00000000-0005-0000-0000-000038550000}"/>
    <cellStyle name="Migliaia 41 4 2 2 4 4" xfId="29011" xr:uid="{00000000-0005-0000-0000-000039550000}"/>
    <cellStyle name="Migliaia 41 4 2 2 4 5" xfId="40008" xr:uid="{00000000-0005-0000-0000-00003A550000}"/>
    <cellStyle name="Migliaia 41 4 2 2 5" xfId="11594" xr:uid="{00000000-0005-0000-0000-00003B550000}"/>
    <cellStyle name="Migliaia 41 4 2 2 5 2" xfId="11595" xr:uid="{00000000-0005-0000-0000-00003C550000}"/>
    <cellStyle name="Migliaia 41 4 2 2 5 3" xfId="11596" xr:uid="{00000000-0005-0000-0000-00003D550000}"/>
    <cellStyle name="Migliaia 41 4 2 2 5 4" xfId="29931" xr:uid="{00000000-0005-0000-0000-00003E550000}"/>
    <cellStyle name="Migliaia 41 4 2 2 5 5" xfId="40913" xr:uid="{00000000-0005-0000-0000-00003F550000}"/>
    <cellStyle name="Migliaia 41 4 2 2 6" xfId="11597" xr:uid="{00000000-0005-0000-0000-000040550000}"/>
    <cellStyle name="Migliaia 41 4 2 2 7" xfId="11598" xr:uid="{00000000-0005-0000-0000-000041550000}"/>
    <cellStyle name="Migliaia 41 4 2 2 8" xfId="11599" xr:uid="{00000000-0005-0000-0000-000042550000}"/>
    <cellStyle name="Migliaia 41 4 2 2 9" xfId="24531" xr:uid="{00000000-0005-0000-0000-000043550000}"/>
    <cellStyle name="Migliaia 41 4 2 3" xfId="11600" xr:uid="{00000000-0005-0000-0000-000044550000}"/>
    <cellStyle name="Migliaia 41 4 2 3 2" xfId="11601" xr:uid="{00000000-0005-0000-0000-000045550000}"/>
    <cellStyle name="Migliaia 41 4 2 3 3" xfId="11602" xr:uid="{00000000-0005-0000-0000-000046550000}"/>
    <cellStyle name="Migliaia 41 4 2 3 4" xfId="11603" xr:uid="{00000000-0005-0000-0000-000047550000}"/>
    <cellStyle name="Migliaia 41 4 2 3 5" xfId="26851" xr:uid="{00000000-0005-0000-0000-000048550000}"/>
    <cellStyle name="Migliaia 41 4 2 3 6" xfId="31929" xr:uid="{00000000-0005-0000-0000-000049550000}"/>
    <cellStyle name="Migliaia 41 4 2 3 7" xfId="34917" xr:uid="{00000000-0005-0000-0000-00004A550000}"/>
    <cellStyle name="Migliaia 41 4 2 3 8" xfId="37877" xr:uid="{00000000-0005-0000-0000-00004B550000}"/>
    <cellStyle name="Migliaia 41 4 2 4" xfId="11604" xr:uid="{00000000-0005-0000-0000-00004C550000}"/>
    <cellStyle name="Migliaia 41 4 2 4 2" xfId="11605" xr:uid="{00000000-0005-0000-0000-00004D550000}"/>
    <cellStyle name="Migliaia 41 4 2 4 3" xfId="11606" xr:uid="{00000000-0005-0000-0000-00004E550000}"/>
    <cellStyle name="Migliaia 41 4 2 4 4" xfId="27705" xr:uid="{00000000-0005-0000-0000-00004F550000}"/>
    <cellStyle name="Migliaia 41 4 2 4 5" xfId="35759" xr:uid="{00000000-0005-0000-0000-000050550000}"/>
    <cellStyle name="Migliaia 41 4 2 4 6" xfId="38719" xr:uid="{00000000-0005-0000-0000-000051550000}"/>
    <cellStyle name="Migliaia 41 4 2 5" xfId="11607" xr:uid="{00000000-0005-0000-0000-000052550000}"/>
    <cellStyle name="Migliaia 41 4 2 5 2" xfId="11608" xr:uid="{00000000-0005-0000-0000-000053550000}"/>
    <cellStyle name="Migliaia 41 4 2 5 3" xfId="11609" xr:uid="{00000000-0005-0000-0000-000054550000}"/>
    <cellStyle name="Migliaia 41 4 2 5 4" xfId="28621" xr:uid="{00000000-0005-0000-0000-000055550000}"/>
    <cellStyle name="Migliaia 41 4 2 5 5" xfId="39623" xr:uid="{00000000-0005-0000-0000-000056550000}"/>
    <cellStyle name="Migliaia 41 4 2 6" xfId="11610" xr:uid="{00000000-0005-0000-0000-000057550000}"/>
    <cellStyle name="Migliaia 41 4 2 6 2" xfId="11611" xr:uid="{00000000-0005-0000-0000-000058550000}"/>
    <cellStyle name="Migliaia 41 4 2 6 3" xfId="11612" xr:uid="{00000000-0005-0000-0000-000059550000}"/>
    <cellStyle name="Migliaia 41 4 2 6 4" xfId="29541" xr:uid="{00000000-0005-0000-0000-00005A550000}"/>
    <cellStyle name="Migliaia 41 4 2 6 5" xfId="40528" xr:uid="{00000000-0005-0000-0000-00005B550000}"/>
    <cellStyle name="Migliaia 41 4 2 7" xfId="11613" xr:uid="{00000000-0005-0000-0000-00005C550000}"/>
    <cellStyle name="Migliaia 41 4 2 8" xfId="11614" xr:uid="{00000000-0005-0000-0000-00005D550000}"/>
    <cellStyle name="Migliaia 41 4 2 9" xfId="11615" xr:uid="{00000000-0005-0000-0000-00005E550000}"/>
    <cellStyle name="Migliaia 41 4 3" xfId="11616" xr:uid="{00000000-0005-0000-0000-00005F550000}"/>
    <cellStyle name="Migliaia 41 4 3 10" xfId="31049" xr:uid="{00000000-0005-0000-0000-000060550000}"/>
    <cellStyle name="Migliaia 41 4 3 11" xfId="33813" xr:uid="{00000000-0005-0000-0000-000061550000}"/>
    <cellStyle name="Migliaia 41 4 3 12" xfId="37000" xr:uid="{00000000-0005-0000-0000-000062550000}"/>
    <cellStyle name="Migliaia 41 4 3 2" xfId="11617" xr:uid="{00000000-0005-0000-0000-000063550000}"/>
    <cellStyle name="Migliaia 41 4 3 2 2" xfId="11618" xr:uid="{00000000-0005-0000-0000-000064550000}"/>
    <cellStyle name="Migliaia 41 4 3 2 3" xfId="11619" xr:uid="{00000000-0005-0000-0000-000065550000}"/>
    <cellStyle name="Migliaia 41 4 3 2 4" xfId="11620" xr:uid="{00000000-0005-0000-0000-000066550000}"/>
    <cellStyle name="Migliaia 41 4 3 2 5" xfId="26853" xr:uid="{00000000-0005-0000-0000-000067550000}"/>
    <cellStyle name="Migliaia 41 4 3 2 6" xfId="31931" xr:uid="{00000000-0005-0000-0000-000068550000}"/>
    <cellStyle name="Migliaia 41 4 3 2 7" xfId="34919" xr:uid="{00000000-0005-0000-0000-000069550000}"/>
    <cellStyle name="Migliaia 41 4 3 2 8" xfId="37879" xr:uid="{00000000-0005-0000-0000-00006A550000}"/>
    <cellStyle name="Migliaia 41 4 3 3" xfId="11621" xr:uid="{00000000-0005-0000-0000-00006B550000}"/>
    <cellStyle name="Migliaia 41 4 3 3 2" xfId="11622" xr:uid="{00000000-0005-0000-0000-00006C550000}"/>
    <cellStyle name="Migliaia 41 4 3 3 3" xfId="11623" xr:uid="{00000000-0005-0000-0000-00006D550000}"/>
    <cellStyle name="Migliaia 41 4 3 3 4" xfId="28094" xr:uid="{00000000-0005-0000-0000-00006E550000}"/>
    <cellStyle name="Migliaia 41 4 3 3 5" xfId="36143" xr:uid="{00000000-0005-0000-0000-00006F550000}"/>
    <cellStyle name="Migliaia 41 4 3 3 6" xfId="39103" xr:uid="{00000000-0005-0000-0000-000070550000}"/>
    <cellStyle name="Migliaia 41 4 3 4" xfId="11624" xr:uid="{00000000-0005-0000-0000-000071550000}"/>
    <cellStyle name="Migliaia 41 4 3 4 2" xfId="11625" xr:uid="{00000000-0005-0000-0000-000072550000}"/>
    <cellStyle name="Migliaia 41 4 3 4 3" xfId="11626" xr:uid="{00000000-0005-0000-0000-000073550000}"/>
    <cellStyle name="Migliaia 41 4 3 4 4" xfId="29010" xr:uid="{00000000-0005-0000-0000-000074550000}"/>
    <cellStyle name="Migliaia 41 4 3 4 5" xfId="40007" xr:uid="{00000000-0005-0000-0000-000075550000}"/>
    <cellStyle name="Migliaia 41 4 3 5" xfId="11627" xr:uid="{00000000-0005-0000-0000-000076550000}"/>
    <cellStyle name="Migliaia 41 4 3 5 2" xfId="11628" xr:uid="{00000000-0005-0000-0000-000077550000}"/>
    <cellStyle name="Migliaia 41 4 3 5 3" xfId="11629" xr:uid="{00000000-0005-0000-0000-000078550000}"/>
    <cellStyle name="Migliaia 41 4 3 5 4" xfId="29930" xr:uid="{00000000-0005-0000-0000-000079550000}"/>
    <cellStyle name="Migliaia 41 4 3 5 5" xfId="40912" xr:uid="{00000000-0005-0000-0000-00007A550000}"/>
    <cellStyle name="Migliaia 41 4 3 6" xfId="11630" xr:uid="{00000000-0005-0000-0000-00007B550000}"/>
    <cellStyle name="Migliaia 41 4 3 7" xfId="11631" xr:uid="{00000000-0005-0000-0000-00007C550000}"/>
    <cellStyle name="Migliaia 41 4 3 8" xfId="11632" xr:uid="{00000000-0005-0000-0000-00007D550000}"/>
    <cellStyle name="Migliaia 41 4 3 9" xfId="24532" xr:uid="{00000000-0005-0000-0000-00007E550000}"/>
    <cellStyle name="Migliaia 41 4 4" xfId="11633" xr:uid="{00000000-0005-0000-0000-00007F550000}"/>
    <cellStyle name="Migliaia 41 4 4 2" xfId="11634" xr:uid="{00000000-0005-0000-0000-000080550000}"/>
    <cellStyle name="Migliaia 41 4 4 3" xfId="11635" xr:uid="{00000000-0005-0000-0000-000081550000}"/>
    <cellStyle name="Migliaia 41 4 4 4" xfId="11636" xr:uid="{00000000-0005-0000-0000-000082550000}"/>
    <cellStyle name="Migliaia 41 4 4 5" xfId="26850" xr:uid="{00000000-0005-0000-0000-000083550000}"/>
    <cellStyle name="Migliaia 41 4 4 6" xfId="31928" xr:uid="{00000000-0005-0000-0000-000084550000}"/>
    <cellStyle name="Migliaia 41 4 4 7" xfId="34916" xr:uid="{00000000-0005-0000-0000-000085550000}"/>
    <cellStyle name="Migliaia 41 4 4 8" xfId="37876" xr:uid="{00000000-0005-0000-0000-000086550000}"/>
    <cellStyle name="Migliaia 41 4 5" xfId="11637" xr:uid="{00000000-0005-0000-0000-000087550000}"/>
    <cellStyle name="Migliaia 41 4 5 2" xfId="11638" xr:uid="{00000000-0005-0000-0000-000088550000}"/>
    <cellStyle name="Migliaia 41 4 5 3" xfId="11639" xr:uid="{00000000-0005-0000-0000-000089550000}"/>
    <cellStyle name="Migliaia 41 4 5 4" xfId="27704" xr:uid="{00000000-0005-0000-0000-00008A550000}"/>
    <cellStyle name="Migliaia 41 4 5 5" xfId="35758" xr:uid="{00000000-0005-0000-0000-00008B550000}"/>
    <cellStyle name="Migliaia 41 4 5 6" xfId="38718" xr:uid="{00000000-0005-0000-0000-00008C550000}"/>
    <cellStyle name="Migliaia 41 4 6" xfId="11640" xr:uid="{00000000-0005-0000-0000-00008D550000}"/>
    <cellStyle name="Migliaia 41 4 6 2" xfId="11641" xr:uid="{00000000-0005-0000-0000-00008E550000}"/>
    <cellStyle name="Migliaia 41 4 6 3" xfId="11642" xr:uid="{00000000-0005-0000-0000-00008F550000}"/>
    <cellStyle name="Migliaia 41 4 6 4" xfId="28620" xr:uid="{00000000-0005-0000-0000-000090550000}"/>
    <cellStyle name="Migliaia 41 4 6 5" xfId="39622" xr:uid="{00000000-0005-0000-0000-000091550000}"/>
    <cellStyle name="Migliaia 41 4 7" xfId="11643" xr:uid="{00000000-0005-0000-0000-000092550000}"/>
    <cellStyle name="Migliaia 41 4 7 2" xfId="11644" xr:uid="{00000000-0005-0000-0000-000093550000}"/>
    <cellStyle name="Migliaia 41 4 7 3" xfId="11645" xr:uid="{00000000-0005-0000-0000-000094550000}"/>
    <cellStyle name="Migliaia 41 4 7 4" xfId="29540" xr:uid="{00000000-0005-0000-0000-000095550000}"/>
    <cellStyle name="Migliaia 41 4 7 5" xfId="40527" xr:uid="{00000000-0005-0000-0000-000096550000}"/>
    <cellStyle name="Migliaia 41 4 8" xfId="11646" xr:uid="{00000000-0005-0000-0000-000097550000}"/>
    <cellStyle name="Migliaia 41 4 9" xfId="11647" xr:uid="{00000000-0005-0000-0000-000098550000}"/>
    <cellStyle name="Migliaia 41 5" xfId="11648" xr:uid="{00000000-0005-0000-0000-000099550000}"/>
    <cellStyle name="Migliaia 41 5 10" xfId="31050" xr:uid="{00000000-0005-0000-0000-00009A550000}"/>
    <cellStyle name="Migliaia 41 5 11" xfId="33814" xr:uid="{00000000-0005-0000-0000-00009B550000}"/>
    <cellStyle name="Migliaia 41 5 12" xfId="37001" xr:uid="{00000000-0005-0000-0000-00009C550000}"/>
    <cellStyle name="Migliaia 41 5 2" xfId="11649" xr:uid="{00000000-0005-0000-0000-00009D550000}"/>
    <cellStyle name="Migliaia 41 5 2 2" xfId="11650" xr:uid="{00000000-0005-0000-0000-00009E550000}"/>
    <cellStyle name="Migliaia 41 5 2 3" xfId="11651" xr:uid="{00000000-0005-0000-0000-00009F550000}"/>
    <cellStyle name="Migliaia 41 5 2 4" xfId="11652" xr:uid="{00000000-0005-0000-0000-0000A0550000}"/>
    <cellStyle name="Migliaia 41 5 2 5" xfId="26854" xr:uid="{00000000-0005-0000-0000-0000A1550000}"/>
    <cellStyle name="Migliaia 41 5 2 6" xfId="31932" xr:uid="{00000000-0005-0000-0000-0000A2550000}"/>
    <cellStyle name="Migliaia 41 5 2 7" xfId="34920" xr:uid="{00000000-0005-0000-0000-0000A3550000}"/>
    <cellStyle name="Migliaia 41 5 2 8" xfId="37880" xr:uid="{00000000-0005-0000-0000-0000A4550000}"/>
    <cellStyle name="Migliaia 41 5 3" xfId="11653" xr:uid="{00000000-0005-0000-0000-0000A5550000}"/>
    <cellStyle name="Migliaia 41 5 3 2" xfId="11654" xr:uid="{00000000-0005-0000-0000-0000A6550000}"/>
    <cellStyle name="Migliaia 41 5 3 3" xfId="11655" xr:uid="{00000000-0005-0000-0000-0000A7550000}"/>
    <cellStyle name="Migliaia 41 5 3 4" xfId="27706" xr:uid="{00000000-0005-0000-0000-0000A8550000}"/>
    <cellStyle name="Migliaia 41 5 3 5" xfId="35760" xr:uid="{00000000-0005-0000-0000-0000A9550000}"/>
    <cellStyle name="Migliaia 41 5 3 6" xfId="38720" xr:uid="{00000000-0005-0000-0000-0000AA550000}"/>
    <cellStyle name="Migliaia 41 5 4" xfId="11656" xr:uid="{00000000-0005-0000-0000-0000AB550000}"/>
    <cellStyle name="Migliaia 41 5 4 2" xfId="11657" xr:uid="{00000000-0005-0000-0000-0000AC550000}"/>
    <cellStyle name="Migliaia 41 5 4 3" xfId="11658" xr:uid="{00000000-0005-0000-0000-0000AD550000}"/>
    <cellStyle name="Migliaia 41 5 4 4" xfId="28622" xr:uid="{00000000-0005-0000-0000-0000AE550000}"/>
    <cellStyle name="Migliaia 41 5 4 5" xfId="39624" xr:uid="{00000000-0005-0000-0000-0000AF550000}"/>
    <cellStyle name="Migliaia 41 5 5" xfId="11659" xr:uid="{00000000-0005-0000-0000-0000B0550000}"/>
    <cellStyle name="Migliaia 41 5 5 2" xfId="11660" xr:uid="{00000000-0005-0000-0000-0000B1550000}"/>
    <cellStyle name="Migliaia 41 5 5 3" xfId="11661" xr:uid="{00000000-0005-0000-0000-0000B2550000}"/>
    <cellStyle name="Migliaia 41 5 5 4" xfId="29542" xr:uid="{00000000-0005-0000-0000-0000B3550000}"/>
    <cellStyle name="Migliaia 41 5 5 5" xfId="40529" xr:uid="{00000000-0005-0000-0000-0000B4550000}"/>
    <cellStyle name="Migliaia 41 5 6" xfId="11662" xr:uid="{00000000-0005-0000-0000-0000B5550000}"/>
    <cellStyle name="Migliaia 41 5 7" xfId="11663" xr:uid="{00000000-0005-0000-0000-0000B6550000}"/>
    <cellStyle name="Migliaia 41 5 8" xfId="11664" xr:uid="{00000000-0005-0000-0000-0000B7550000}"/>
    <cellStyle name="Migliaia 41 5 9" xfId="24533" xr:uid="{00000000-0005-0000-0000-0000B8550000}"/>
    <cellStyle name="Migliaia 41 6" xfId="11665" xr:uid="{00000000-0005-0000-0000-0000B9550000}"/>
    <cellStyle name="Migliaia 41 6 2" xfId="11666" xr:uid="{00000000-0005-0000-0000-0000BA550000}"/>
    <cellStyle name="Migliaia 41 6 3" xfId="11667" xr:uid="{00000000-0005-0000-0000-0000BB550000}"/>
    <cellStyle name="Migliaia 41 6 4" xfId="11668" xr:uid="{00000000-0005-0000-0000-0000BC550000}"/>
    <cellStyle name="Migliaia 41 6 5" xfId="26842" xr:uid="{00000000-0005-0000-0000-0000BD550000}"/>
    <cellStyle name="Migliaia 41 6 6" xfId="31920" xr:uid="{00000000-0005-0000-0000-0000BE550000}"/>
    <cellStyle name="Migliaia 41 6 7" xfId="34908" xr:uid="{00000000-0005-0000-0000-0000BF550000}"/>
    <cellStyle name="Migliaia 41 6 8" xfId="37868" xr:uid="{00000000-0005-0000-0000-0000C0550000}"/>
    <cellStyle name="Migliaia 41 7" xfId="11669" xr:uid="{00000000-0005-0000-0000-0000C1550000}"/>
    <cellStyle name="Migliaia 41 7 2" xfId="11670" xr:uid="{00000000-0005-0000-0000-0000C2550000}"/>
    <cellStyle name="Migliaia 41 7 3" xfId="11671" xr:uid="{00000000-0005-0000-0000-0000C3550000}"/>
    <cellStyle name="Migliaia 41 7 4" xfId="11672" xr:uid="{00000000-0005-0000-0000-0000C4550000}"/>
    <cellStyle name="Migliaia 41 7 5" xfId="23984" xr:uid="{00000000-0005-0000-0000-0000C5550000}"/>
    <cellStyle name="Migliaia 41 7 6" xfId="30540" xr:uid="{00000000-0005-0000-0000-0000C6550000}"/>
    <cellStyle name="Migliaia 41 7 7" xfId="33201" xr:uid="{00000000-0005-0000-0000-0000C7550000}"/>
    <cellStyle name="Migliaia 41 7 8" xfId="36492" xr:uid="{00000000-0005-0000-0000-0000C8550000}"/>
    <cellStyle name="Migliaia 41 8" xfId="11673" xr:uid="{00000000-0005-0000-0000-0000C9550000}"/>
    <cellStyle name="Migliaia 41 8 2" xfId="11674" xr:uid="{00000000-0005-0000-0000-0000CA550000}"/>
    <cellStyle name="Migliaia 41 8 3" xfId="11675" xr:uid="{00000000-0005-0000-0000-0000CB550000}"/>
    <cellStyle name="Migliaia 41 8 4" xfId="11676" xr:uid="{00000000-0005-0000-0000-0000CC550000}"/>
    <cellStyle name="Migliaia 41 8 5" xfId="27281" xr:uid="{00000000-0005-0000-0000-0000CD550000}"/>
    <cellStyle name="Migliaia 41 8 6" xfId="32352" xr:uid="{00000000-0005-0000-0000-0000CE550000}"/>
    <cellStyle name="Migliaia 41 8 7" xfId="35340" xr:uid="{00000000-0005-0000-0000-0000CF550000}"/>
    <cellStyle name="Migliaia 41 8 8" xfId="38300" xr:uid="{00000000-0005-0000-0000-0000D0550000}"/>
    <cellStyle name="Migliaia 41 9" xfId="11677" xr:uid="{00000000-0005-0000-0000-0000D1550000}"/>
    <cellStyle name="Migliaia 41 9 2" xfId="11678" xr:uid="{00000000-0005-0000-0000-0000D2550000}"/>
    <cellStyle name="Migliaia 41 9 3" xfId="11679" xr:uid="{00000000-0005-0000-0000-0000D3550000}"/>
    <cellStyle name="Migliaia 41 9 4" xfId="11680" xr:uid="{00000000-0005-0000-0000-0000D4550000}"/>
    <cellStyle name="Migliaia 41 9 5" xfId="27401" xr:uid="{00000000-0005-0000-0000-0000D5550000}"/>
    <cellStyle name="Migliaia 41 9 6" xfId="30416" xr:uid="{00000000-0005-0000-0000-0000D6550000}"/>
    <cellStyle name="Migliaia 41 9 7" xfId="35460" xr:uid="{00000000-0005-0000-0000-0000D7550000}"/>
    <cellStyle name="Migliaia 41 9 8" xfId="38420" xr:uid="{00000000-0005-0000-0000-0000D8550000}"/>
    <cellStyle name="Migliaia 42" xfId="11681" xr:uid="{00000000-0005-0000-0000-0000D9550000}"/>
    <cellStyle name="Migliaia 42 10" xfId="11682" xr:uid="{00000000-0005-0000-0000-0000DA550000}"/>
    <cellStyle name="Migliaia 42 10 2" xfId="11683" xr:uid="{00000000-0005-0000-0000-0000DB550000}"/>
    <cellStyle name="Migliaia 42 10 3" xfId="11684" xr:uid="{00000000-0005-0000-0000-0000DC550000}"/>
    <cellStyle name="Migliaia 42 10 4" xfId="28318" xr:uid="{00000000-0005-0000-0000-0000DD550000}"/>
    <cellStyle name="Migliaia 42 10 5" xfId="33076" xr:uid="{00000000-0005-0000-0000-0000DE550000}"/>
    <cellStyle name="Migliaia 42 10 6" xfId="39325" xr:uid="{00000000-0005-0000-0000-0000DF550000}"/>
    <cellStyle name="Migliaia 42 11" xfId="11685" xr:uid="{00000000-0005-0000-0000-0000E0550000}"/>
    <cellStyle name="Migliaia 42 11 2" xfId="11686" xr:uid="{00000000-0005-0000-0000-0000E1550000}"/>
    <cellStyle name="Migliaia 42 11 3" xfId="11687" xr:uid="{00000000-0005-0000-0000-0000E2550000}"/>
    <cellStyle name="Migliaia 42 11 4" xfId="29238" xr:uid="{00000000-0005-0000-0000-0000E3550000}"/>
    <cellStyle name="Migliaia 42 11 5" xfId="32726" xr:uid="{00000000-0005-0000-0000-0000E4550000}"/>
    <cellStyle name="Migliaia 42 11 6" xfId="40230" xr:uid="{00000000-0005-0000-0000-0000E5550000}"/>
    <cellStyle name="Migliaia 42 12" xfId="11688" xr:uid="{00000000-0005-0000-0000-0000E6550000}"/>
    <cellStyle name="Migliaia 42 13" xfId="11689" xr:uid="{00000000-0005-0000-0000-0000E7550000}"/>
    <cellStyle name="Migliaia 42 14" xfId="11690" xr:uid="{00000000-0005-0000-0000-0000E8550000}"/>
    <cellStyle name="Migliaia 42 15" xfId="23631" xr:uid="{00000000-0005-0000-0000-0000E9550000}"/>
    <cellStyle name="Migliaia 42 16" xfId="30255" xr:uid="{00000000-0005-0000-0000-0000EA550000}"/>
    <cellStyle name="Migliaia 42 17" xfId="36373" xr:uid="{00000000-0005-0000-0000-0000EB550000}"/>
    <cellStyle name="Migliaia 42 18" xfId="41135" xr:uid="{00000000-0005-0000-0000-0000EC550000}"/>
    <cellStyle name="Migliaia 42 19" xfId="41256" xr:uid="{00000000-0005-0000-0000-0000ED550000}"/>
    <cellStyle name="Migliaia 42 2" xfId="11691" xr:uid="{00000000-0005-0000-0000-0000EE550000}"/>
    <cellStyle name="Migliaia 42 2 10" xfId="24534" xr:uid="{00000000-0005-0000-0000-0000EF550000}"/>
    <cellStyle name="Migliaia 42 2 11" xfId="30256" xr:uid="{00000000-0005-0000-0000-0000F0550000}"/>
    <cellStyle name="Migliaia 42 2 12" xfId="37002" xr:uid="{00000000-0005-0000-0000-0000F1550000}"/>
    <cellStyle name="Migliaia 42 2 2" xfId="11692" xr:uid="{00000000-0005-0000-0000-0000F2550000}"/>
    <cellStyle name="Migliaia 42 2 2 10" xfId="31052" xr:uid="{00000000-0005-0000-0000-0000F3550000}"/>
    <cellStyle name="Migliaia 42 2 2 11" xfId="33816" xr:uid="{00000000-0005-0000-0000-0000F4550000}"/>
    <cellStyle name="Migliaia 42 2 2 12" xfId="37003" xr:uid="{00000000-0005-0000-0000-0000F5550000}"/>
    <cellStyle name="Migliaia 42 2 2 2" xfId="11693" xr:uid="{00000000-0005-0000-0000-0000F6550000}"/>
    <cellStyle name="Migliaia 42 2 2 2 2" xfId="11694" xr:uid="{00000000-0005-0000-0000-0000F7550000}"/>
    <cellStyle name="Migliaia 42 2 2 2 3" xfId="11695" xr:uid="{00000000-0005-0000-0000-0000F8550000}"/>
    <cellStyle name="Migliaia 42 2 2 2 4" xfId="11696" xr:uid="{00000000-0005-0000-0000-0000F9550000}"/>
    <cellStyle name="Migliaia 42 2 2 2 5" xfId="26857" xr:uid="{00000000-0005-0000-0000-0000FA550000}"/>
    <cellStyle name="Migliaia 42 2 2 2 6" xfId="31935" xr:uid="{00000000-0005-0000-0000-0000FB550000}"/>
    <cellStyle name="Migliaia 42 2 2 2 7" xfId="34923" xr:uid="{00000000-0005-0000-0000-0000FC550000}"/>
    <cellStyle name="Migliaia 42 2 2 2 8" xfId="37883" xr:uid="{00000000-0005-0000-0000-0000FD550000}"/>
    <cellStyle name="Migliaia 42 2 2 3" xfId="11697" xr:uid="{00000000-0005-0000-0000-0000FE550000}"/>
    <cellStyle name="Migliaia 42 2 2 3 2" xfId="11698" xr:uid="{00000000-0005-0000-0000-0000FF550000}"/>
    <cellStyle name="Migliaia 42 2 2 3 3" xfId="11699" xr:uid="{00000000-0005-0000-0000-000000560000}"/>
    <cellStyle name="Migliaia 42 2 2 3 4" xfId="28096" xr:uid="{00000000-0005-0000-0000-000001560000}"/>
    <cellStyle name="Migliaia 42 2 2 3 5" xfId="36145" xr:uid="{00000000-0005-0000-0000-000002560000}"/>
    <cellStyle name="Migliaia 42 2 2 3 6" xfId="39105" xr:uid="{00000000-0005-0000-0000-000003560000}"/>
    <cellStyle name="Migliaia 42 2 2 4" xfId="11700" xr:uid="{00000000-0005-0000-0000-000004560000}"/>
    <cellStyle name="Migliaia 42 2 2 4 2" xfId="11701" xr:uid="{00000000-0005-0000-0000-000005560000}"/>
    <cellStyle name="Migliaia 42 2 2 4 3" xfId="11702" xr:uid="{00000000-0005-0000-0000-000006560000}"/>
    <cellStyle name="Migliaia 42 2 2 4 4" xfId="29012" xr:uid="{00000000-0005-0000-0000-000007560000}"/>
    <cellStyle name="Migliaia 42 2 2 4 5" xfId="40009" xr:uid="{00000000-0005-0000-0000-000008560000}"/>
    <cellStyle name="Migliaia 42 2 2 5" xfId="11703" xr:uid="{00000000-0005-0000-0000-000009560000}"/>
    <cellStyle name="Migliaia 42 2 2 5 2" xfId="11704" xr:uid="{00000000-0005-0000-0000-00000A560000}"/>
    <cellStyle name="Migliaia 42 2 2 5 3" xfId="11705" xr:uid="{00000000-0005-0000-0000-00000B560000}"/>
    <cellStyle name="Migliaia 42 2 2 5 4" xfId="29932" xr:uid="{00000000-0005-0000-0000-00000C560000}"/>
    <cellStyle name="Migliaia 42 2 2 5 5" xfId="40914" xr:uid="{00000000-0005-0000-0000-00000D560000}"/>
    <cellStyle name="Migliaia 42 2 2 6" xfId="11706" xr:uid="{00000000-0005-0000-0000-00000E560000}"/>
    <cellStyle name="Migliaia 42 2 2 7" xfId="11707" xr:uid="{00000000-0005-0000-0000-00000F560000}"/>
    <cellStyle name="Migliaia 42 2 2 8" xfId="11708" xr:uid="{00000000-0005-0000-0000-000010560000}"/>
    <cellStyle name="Migliaia 42 2 2 9" xfId="24535" xr:uid="{00000000-0005-0000-0000-000011560000}"/>
    <cellStyle name="Migliaia 42 2 3" xfId="11709" xr:uid="{00000000-0005-0000-0000-000012560000}"/>
    <cellStyle name="Migliaia 42 2 3 2" xfId="11710" xr:uid="{00000000-0005-0000-0000-000013560000}"/>
    <cellStyle name="Migliaia 42 2 3 3" xfId="11711" xr:uid="{00000000-0005-0000-0000-000014560000}"/>
    <cellStyle name="Migliaia 42 2 3 4" xfId="11712" xr:uid="{00000000-0005-0000-0000-000015560000}"/>
    <cellStyle name="Migliaia 42 2 3 5" xfId="26856" xr:uid="{00000000-0005-0000-0000-000016560000}"/>
    <cellStyle name="Migliaia 42 2 3 6" xfId="31934" xr:uid="{00000000-0005-0000-0000-000017560000}"/>
    <cellStyle name="Migliaia 42 2 3 7" xfId="34922" xr:uid="{00000000-0005-0000-0000-000018560000}"/>
    <cellStyle name="Migliaia 42 2 3 8" xfId="37882" xr:uid="{00000000-0005-0000-0000-000019560000}"/>
    <cellStyle name="Migliaia 42 2 4" xfId="11713" xr:uid="{00000000-0005-0000-0000-00001A560000}"/>
    <cellStyle name="Migliaia 42 2 4 2" xfId="11714" xr:uid="{00000000-0005-0000-0000-00001B560000}"/>
    <cellStyle name="Migliaia 42 2 4 3" xfId="11715" xr:uid="{00000000-0005-0000-0000-00001C560000}"/>
    <cellStyle name="Migliaia 42 2 4 4" xfId="11716" xr:uid="{00000000-0005-0000-0000-00001D560000}"/>
    <cellStyle name="Migliaia 42 2 4 5" xfId="27465" xr:uid="{00000000-0005-0000-0000-00001E560000}"/>
    <cellStyle name="Migliaia 42 2 4 6" xfId="31051" xr:uid="{00000000-0005-0000-0000-00001F560000}"/>
    <cellStyle name="Migliaia 42 2 4 7" xfId="35522" xr:uid="{00000000-0005-0000-0000-000020560000}"/>
    <cellStyle name="Migliaia 42 2 4 8" xfId="38482" xr:uid="{00000000-0005-0000-0000-000021560000}"/>
    <cellStyle name="Migliaia 42 2 5" xfId="11717" xr:uid="{00000000-0005-0000-0000-000022560000}"/>
    <cellStyle name="Migliaia 42 2 5 2" xfId="11718" xr:uid="{00000000-0005-0000-0000-000023560000}"/>
    <cellStyle name="Migliaia 42 2 5 3" xfId="11719" xr:uid="{00000000-0005-0000-0000-000024560000}"/>
    <cellStyle name="Migliaia 42 2 5 4" xfId="28381" xr:uid="{00000000-0005-0000-0000-000025560000}"/>
    <cellStyle name="Migliaia 42 2 5 5" xfId="33815" xr:uid="{00000000-0005-0000-0000-000026560000}"/>
    <cellStyle name="Migliaia 42 2 5 6" xfId="39386" xr:uid="{00000000-0005-0000-0000-000027560000}"/>
    <cellStyle name="Migliaia 42 2 6" xfId="11720" xr:uid="{00000000-0005-0000-0000-000028560000}"/>
    <cellStyle name="Migliaia 42 2 6 2" xfId="11721" xr:uid="{00000000-0005-0000-0000-000029560000}"/>
    <cellStyle name="Migliaia 42 2 6 3" xfId="11722" xr:uid="{00000000-0005-0000-0000-00002A560000}"/>
    <cellStyle name="Migliaia 42 2 6 4" xfId="29301" xr:uid="{00000000-0005-0000-0000-00002B560000}"/>
    <cellStyle name="Migliaia 42 2 6 5" xfId="40291" xr:uid="{00000000-0005-0000-0000-00002C560000}"/>
    <cellStyle name="Migliaia 42 2 7" xfId="11723" xr:uid="{00000000-0005-0000-0000-00002D560000}"/>
    <cellStyle name="Migliaia 42 2 8" xfId="11724" xr:uid="{00000000-0005-0000-0000-00002E560000}"/>
    <cellStyle name="Migliaia 42 2 9" xfId="11725" xr:uid="{00000000-0005-0000-0000-00002F560000}"/>
    <cellStyle name="Migliaia 42 3" xfId="11726" xr:uid="{00000000-0005-0000-0000-000030560000}"/>
    <cellStyle name="Migliaia 42 3 10" xfId="11727" xr:uid="{00000000-0005-0000-0000-000031560000}"/>
    <cellStyle name="Migliaia 42 3 11" xfId="11728" xr:uid="{00000000-0005-0000-0000-000032560000}"/>
    <cellStyle name="Migliaia 42 3 12" xfId="24536" xr:uid="{00000000-0005-0000-0000-000033560000}"/>
    <cellStyle name="Migliaia 42 3 13" xfId="31053" xr:uid="{00000000-0005-0000-0000-000034560000}"/>
    <cellStyle name="Migliaia 42 3 14" xfId="37004" xr:uid="{00000000-0005-0000-0000-000035560000}"/>
    <cellStyle name="Migliaia 42 3 2" xfId="11729" xr:uid="{00000000-0005-0000-0000-000036560000}"/>
    <cellStyle name="Migliaia 42 3 2 10" xfId="31054" xr:uid="{00000000-0005-0000-0000-000037560000}"/>
    <cellStyle name="Migliaia 42 3 2 11" xfId="33818" xr:uid="{00000000-0005-0000-0000-000038560000}"/>
    <cellStyle name="Migliaia 42 3 2 12" xfId="37005" xr:uid="{00000000-0005-0000-0000-000039560000}"/>
    <cellStyle name="Migliaia 42 3 2 2" xfId="11730" xr:uid="{00000000-0005-0000-0000-00003A560000}"/>
    <cellStyle name="Migliaia 42 3 2 2 2" xfId="11731" xr:uid="{00000000-0005-0000-0000-00003B560000}"/>
    <cellStyle name="Migliaia 42 3 2 2 3" xfId="11732" xr:uid="{00000000-0005-0000-0000-00003C560000}"/>
    <cellStyle name="Migliaia 42 3 2 2 4" xfId="11733" xr:uid="{00000000-0005-0000-0000-00003D560000}"/>
    <cellStyle name="Migliaia 42 3 2 2 5" xfId="26859" xr:uid="{00000000-0005-0000-0000-00003E560000}"/>
    <cellStyle name="Migliaia 42 3 2 2 6" xfId="31937" xr:uid="{00000000-0005-0000-0000-00003F560000}"/>
    <cellStyle name="Migliaia 42 3 2 2 7" xfId="34925" xr:uid="{00000000-0005-0000-0000-000040560000}"/>
    <cellStyle name="Migliaia 42 3 2 2 8" xfId="37885" xr:uid="{00000000-0005-0000-0000-000041560000}"/>
    <cellStyle name="Migliaia 42 3 2 3" xfId="11734" xr:uid="{00000000-0005-0000-0000-000042560000}"/>
    <cellStyle name="Migliaia 42 3 2 3 2" xfId="11735" xr:uid="{00000000-0005-0000-0000-000043560000}"/>
    <cellStyle name="Migliaia 42 3 2 3 3" xfId="11736" xr:uid="{00000000-0005-0000-0000-000044560000}"/>
    <cellStyle name="Migliaia 42 3 2 3 4" xfId="27708" xr:uid="{00000000-0005-0000-0000-000045560000}"/>
    <cellStyle name="Migliaia 42 3 2 3 5" xfId="35762" xr:uid="{00000000-0005-0000-0000-000046560000}"/>
    <cellStyle name="Migliaia 42 3 2 3 6" xfId="38722" xr:uid="{00000000-0005-0000-0000-000047560000}"/>
    <cellStyle name="Migliaia 42 3 2 4" xfId="11737" xr:uid="{00000000-0005-0000-0000-000048560000}"/>
    <cellStyle name="Migliaia 42 3 2 4 2" xfId="11738" xr:uid="{00000000-0005-0000-0000-000049560000}"/>
    <cellStyle name="Migliaia 42 3 2 4 3" xfId="11739" xr:uid="{00000000-0005-0000-0000-00004A560000}"/>
    <cellStyle name="Migliaia 42 3 2 4 4" xfId="28624" xr:uid="{00000000-0005-0000-0000-00004B560000}"/>
    <cellStyle name="Migliaia 42 3 2 4 5" xfId="39626" xr:uid="{00000000-0005-0000-0000-00004C560000}"/>
    <cellStyle name="Migliaia 42 3 2 5" xfId="11740" xr:uid="{00000000-0005-0000-0000-00004D560000}"/>
    <cellStyle name="Migliaia 42 3 2 5 2" xfId="11741" xr:uid="{00000000-0005-0000-0000-00004E560000}"/>
    <cellStyle name="Migliaia 42 3 2 5 3" xfId="11742" xr:uid="{00000000-0005-0000-0000-00004F560000}"/>
    <cellStyle name="Migliaia 42 3 2 5 4" xfId="29544" xr:uid="{00000000-0005-0000-0000-000050560000}"/>
    <cellStyle name="Migliaia 42 3 2 5 5" xfId="40531" xr:uid="{00000000-0005-0000-0000-000051560000}"/>
    <cellStyle name="Migliaia 42 3 2 6" xfId="11743" xr:uid="{00000000-0005-0000-0000-000052560000}"/>
    <cellStyle name="Migliaia 42 3 2 7" xfId="11744" xr:uid="{00000000-0005-0000-0000-000053560000}"/>
    <cellStyle name="Migliaia 42 3 2 8" xfId="11745" xr:uid="{00000000-0005-0000-0000-000054560000}"/>
    <cellStyle name="Migliaia 42 3 2 9" xfId="24537" xr:uid="{00000000-0005-0000-0000-000055560000}"/>
    <cellStyle name="Migliaia 42 3 3" xfId="11746" xr:uid="{00000000-0005-0000-0000-000056560000}"/>
    <cellStyle name="Migliaia 42 3 3 10" xfId="24538" xr:uid="{00000000-0005-0000-0000-000057560000}"/>
    <cellStyle name="Migliaia 42 3 3 11" xfId="31055" xr:uid="{00000000-0005-0000-0000-000058560000}"/>
    <cellStyle name="Migliaia 42 3 3 12" xfId="33819" xr:uid="{00000000-0005-0000-0000-000059560000}"/>
    <cellStyle name="Migliaia 42 3 3 13" xfId="37006" xr:uid="{00000000-0005-0000-0000-00005A560000}"/>
    <cellStyle name="Migliaia 42 3 3 2" xfId="11747" xr:uid="{00000000-0005-0000-0000-00005B560000}"/>
    <cellStyle name="Migliaia 42 3 3 2 10" xfId="31056" xr:uid="{00000000-0005-0000-0000-00005C560000}"/>
    <cellStyle name="Migliaia 42 3 3 2 11" xfId="33820" xr:uid="{00000000-0005-0000-0000-00005D560000}"/>
    <cellStyle name="Migliaia 42 3 3 2 12" xfId="37007" xr:uid="{00000000-0005-0000-0000-00005E560000}"/>
    <cellStyle name="Migliaia 42 3 3 2 2" xfId="11748" xr:uid="{00000000-0005-0000-0000-00005F560000}"/>
    <cellStyle name="Migliaia 42 3 3 2 2 2" xfId="11749" xr:uid="{00000000-0005-0000-0000-000060560000}"/>
    <cellStyle name="Migliaia 42 3 3 2 2 3" xfId="11750" xr:uid="{00000000-0005-0000-0000-000061560000}"/>
    <cellStyle name="Migliaia 42 3 3 2 2 4" xfId="11751" xr:uid="{00000000-0005-0000-0000-000062560000}"/>
    <cellStyle name="Migliaia 42 3 3 2 2 5" xfId="26861" xr:uid="{00000000-0005-0000-0000-000063560000}"/>
    <cellStyle name="Migliaia 42 3 3 2 2 6" xfId="31939" xr:uid="{00000000-0005-0000-0000-000064560000}"/>
    <cellStyle name="Migliaia 42 3 3 2 2 7" xfId="34927" xr:uid="{00000000-0005-0000-0000-000065560000}"/>
    <cellStyle name="Migliaia 42 3 3 2 2 8" xfId="37887" xr:uid="{00000000-0005-0000-0000-000066560000}"/>
    <cellStyle name="Migliaia 42 3 3 2 3" xfId="11752" xr:uid="{00000000-0005-0000-0000-000067560000}"/>
    <cellStyle name="Migliaia 42 3 3 2 3 2" xfId="11753" xr:uid="{00000000-0005-0000-0000-000068560000}"/>
    <cellStyle name="Migliaia 42 3 3 2 3 3" xfId="11754" xr:uid="{00000000-0005-0000-0000-000069560000}"/>
    <cellStyle name="Migliaia 42 3 3 2 3 4" xfId="28098" xr:uid="{00000000-0005-0000-0000-00006A560000}"/>
    <cellStyle name="Migliaia 42 3 3 2 3 5" xfId="36147" xr:uid="{00000000-0005-0000-0000-00006B560000}"/>
    <cellStyle name="Migliaia 42 3 3 2 3 6" xfId="39107" xr:uid="{00000000-0005-0000-0000-00006C560000}"/>
    <cellStyle name="Migliaia 42 3 3 2 4" xfId="11755" xr:uid="{00000000-0005-0000-0000-00006D560000}"/>
    <cellStyle name="Migliaia 42 3 3 2 4 2" xfId="11756" xr:uid="{00000000-0005-0000-0000-00006E560000}"/>
    <cellStyle name="Migliaia 42 3 3 2 4 3" xfId="11757" xr:uid="{00000000-0005-0000-0000-00006F560000}"/>
    <cellStyle name="Migliaia 42 3 3 2 4 4" xfId="29014" xr:uid="{00000000-0005-0000-0000-000070560000}"/>
    <cellStyle name="Migliaia 42 3 3 2 4 5" xfId="40011" xr:uid="{00000000-0005-0000-0000-000071560000}"/>
    <cellStyle name="Migliaia 42 3 3 2 5" xfId="11758" xr:uid="{00000000-0005-0000-0000-000072560000}"/>
    <cellStyle name="Migliaia 42 3 3 2 5 2" xfId="11759" xr:uid="{00000000-0005-0000-0000-000073560000}"/>
    <cellStyle name="Migliaia 42 3 3 2 5 3" xfId="11760" xr:uid="{00000000-0005-0000-0000-000074560000}"/>
    <cellStyle name="Migliaia 42 3 3 2 5 4" xfId="29934" xr:uid="{00000000-0005-0000-0000-000075560000}"/>
    <cellStyle name="Migliaia 42 3 3 2 5 5" xfId="40916" xr:uid="{00000000-0005-0000-0000-000076560000}"/>
    <cellStyle name="Migliaia 42 3 3 2 6" xfId="11761" xr:uid="{00000000-0005-0000-0000-000077560000}"/>
    <cellStyle name="Migliaia 42 3 3 2 7" xfId="11762" xr:uid="{00000000-0005-0000-0000-000078560000}"/>
    <cellStyle name="Migliaia 42 3 3 2 8" xfId="11763" xr:uid="{00000000-0005-0000-0000-000079560000}"/>
    <cellStyle name="Migliaia 42 3 3 2 9" xfId="24539" xr:uid="{00000000-0005-0000-0000-00007A560000}"/>
    <cellStyle name="Migliaia 42 3 3 3" xfId="11764" xr:uid="{00000000-0005-0000-0000-00007B560000}"/>
    <cellStyle name="Migliaia 42 3 3 3 2" xfId="11765" xr:uid="{00000000-0005-0000-0000-00007C560000}"/>
    <cellStyle name="Migliaia 42 3 3 3 3" xfId="11766" xr:uid="{00000000-0005-0000-0000-00007D560000}"/>
    <cellStyle name="Migliaia 42 3 3 3 4" xfId="11767" xr:uid="{00000000-0005-0000-0000-00007E560000}"/>
    <cellStyle name="Migliaia 42 3 3 3 5" xfId="26860" xr:uid="{00000000-0005-0000-0000-00007F560000}"/>
    <cellStyle name="Migliaia 42 3 3 3 6" xfId="31938" xr:uid="{00000000-0005-0000-0000-000080560000}"/>
    <cellStyle name="Migliaia 42 3 3 3 7" xfId="34926" xr:uid="{00000000-0005-0000-0000-000081560000}"/>
    <cellStyle name="Migliaia 42 3 3 3 8" xfId="37886" xr:uid="{00000000-0005-0000-0000-000082560000}"/>
    <cellStyle name="Migliaia 42 3 3 4" xfId="11768" xr:uid="{00000000-0005-0000-0000-000083560000}"/>
    <cellStyle name="Migliaia 42 3 3 4 2" xfId="11769" xr:uid="{00000000-0005-0000-0000-000084560000}"/>
    <cellStyle name="Migliaia 42 3 3 4 3" xfId="11770" xr:uid="{00000000-0005-0000-0000-000085560000}"/>
    <cellStyle name="Migliaia 42 3 3 4 4" xfId="27709" xr:uid="{00000000-0005-0000-0000-000086560000}"/>
    <cellStyle name="Migliaia 42 3 3 4 5" xfId="35763" xr:uid="{00000000-0005-0000-0000-000087560000}"/>
    <cellStyle name="Migliaia 42 3 3 4 6" xfId="38723" xr:uid="{00000000-0005-0000-0000-000088560000}"/>
    <cellStyle name="Migliaia 42 3 3 5" xfId="11771" xr:uid="{00000000-0005-0000-0000-000089560000}"/>
    <cellStyle name="Migliaia 42 3 3 5 2" xfId="11772" xr:uid="{00000000-0005-0000-0000-00008A560000}"/>
    <cellStyle name="Migliaia 42 3 3 5 3" xfId="11773" xr:uid="{00000000-0005-0000-0000-00008B560000}"/>
    <cellStyle name="Migliaia 42 3 3 5 4" xfId="28625" xr:uid="{00000000-0005-0000-0000-00008C560000}"/>
    <cellStyle name="Migliaia 42 3 3 5 5" xfId="39627" xr:uid="{00000000-0005-0000-0000-00008D560000}"/>
    <cellStyle name="Migliaia 42 3 3 6" xfId="11774" xr:uid="{00000000-0005-0000-0000-00008E560000}"/>
    <cellStyle name="Migliaia 42 3 3 6 2" xfId="11775" xr:uid="{00000000-0005-0000-0000-00008F560000}"/>
    <cellStyle name="Migliaia 42 3 3 6 3" xfId="11776" xr:uid="{00000000-0005-0000-0000-000090560000}"/>
    <cellStyle name="Migliaia 42 3 3 6 4" xfId="29545" xr:uid="{00000000-0005-0000-0000-000091560000}"/>
    <cellStyle name="Migliaia 42 3 3 6 5" xfId="40532" xr:uid="{00000000-0005-0000-0000-000092560000}"/>
    <cellStyle name="Migliaia 42 3 3 7" xfId="11777" xr:uid="{00000000-0005-0000-0000-000093560000}"/>
    <cellStyle name="Migliaia 42 3 3 8" xfId="11778" xr:uid="{00000000-0005-0000-0000-000094560000}"/>
    <cellStyle name="Migliaia 42 3 3 9" xfId="11779" xr:uid="{00000000-0005-0000-0000-000095560000}"/>
    <cellStyle name="Migliaia 42 3 4" xfId="11780" xr:uid="{00000000-0005-0000-0000-000096560000}"/>
    <cellStyle name="Migliaia 42 3 4 10" xfId="31057" xr:uid="{00000000-0005-0000-0000-000097560000}"/>
    <cellStyle name="Migliaia 42 3 4 11" xfId="33821" xr:uid="{00000000-0005-0000-0000-000098560000}"/>
    <cellStyle name="Migliaia 42 3 4 12" xfId="37008" xr:uid="{00000000-0005-0000-0000-000099560000}"/>
    <cellStyle name="Migliaia 42 3 4 2" xfId="11781" xr:uid="{00000000-0005-0000-0000-00009A560000}"/>
    <cellStyle name="Migliaia 42 3 4 2 2" xfId="11782" xr:uid="{00000000-0005-0000-0000-00009B560000}"/>
    <cellStyle name="Migliaia 42 3 4 2 3" xfId="11783" xr:uid="{00000000-0005-0000-0000-00009C560000}"/>
    <cellStyle name="Migliaia 42 3 4 2 4" xfId="11784" xr:uid="{00000000-0005-0000-0000-00009D560000}"/>
    <cellStyle name="Migliaia 42 3 4 2 5" xfId="26862" xr:uid="{00000000-0005-0000-0000-00009E560000}"/>
    <cellStyle name="Migliaia 42 3 4 2 6" xfId="31940" xr:uid="{00000000-0005-0000-0000-00009F560000}"/>
    <cellStyle name="Migliaia 42 3 4 2 7" xfId="34928" xr:uid="{00000000-0005-0000-0000-0000A0560000}"/>
    <cellStyle name="Migliaia 42 3 4 2 8" xfId="37888" xr:uid="{00000000-0005-0000-0000-0000A1560000}"/>
    <cellStyle name="Migliaia 42 3 4 3" xfId="11785" xr:uid="{00000000-0005-0000-0000-0000A2560000}"/>
    <cellStyle name="Migliaia 42 3 4 3 2" xfId="11786" xr:uid="{00000000-0005-0000-0000-0000A3560000}"/>
    <cellStyle name="Migliaia 42 3 4 3 3" xfId="11787" xr:uid="{00000000-0005-0000-0000-0000A4560000}"/>
    <cellStyle name="Migliaia 42 3 4 3 4" xfId="28097" xr:uid="{00000000-0005-0000-0000-0000A5560000}"/>
    <cellStyle name="Migliaia 42 3 4 3 5" xfId="36146" xr:uid="{00000000-0005-0000-0000-0000A6560000}"/>
    <cellStyle name="Migliaia 42 3 4 3 6" xfId="39106" xr:uid="{00000000-0005-0000-0000-0000A7560000}"/>
    <cellStyle name="Migliaia 42 3 4 4" xfId="11788" xr:uid="{00000000-0005-0000-0000-0000A8560000}"/>
    <cellStyle name="Migliaia 42 3 4 4 2" xfId="11789" xr:uid="{00000000-0005-0000-0000-0000A9560000}"/>
    <cellStyle name="Migliaia 42 3 4 4 3" xfId="11790" xr:uid="{00000000-0005-0000-0000-0000AA560000}"/>
    <cellStyle name="Migliaia 42 3 4 4 4" xfId="29013" xr:uid="{00000000-0005-0000-0000-0000AB560000}"/>
    <cellStyle name="Migliaia 42 3 4 4 5" xfId="40010" xr:uid="{00000000-0005-0000-0000-0000AC560000}"/>
    <cellStyle name="Migliaia 42 3 4 5" xfId="11791" xr:uid="{00000000-0005-0000-0000-0000AD560000}"/>
    <cellStyle name="Migliaia 42 3 4 5 2" xfId="11792" xr:uid="{00000000-0005-0000-0000-0000AE560000}"/>
    <cellStyle name="Migliaia 42 3 4 5 3" xfId="11793" xr:uid="{00000000-0005-0000-0000-0000AF560000}"/>
    <cellStyle name="Migliaia 42 3 4 5 4" xfId="29933" xr:uid="{00000000-0005-0000-0000-0000B0560000}"/>
    <cellStyle name="Migliaia 42 3 4 5 5" xfId="40915" xr:uid="{00000000-0005-0000-0000-0000B1560000}"/>
    <cellStyle name="Migliaia 42 3 4 6" xfId="11794" xr:uid="{00000000-0005-0000-0000-0000B2560000}"/>
    <cellStyle name="Migliaia 42 3 4 7" xfId="11795" xr:uid="{00000000-0005-0000-0000-0000B3560000}"/>
    <cellStyle name="Migliaia 42 3 4 8" xfId="11796" xr:uid="{00000000-0005-0000-0000-0000B4560000}"/>
    <cellStyle name="Migliaia 42 3 4 9" xfId="24540" xr:uid="{00000000-0005-0000-0000-0000B5560000}"/>
    <cellStyle name="Migliaia 42 3 5" xfId="11797" xr:uid="{00000000-0005-0000-0000-0000B6560000}"/>
    <cellStyle name="Migliaia 42 3 5 2" xfId="11798" xr:uid="{00000000-0005-0000-0000-0000B7560000}"/>
    <cellStyle name="Migliaia 42 3 5 3" xfId="11799" xr:uid="{00000000-0005-0000-0000-0000B8560000}"/>
    <cellStyle name="Migliaia 42 3 5 4" xfId="11800" xr:uid="{00000000-0005-0000-0000-0000B9560000}"/>
    <cellStyle name="Migliaia 42 3 5 5" xfId="26858" xr:uid="{00000000-0005-0000-0000-0000BA560000}"/>
    <cellStyle name="Migliaia 42 3 5 6" xfId="31936" xr:uid="{00000000-0005-0000-0000-0000BB560000}"/>
    <cellStyle name="Migliaia 42 3 5 7" xfId="34924" xr:uid="{00000000-0005-0000-0000-0000BC560000}"/>
    <cellStyle name="Migliaia 42 3 5 8" xfId="37884" xr:uid="{00000000-0005-0000-0000-0000BD560000}"/>
    <cellStyle name="Migliaia 42 3 6" xfId="11801" xr:uid="{00000000-0005-0000-0000-0000BE560000}"/>
    <cellStyle name="Migliaia 42 3 6 2" xfId="11802" xr:uid="{00000000-0005-0000-0000-0000BF560000}"/>
    <cellStyle name="Migliaia 42 3 6 3" xfId="11803" xr:uid="{00000000-0005-0000-0000-0000C0560000}"/>
    <cellStyle name="Migliaia 42 3 6 4" xfId="27707" xr:uid="{00000000-0005-0000-0000-0000C1560000}"/>
    <cellStyle name="Migliaia 42 3 6 5" xfId="35761" xr:uid="{00000000-0005-0000-0000-0000C2560000}"/>
    <cellStyle name="Migliaia 42 3 6 6" xfId="38721" xr:uid="{00000000-0005-0000-0000-0000C3560000}"/>
    <cellStyle name="Migliaia 42 3 7" xfId="11804" xr:uid="{00000000-0005-0000-0000-0000C4560000}"/>
    <cellStyle name="Migliaia 42 3 7 2" xfId="11805" xr:uid="{00000000-0005-0000-0000-0000C5560000}"/>
    <cellStyle name="Migliaia 42 3 7 3" xfId="11806" xr:uid="{00000000-0005-0000-0000-0000C6560000}"/>
    <cellStyle name="Migliaia 42 3 7 4" xfId="28623" xr:uid="{00000000-0005-0000-0000-0000C7560000}"/>
    <cellStyle name="Migliaia 42 3 7 5" xfId="33817" xr:uid="{00000000-0005-0000-0000-0000C8560000}"/>
    <cellStyle name="Migliaia 42 3 7 6" xfId="39625" xr:uid="{00000000-0005-0000-0000-0000C9560000}"/>
    <cellStyle name="Migliaia 42 3 8" xfId="11807" xr:uid="{00000000-0005-0000-0000-0000CA560000}"/>
    <cellStyle name="Migliaia 42 3 8 2" xfId="11808" xr:uid="{00000000-0005-0000-0000-0000CB560000}"/>
    <cellStyle name="Migliaia 42 3 8 3" xfId="11809" xr:uid="{00000000-0005-0000-0000-0000CC560000}"/>
    <cellStyle name="Migliaia 42 3 8 4" xfId="29543" xr:uid="{00000000-0005-0000-0000-0000CD560000}"/>
    <cellStyle name="Migliaia 42 3 8 5" xfId="40530" xr:uid="{00000000-0005-0000-0000-0000CE560000}"/>
    <cellStyle name="Migliaia 42 3 9" xfId="11810" xr:uid="{00000000-0005-0000-0000-0000CF560000}"/>
    <cellStyle name="Migliaia 42 4" xfId="11811" xr:uid="{00000000-0005-0000-0000-0000D0560000}"/>
    <cellStyle name="Migliaia 42 4 10" xfId="11812" xr:uid="{00000000-0005-0000-0000-0000D1560000}"/>
    <cellStyle name="Migliaia 42 4 11" xfId="24541" xr:uid="{00000000-0005-0000-0000-0000D2560000}"/>
    <cellStyle name="Migliaia 42 4 12" xfId="31058" xr:uid="{00000000-0005-0000-0000-0000D3560000}"/>
    <cellStyle name="Migliaia 42 4 13" xfId="33822" xr:uid="{00000000-0005-0000-0000-0000D4560000}"/>
    <cellStyle name="Migliaia 42 4 14" xfId="37009" xr:uid="{00000000-0005-0000-0000-0000D5560000}"/>
    <cellStyle name="Migliaia 42 4 2" xfId="11813" xr:uid="{00000000-0005-0000-0000-0000D6560000}"/>
    <cellStyle name="Migliaia 42 4 2 10" xfId="24542" xr:uid="{00000000-0005-0000-0000-0000D7560000}"/>
    <cellStyle name="Migliaia 42 4 2 11" xfId="31059" xr:uid="{00000000-0005-0000-0000-0000D8560000}"/>
    <cellStyle name="Migliaia 42 4 2 12" xfId="33823" xr:uid="{00000000-0005-0000-0000-0000D9560000}"/>
    <cellStyle name="Migliaia 42 4 2 13" xfId="37010" xr:uid="{00000000-0005-0000-0000-0000DA560000}"/>
    <cellStyle name="Migliaia 42 4 2 2" xfId="11814" xr:uid="{00000000-0005-0000-0000-0000DB560000}"/>
    <cellStyle name="Migliaia 42 4 2 2 10" xfId="31060" xr:uid="{00000000-0005-0000-0000-0000DC560000}"/>
    <cellStyle name="Migliaia 42 4 2 2 11" xfId="33824" xr:uid="{00000000-0005-0000-0000-0000DD560000}"/>
    <cellStyle name="Migliaia 42 4 2 2 12" xfId="37011" xr:uid="{00000000-0005-0000-0000-0000DE560000}"/>
    <cellStyle name="Migliaia 42 4 2 2 2" xfId="11815" xr:uid="{00000000-0005-0000-0000-0000DF560000}"/>
    <cellStyle name="Migliaia 42 4 2 2 2 2" xfId="11816" xr:uid="{00000000-0005-0000-0000-0000E0560000}"/>
    <cellStyle name="Migliaia 42 4 2 2 2 3" xfId="11817" xr:uid="{00000000-0005-0000-0000-0000E1560000}"/>
    <cellStyle name="Migliaia 42 4 2 2 2 4" xfId="11818" xr:uid="{00000000-0005-0000-0000-0000E2560000}"/>
    <cellStyle name="Migliaia 42 4 2 2 2 5" xfId="26865" xr:uid="{00000000-0005-0000-0000-0000E3560000}"/>
    <cellStyle name="Migliaia 42 4 2 2 2 6" xfId="31943" xr:uid="{00000000-0005-0000-0000-0000E4560000}"/>
    <cellStyle name="Migliaia 42 4 2 2 2 7" xfId="34931" xr:uid="{00000000-0005-0000-0000-0000E5560000}"/>
    <cellStyle name="Migliaia 42 4 2 2 2 8" xfId="37891" xr:uid="{00000000-0005-0000-0000-0000E6560000}"/>
    <cellStyle name="Migliaia 42 4 2 2 3" xfId="11819" xr:uid="{00000000-0005-0000-0000-0000E7560000}"/>
    <cellStyle name="Migliaia 42 4 2 2 3 2" xfId="11820" xr:uid="{00000000-0005-0000-0000-0000E8560000}"/>
    <cellStyle name="Migliaia 42 4 2 2 3 3" xfId="11821" xr:uid="{00000000-0005-0000-0000-0000E9560000}"/>
    <cellStyle name="Migliaia 42 4 2 2 3 4" xfId="28100" xr:uid="{00000000-0005-0000-0000-0000EA560000}"/>
    <cellStyle name="Migliaia 42 4 2 2 3 5" xfId="36149" xr:uid="{00000000-0005-0000-0000-0000EB560000}"/>
    <cellStyle name="Migliaia 42 4 2 2 3 6" xfId="39109" xr:uid="{00000000-0005-0000-0000-0000EC560000}"/>
    <cellStyle name="Migliaia 42 4 2 2 4" xfId="11822" xr:uid="{00000000-0005-0000-0000-0000ED560000}"/>
    <cellStyle name="Migliaia 42 4 2 2 4 2" xfId="11823" xr:uid="{00000000-0005-0000-0000-0000EE560000}"/>
    <cellStyle name="Migliaia 42 4 2 2 4 3" xfId="11824" xr:uid="{00000000-0005-0000-0000-0000EF560000}"/>
    <cellStyle name="Migliaia 42 4 2 2 4 4" xfId="29016" xr:uid="{00000000-0005-0000-0000-0000F0560000}"/>
    <cellStyle name="Migliaia 42 4 2 2 4 5" xfId="40013" xr:uid="{00000000-0005-0000-0000-0000F1560000}"/>
    <cellStyle name="Migliaia 42 4 2 2 5" xfId="11825" xr:uid="{00000000-0005-0000-0000-0000F2560000}"/>
    <cellStyle name="Migliaia 42 4 2 2 5 2" xfId="11826" xr:uid="{00000000-0005-0000-0000-0000F3560000}"/>
    <cellStyle name="Migliaia 42 4 2 2 5 3" xfId="11827" xr:uid="{00000000-0005-0000-0000-0000F4560000}"/>
    <cellStyle name="Migliaia 42 4 2 2 5 4" xfId="29936" xr:uid="{00000000-0005-0000-0000-0000F5560000}"/>
    <cellStyle name="Migliaia 42 4 2 2 5 5" xfId="40918" xr:uid="{00000000-0005-0000-0000-0000F6560000}"/>
    <cellStyle name="Migliaia 42 4 2 2 6" xfId="11828" xr:uid="{00000000-0005-0000-0000-0000F7560000}"/>
    <cellStyle name="Migliaia 42 4 2 2 7" xfId="11829" xr:uid="{00000000-0005-0000-0000-0000F8560000}"/>
    <cellStyle name="Migliaia 42 4 2 2 8" xfId="11830" xr:uid="{00000000-0005-0000-0000-0000F9560000}"/>
    <cellStyle name="Migliaia 42 4 2 2 9" xfId="24543" xr:uid="{00000000-0005-0000-0000-0000FA560000}"/>
    <cellStyle name="Migliaia 42 4 2 3" xfId="11831" xr:uid="{00000000-0005-0000-0000-0000FB560000}"/>
    <cellStyle name="Migliaia 42 4 2 3 2" xfId="11832" xr:uid="{00000000-0005-0000-0000-0000FC560000}"/>
    <cellStyle name="Migliaia 42 4 2 3 3" xfId="11833" xr:uid="{00000000-0005-0000-0000-0000FD560000}"/>
    <cellStyle name="Migliaia 42 4 2 3 4" xfId="11834" xr:uid="{00000000-0005-0000-0000-0000FE560000}"/>
    <cellStyle name="Migliaia 42 4 2 3 5" xfId="26864" xr:uid="{00000000-0005-0000-0000-0000FF560000}"/>
    <cellStyle name="Migliaia 42 4 2 3 6" xfId="31942" xr:uid="{00000000-0005-0000-0000-000000570000}"/>
    <cellStyle name="Migliaia 42 4 2 3 7" xfId="34930" xr:uid="{00000000-0005-0000-0000-000001570000}"/>
    <cellStyle name="Migliaia 42 4 2 3 8" xfId="37890" xr:uid="{00000000-0005-0000-0000-000002570000}"/>
    <cellStyle name="Migliaia 42 4 2 4" xfId="11835" xr:uid="{00000000-0005-0000-0000-000003570000}"/>
    <cellStyle name="Migliaia 42 4 2 4 2" xfId="11836" xr:uid="{00000000-0005-0000-0000-000004570000}"/>
    <cellStyle name="Migliaia 42 4 2 4 3" xfId="11837" xr:uid="{00000000-0005-0000-0000-000005570000}"/>
    <cellStyle name="Migliaia 42 4 2 4 4" xfId="27711" xr:uid="{00000000-0005-0000-0000-000006570000}"/>
    <cellStyle name="Migliaia 42 4 2 4 5" xfId="35765" xr:uid="{00000000-0005-0000-0000-000007570000}"/>
    <cellStyle name="Migliaia 42 4 2 4 6" xfId="38725" xr:uid="{00000000-0005-0000-0000-000008570000}"/>
    <cellStyle name="Migliaia 42 4 2 5" xfId="11838" xr:uid="{00000000-0005-0000-0000-000009570000}"/>
    <cellStyle name="Migliaia 42 4 2 5 2" xfId="11839" xr:uid="{00000000-0005-0000-0000-00000A570000}"/>
    <cellStyle name="Migliaia 42 4 2 5 3" xfId="11840" xr:uid="{00000000-0005-0000-0000-00000B570000}"/>
    <cellStyle name="Migliaia 42 4 2 5 4" xfId="28627" xr:uid="{00000000-0005-0000-0000-00000C570000}"/>
    <cellStyle name="Migliaia 42 4 2 5 5" xfId="39629" xr:uid="{00000000-0005-0000-0000-00000D570000}"/>
    <cellStyle name="Migliaia 42 4 2 6" xfId="11841" xr:uid="{00000000-0005-0000-0000-00000E570000}"/>
    <cellStyle name="Migliaia 42 4 2 6 2" xfId="11842" xr:uid="{00000000-0005-0000-0000-00000F570000}"/>
    <cellStyle name="Migliaia 42 4 2 6 3" xfId="11843" xr:uid="{00000000-0005-0000-0000-000010570000}"/>
    <cellStyle name="Migliaia 42 4 2 6 4" xfId="29547" xr:uid="{00000000-0005-0000-0000-000011570000}"/>
    <cellStyle name="Migliaia 42 4 2 6 5" xfId="40534" xr:uid="{00000000-0005-0000-0000-000012570000}"/>
    <cellStyle name="Migliaia 42 4 2 7" xfId="11844" xr:uid="{00000000-0005-0000-0000-000013570000}"/>
    <cellStyle name="Migliaia 42 4 2 8" xfId="11845" xr:uid="{00000000-0005-0000-0000-000014570000}"/>
    <cellStyle name="Migliaia 42 4 2 9" xfId="11846" xr:uid="{00000000-0005-0000-0000-000015570000}"/>
    <cellStyle name="Migliaia 42 4 3" xfId="11847" xr:uid="{00000000-0005-0000-0000-000016570000}"/>
    <cellStyle name="Migliaia 42 4 3 10" xfId="31061" xr:uid="{00000000-0005-0000-0000-000017570000}"/>
    <cellStyle name="Migliaia 42 4 3 11" xfId="33825" xr:uid="{00000000-0005-0000-0000-000018570000}"/>
    <cellStyle name="Migliaia 42 4 3 12" xfId="37012" xr:uid="{00000000-0005-0000-0000-000019570000}"/>
    <cellStyle name="Migliaia 42 4 3 2" xfId="11848" xr:uid="{00000000-0005-0000-0000-00001A570000}"/>
    <cellStyle name="Migliaia 42 4 3 2 2" xfId="11849" xr:uid="{00000000-0005-0000-0000-00001B570000}"/>
    <cellStyle name="Migliaia 42 4 3 2 3" xfId="11850" xr:uid="{00000000-0005-0000-0000-00001C570000}"/>
    <cellStyle name="Migliaia 42 4 3 2 4" xfId="11851" xr:uid="{00000000-0005-0000-0000-00001D570000}"/>
    <cellStyle name="Migliaia 42 4 3 2 5" xfId="26866" xr:uid="{00000000-0005-0000-0000-00001E570000}"/>
    <cellStyle name="Migliaia 42 4 3 2 6" xfId="31944" xr:uid="{00000000-0005-0000-0000-00001F570000}"/>
    <cellStyle name="Migliaia 42 4 3 2 7" xfId="34932" xr:uid="{00000000-0005-0000-0000-000020570000}"/>
    <cellStyle name="Migliaia 42 4 3 2 8" xfId="37892" xr:uid="{00000000-0005-0000-0000-000021570000}"/>
    <cellStyle name="Migliaia 42 4 3 3" xfId="11852" xr:uid="{00000000-0005-0000-0000-000022570000}"/>
    <cellStyle name="Migliaia 42 4 3 3 2" xfId="11853" xr:uid="{00000000-0005-0000-0000-000023570000}"/>
    <cellStyle name="Migliaia 42 4 3 3 3" xfId="11854" xr:uid="{00000000-0005-0000-0000-000024570000}"/>
    <cellStyle name="Migliaia 42 4 3 3 4" xfId="28099" xr:uid="{00000000-0005-0000-0000-000025570000}"/>
    <cellStyle name="Migliaia 42 4 3 3 5" xfId="36148" xr:uid="{00000000-0005-0000-0000-000026570000}"/>
    <cellStyle name="Migliaia 42 4 3 3 6" xfId="39108" xr:uid="{00000000-0005-0000-0000-000027570000}"/>
    <cellStyle name="Migliaia 42 4 3 4" xfId="11855" xr:uid="{00000000-0005-0000-0000-000028570000}"/>
    <cellStyle name="Migliaia 42 4 3 4 2" xfId="11856" xr:uid="{00000000-0005-0000-0000-000029570000}"/>
    <cellStyle name="Migliaia 42 4 3 4 3" xfId="11857" xr:uid="{00000000-0005-0000-0000-00002A570000}"/>
    <cellStyle name="Migliaia 42 4 3 4 4" xfId="29015" xr:uid="{00000000-0005-0000-0000-00002B570000}"/>
    <cellStyle name="Migliaia 42 4 3 4 5" xfId="40012" xr:uid="{00000000-0005-0000-0000-00002C570000}"/>
    <cellStyle name="Migliaia 42 4 3 5" xfId="11858" xr:uid="{00000000-0005-0000-0000-00002D570000}"/>
    <cellStyle name="Migliaia 42 4 3 5 2" xfId="11859" xr:uid="{00000000-0005-0000-0000-00002E570000}"/>
    <cellStyle name="Migliaia 42 4 3 5 3" xfId="11860" xr:uid="{00000000-0005-0000-0000-00002F570000}"/>
    <cellStyle name="Migliaia 42 4 3 5 4" xfId="29935" xr:uid="{00000000-0005-0000-0000-000030570000}"/>
    <cellStyle name="Migliaia 42 4 3 5 5" xfId="40917" xr:uid="{00000000-0005-0000-0000-000031570000}"/>
    <cellStyle name="Migliaia 42 4 3 6" xfId="11861" xr:uid="{00000000-0005-0000-0000-000032570000}"/>
    <cellStyle name="Migliaia 42 4 3 7" xfId="11862" xr:uid="{00000000-0005-0000-0000-000033570000}"/>
    <cellStyle name="Migliaia 42 4 3 8" xfId="11863" xr:uid="{00000000-0005-0000-0000-000034570000}"/>
    <cellStyle name="Migliaia 42 4 3 9" xfId="24544" xr:uid="{00000000-0005-0000-0000-000035570000}"/>
    <cellStyle name="Migliaia 42 4 4" xfId="11864" xr:uid="{00000000-0005-0000-0000-000036570000}"/>
    <cellStyle name="Migliaia 42 4 4 2" xfId="11865" xr:uid="{00000000-0005-0000-0000-000037570000}"/>
    <cellStyle name="Migliaia 42 4 4 3" xfId="11866" xr:uid="{00000000-0005-0000-0000-000038570000}"/>
    <cellStyle name="Migliaia 42 4 4 4" xfId="11867" xr:uid="{00000000-0005-0000-0000-000039570000}"/>
    <cellStyle name="Migliaia 42 4 4 5" xfId="26863" xr:uid="{00000000-0005-0000-0000-00003A570000}"/>
    <cellStyle name="Migliaia 42 4 4 6" xfId="31941" xr:uid="{00000000-0005-0000-0000-00003B570000}"/>
    <cellStyle name="Migliaia 42 4 4 7" xfId="34929" xr:uid="{00000000-0005-0000-0000-00003C570000}"/>
    <cellStyle name="Migliaia 42 4 4 8" xfId="37889" xr:uid="{00000000-0005-0000-0000-00003D570000}"/>
    <cellStyle name="Migliaia 42 4 5" xfId="11868" xr:uid="{00000000-0005-0000-0000-00003E570000}"/>
    <cellStyle name="Migliaia 42 4 5 2" xfId="11869" xr:uid="{00000000-0005-0000-0000-00003F570000}"/>
    <cellStyle name="Migliaia 42 4 5 3" xfId="11870" xr:uid="{00000000-0005-0000-0000-000040570000}"/>
    <cellStyle name="Migliaia 42 4 5 4" xfId="27710" xr:uid="{00000000-0005-0000-0000-000041570000}"/>
    <cellStyle name="Migliaia 42 4 5 5" xfId="35764" xr:uid="{00000000-0005-0000-0000-000042570000}"/>
    <cellStyle name="Migliaia 42 4 5 6" xfId="38724" xr:uid="{00000000-0005-0000-0000-000043570000}"/>
    <cellStyle name="Migliaia 42 4 6" xfId="11871" xr:uid="{00000000-0005-0000-0000-000044570000}"/>
    <cellStyle name="Migliaia 42 4 6 2" xfId="11872" xr:uid="{00000000-0005-0000-0000-000045570000}"/>
    <cellStyle name="Migliaia 42 4 6 3" xfId="11873" xr:uid="{00000000-0005-0000-0000-000046570000}"/>
    <cellStyle name="Migliaia 42 4 6 4" xfId="28626" xr:uid="{00000000-0005-0000-0000-000047570000}"/>
    <cellStyle name="Migliaia 42 4 6 5" xfId="39628" xr:uid="{00000000-0005-0000-0000-000048570000}"/>
    <cellStyle name="Migliaia 42 4 7" xfId="11874" xr:uid="{00000000-0005-0000-0000-000049570000}"/>
    <cellStyle name="Migliaia 42 4 7 2" xfId="11875" xr:uid="{00000000-0005-0000-0000-00004A570000}"/>
    <cellStyle name="Migliaia 42 4 7 3" xfId="11876" xr:uid="{00000000-0005-0000-0000-00004B570000}"/>
    <cellStyle name="Migliaia 42 4 7 4" xfId="29546" xr:uid="{00000000-0005-0000-0000-00004C570000}"/>
    <cellStyle name="Migliaia 42 4 7 5" xfId="40533" xr:uid="{00000000-0005-0000-0000-00004D570000}"/>
    <cellStyle name="Migliaia 42 4 8" xfId="11877" xr:uid="{00000000-0005-0000-0000-00004E570000}"/>
    <cellStyle name="Migliaia 42 4 9" xfId="11878" xr:uid="{00000000-0005-0000-0000-00004F570000}"/>
    <cellStyle name="Migliaia 42 5" xfId="11879" xr:uid="{00000000-0005-0000-0000-000050570000}"/>
    <cellStyle name="Migliaia 42 5 10" xfId="31062" xr:uid="{00000000-0005-0000-0000-000051570000}"/>
    <cellStyle name="Migliaia 42 5 11" xfId="33826" xr:uid="{00000000-0005-0000-0000-000052570000}"/>
    <cellStyle name="Migliaia 42 5 12" xfId="37013" xr:uid="{00000000-0005-0000-0000-000053570000}"/>
    <cellStyle name="Migliaia 42 5 2" xfId="11880" xr:uid="{00000000-0005-0000-0000-000054570000}"/>
    <cellStyle name="Migliaia 42 5 2 2" xfId="11881" xr:uid="{00000000-0005-0000-0000-000055570000}"/>
    <cellStyle name="Migliaia 42 5 2 3" xfId="11882" xr:uid="{00000000-0005-0000-0000-000056570000}"/>
    <cellStyle name="Migliaia 42 5 2 4" xfId="11883" xr:uid="{00000000-0005-0000-0000-000057570000}"/>
    <cellStyle name="Migliaia 42 5 2 5" xfId="26867" xr:uid="{00000000-0005-0000-0000-000058570000}"/>
    <cellStyle name="Migliaia 42 5 2 6" xfId="31945" xr:uid="{00000000-0005-0000-0000-000059570000}"/>
    <cellStyle name="Migliaia 42 5 2 7" xfId="34933" xr:uid="{00000000-0005-0000-0000-00005A570000}"/>
    <cellStyle name="Migliaia 42 5 2 8" xfId="37893" xr:uid="{00000000-0005-0000-0000-00005B570000}"/>
    <cellStyle name="Migliaia 42 5 3" xfId="11884" xr:uid="{00000000-0005-0000-0000-00005C570000}"/>
    <cellStyle name="Migliaia 42 5 3 2" xfId="11885" xr:uid="{00000000-0005-0000-0000-00005D570000}"/>
    <cellStyle name="Migliaia 42 5 3 3" xfId="11886" xr:uid="{00000000-0005-0000-0000-00005E570000}"/>
    <cellStyle name="Migliaia 42 5 3 4" xfId="27712" xr:uid="{00000000-0005-0000-0000-00005F570000}"/>
    <cellStyle name="Migliaia 42 5 3 5" xfId="35766" xr:uid="{00000000-0005-0000-0000-000060570000}"/>
    <cellStyle name="Migliaia 42 5 3 6" xfId="38726" xr:uid="{00000000-0005-0000-0000-000061570000}"/>
    <cellStyle name="Migliaia 42 5 4" xfId="11887" xr:uid="{00000000-0005-0000-0000-000062570000}"/>
    <cellStyle name="Migliaia 42 5 4 2" xfId="11888" xr:uid="{00000000-0005-0000-0000-000063570000}"/>
    <cellStyle name="Migliaia 42 5 4 3" xfId="11889" xr:uid="{00000000-0005-0000-0000-000064570000}"/>
    <cellStyle name="Migliaia 42 5 4 4" xfId="28628" xr:uid="{00000000-0005-0000-0000-000065570000}"/>
    <cellStyle name="Migliaia 42 5 4 5" xfId="39630" xr:uid="{00000000-0005-0000-0000-000066570000}"/>
    <cellStyle name="Migliaia 42 5 5" xfId="11890" xr:uid="{00000000-0005-0000-0000-000067570000}"/>
    <cellStyle name="Migliaia 42 5 5 2" xfId="11891" xr:uid="{00000000-0005-0000-0000-000068570000}"/>
    <cellStyle name="Migliaia 42 5 5 3" xfId="11892" xr:uid="{00000000-0005-0000-0000-000069570000}"/>
    <cellStyle name="Migliaia 42 5 5 4" xfId="29548" xr:uid="{00000000-0005-0000-0000-00006A570000}"/>
    <cellStyle name="Migliaia 42 5 5 5" xfId="40535" xr:uid="{00000000-0005-0000-0000-00006B570000}"/>
    <cellStyle name="Migliaia 42 5 6" xfId="11893" xr:uid="{00000000-0005-0000-0000-00006C570000}"/>
    <cellStyle name="Migliaia 42 5 7" xfId="11894" xr:uid="{00000000-0005-0000-0000-00006D570000}"/>
    <cellStyle name="Migliaia 42 5 8" xfId="11895" xr:uid="{00000000-0005-0000-0000-00006E570000}"/>
    <cellStyle name="Migliaia 42 5 9" xfId="24545" xr:uid="{00000000-0005-0000-0000-00006F570000}"/>
    <cellStyle name="Migliaia 42 6" xfId="11896" xr:uid="{00000000-0005-0000-0000-000070570000}"/>
    <cellStyle name="Migliaia 42 6 2" xfId="11897" xr:uid="{00000000-0005-0000-0000-000071570000}"/>
    <cellStyle name="Migliaia 42 6 3" xfId="11898" xr:uid="{00000000-0005-0000-0000-000072570000}"/>
    <cellStyle name="Migliaia 42 6 4" xfId="11899" xr:uid="{00000000-0005-0000-0000-000073570000}"/>
    <cellStyle name="Migliaia 42 6 5" xfId="26855" xr:uid="{00000000-0005-0000-0000-000074570000}"/>
    <cellStyle name="Migliaia 42 6 6" xfId="31933" xr:uid="{00000000-0005-0000-0000-000075570000}"/>
    <cellStyle name="Migliaia 42 6 7" xfId="34921" xr:uid="{00000000-0005-0000-0000-000076570000}"/>
    <cellStyle name="Migliaia 42 6 8" xfId="37881" xr:uid="{00000000-0005-0000-0000-000077570000}"/>
    <cellStyle name="Migliaia 42 7" xfId="11900" xr:uid="{00000000-0005-0000-0000-000078570000}"/>
    <cellStyle name="Migliaia 42 7 2" xfId="11901" xr:uid="{00000000-0005-0000-0000-000079570000}"/>
    <cellStyle name="Migliaia 42 7 3" xfId="11902" xr:uid="{00000000-0005-0000-0000-00007A570000}"/>
    <cellStyle name="Migliaia 42 7 4" xfId="11903" xr:uid="{00000000-0005-0000-0000-00007B570000}"/>
    <cellStyle name="Migliaia 42 7 5" xfId="23985" xr:uid="{00000000-0005-0000-0000-00007C570000}"/>
    <cellStyle name="Migliaia 42 7 6" xfId="30541" xr:uid="{00000000-0005-0000-0000-00007D570000}"/>
    <cellStyle name="Migliaia 42 7 7" xfId="33202" xr:uid="{00000000-0005-0000-0000-00007E570000}"/>
    <cellStyle name="Migliaia 42 7 8" xfId="36493" xr:uid="{00000000-0005-0000-0000-00007F570000}"/>
    <cellStyle name="Migliaia 42 8" xfId="11904" xr:uid="{00000000-0005-0000-0000-000080570000}"/>
    <cellStyle name="Migliaia 42 8 2" xfId="11905" xr:uid="{00000000-0005-0000-0000-000081570000}"/>
    <cellStyle name="Migliaia 42 8 3" xfId="11906" xr:uid="{00000000-0005-0000-0000-000082570000}"/>
    <cellStyle name="Migliaia 42 8 4" xfId="11907" xr:uid="{00000000-0005-0000-0000-000083570000}"/>
    <cellStyle name="Migliaia 42 8 5" xfId="27282" xr:uid="{00000000-0005-0000-0000-000084570000}"/>
    <cellStyle name="Migliaia 42 8 6" xfId="32353" xr:uid="{00000000-0005-0000-0000-000085570000}"/>
    <cellStyle name="Migliaia 42 8 7" xfId="35341" xr:uid="{00000000-0005-0000-0000-000086570000}"/>
    <cellStyle name="Migliaia 42 8 8" xfId="38301" xr:uid="{00000000-0005-0000-0000-000087570000}"/>
    <cellStyle name="Migliaia 42 9" xfId="11908" xr:uid="{00000000-0005-0000-0000-000088570000}"/>
    <cellStyle name="Migliaia 42 9 2" xfId="11909" xr:uid="{00000000-0005-0000-0000-000089570000}"/>
    <cellStyle name="Migliaia 42 9 3" xfId="11910" xr:uid="{00000000-0005-0000-0000-00008A570000}"/>
    <cellStyle name="Migliaia 42 9 4" xfId="11911" xr:uid="{00000000-0005-0000-0000-00008B570000}"/>
    <cellStyle name="Migliaia 42 9 5" xfId="27402" xr:uid="{00000000-0005-0000-0000-00008C570000}"/>
    <cellStyle name="Migliaia 42 9 6" xfId="30417" xr:uid="{00000000-0005-0000-0000-00008D570000}"/>
    <cellStyle name="Migliaia 42 9 7" xfId="35461" xr:uid="{00000000-0005-0000-0000-00008E570000}"/>
    <cellStyle name="Migliaia 42 9 8" xfId="38421" xr:uid="{00000000-0005-0000-0000-00008F570000}"/>
    <cellStyle name="Migliaia 43" xfId="11912" xr:uid="{00000000-0005-0000-0000-000090570000}"/>
    <cellStyle name="Migliaia 43 10" xfId="11913" xr:uid="{00000000-0005-0000-0000-000091570000}"/>
    <cellStyle name="Migliaia 43 10 2" xfId="11914" xr:uid="{00000000-0005-0000-0000-000092570000}"/>
    <cellStyle name="Migliaia 43 10 3" xfId="11915" xr:uid="{00000000-0005-0000-0000-000093570000}"/>
    <cellStyle name="Migliaia 43 10 4" xfId="28319" xr:uid="{00000000-0005-0000-0000-000094570000}"/>
    <cellStyle name="Migliaia 43 10 5" xfId="33077" xr:uid="{00000000-0005-0000-0000-000095570000}"/>
    <cellStyle name="Migliaia 43 10 6" xfId="39326" xr:uid="{00000000-0005-0000-0000-000096570000}"/>
    <cellStyle name="Migliaia 43 11" xfId="11916" xr:uid="{00000000-0005-0000-0000-000097570000}"/>
    <cellStyle name="Migliaia 43 11 2" xfId="11917" xr:uid="{00000000-0005-0000-0000-000098570000}"/>
    <cellStyle name="Migliaia 43 11 3" xfId="11918" xr:uid="{00000000-0005-0000-0000-000099570000}"/>
    <cellStyle name="Migliaia 43 11 4" xfId="29239" xr:uid="{00000000-0005-0000-0000-00009A570000}"/>
    <cellStyle name="Migliaia 43 11 5" xfId="32727" xr:uid="{00000000-0005-0000-0000-00009B570000}"/>
    <cellStyle name="Migliaia 43 11 6" xfId="40231" xr:uid="{00000000-0005-0000-0000-00009C570000}"/>
    <cellStyle name="Migliaia 43 12" xfId="11919" xr:uid="{00000000-0005-0000-0000-00009D570000}"/>
    <cellStyle name="Migliaia 43 13" xfId="11920" xr:uid="{00000000-0005-0000-0000-00009E570000}"/>
    <cellStyle name="Migliaia 43 14" xfId="11921" xr:uid="{00000000-0005-0000-0000-00009F570000}"/>
    <cellStyle name="Migliaia 43 15" xfId="23632" xr:uid="{00000000-0005-0000-0000-0000A0570000}"/>
    <cellStyle name="Migliaia 43 16" xfId="30257" xr:uid="{00000000-0005-0000-0000-0000A1570000}"/>
    <cellStyle name="Migliaia 43 17" xfId="36374" xr:uid="{00000000-0005-0000-0000-0000A2570000}"/>
    <cellStyle name="Migliaia 43 18" xfId="41136" xr:uid="{00000000-0005-0000-0000-0000A3570000}"/>
    <cellStyle name="Migliaia 43 19" xfId="41257" xr:uid="{00000000-0005-0000-0000-0000A4570000}"/>
    <cellStyle name="Migliaia 43 2" xfId="11922" xr:uid="{00000000-0005-0000-0000-0000A5570000}"/>
    <cellStyle name="Migliaia 43 2 10" xfId="24546" xr:uid="{00000000-0005-0000-0000-0000A6570000}"/>
    <cellStyle name="Migliaia 43 2 11" xfId="30258" xr:uid="{00000000-0005-0000-0000-0000A7570000}"/>
    <cellStyle name="Migliaia 43 2 12" xfId="37014" xr:uid="{00000000-0005-0000-0000-0000A8570000}"/>
    <cellStyle name="Migliaia 43 2 2" xfId="11923" xr:uid="{00000000-0005-0000-0000-0000A9570000}"/>
    <cellStyle name="Migliaia 43 2 2 10" xfId="31064" xr:uid="{00000000-0005-0000-0000-0000AA570000}"/>
    <cellStyle name="Migliaia 43 2 2 11" xfId="33828" xr:uid="{00000000-0005-0000-0000-0000AB570000}"/>
    <cellStyle name="Migliaia 43 2 2 12" xfId="37015" xr:uid="{00000000-0005-0000-0000-0000AC570000}"/>
    <cellStyle name="Migliaia 43 2 2 2" xfId="11924" xr:uid="{00000000-0005-0000-0000-0000AD570000}"/>
    <cellStyle name="Migliaia 43 2 2 2 2" xfId="11925" xr:uid="{00000000-0005-0000-0000-0000AE570000}"/>
    <cellStyle name="Migliaia 43 2 2 2 3" xfId="11926" xr:uid="{00000000-0005-0000-0000-0000AF570000}"/>
    <cellStyle name="Migliaia 43 2 2 2 4" xfId="11927" xr:uid="{00000000-0005-0000-0000-0000B0570000}"/>
    <cellStyle name="Migliaia 43 2 2 2 5" xfId="26870" xr:uid="{00000000-0005-0000-0000-0000B1570000}"/>
    <cellStyle name="Migliaia 43 2 2 2 6" xfId="31948" xr:uid="{00000000-0005-0000-0000-0000B2570000}"/>
    <cellStyle name="Migliaia 43 2 2 2 7" xfId="34936" xr:uid="{00000000-0005-0000-0000-0000B3570000}"/>
    <cellStyle name="Migliaia 43 2 2 2 8" xfId="37896" xr:uid="{00000000-0005-0000-0000-0000B4570000}"/>
    <cellStyle name="Migliaia 43 2 2 3" xfId="11928" xr:uid="{00000000-0005-0000-0000-0000B5570000}"/>
    <cellStyle name="Migliaia 43 2 2 3 2" xfId="11929" xr:uid="{00000000-0005-0000-0000-0000B6570000}"/>
    <cellStyle name="Migliaia 43 2 2 3 3" xfId="11930" xr:uid="{00000000-0005-0000-0000-0000B7570000}"/>
    <cellStyle name="Migliaia 43 2 2 3 4" xfId="28101" xr:uid="{00000000-0005-0000-0000-0000B8570000}"/>
    <cellStyle name="Migliaia 43 2 2 3 5" xfId="36150" xr:uid="{00000000-0005-0000-0000-0000B9570000}"/>
    <cellStyle name="Migliaia 43 2 2 3 6" xfId="39110" xr:uid="{00000000-0005-0000-0000-0000BA570000}"/>
    <cellStyle name="Migliaia 43 2 2 4" xfId="11931" xr:uid="{00000000-0005-0000-0000-0000BB570000}"/>
    <cellStyle name="Migliaia 43 2 2 4 2" xfId="11932" xr:uid="{00000000-0005-0000-0000-0000BC570000}"/>
    <cellStyle name="Migliaia 43 2 2 4 3" xfId="11933" xr:uid="{00000000-0005-0000-0000-0000BD570000}"/>
    <cellStyle name="Migliaia 43 2 2 4 4" xfId="29017" xr:uid="{00000000-0005-0000-0000-0000BE570000}"/>
    <cellStyle name="Migliaia 43 2 2 4 5" xfId="40014" xr:uid="{00000000-0005-0000-0000-0000BF570000}"/>
    <cellStyle name="Migliaia 43 2 2 5" xfId="11934" xr:uid="{00000000-0005-0000-0000-0000C0570000}"/>
    <cellStyle name="Migliaia 43 2 2 5 2" xfId="11935" xr:uid="{00000000-0005-0000-0000-0000C1570000}"/>
    <cellStyle name="Migliaia 43 2 2 5 3" xfId="11936" xr:uid="{00000000-0005-0000-0000-0000C2570000}"/>
    <cellStyle name="Migliaia 43 2 2 5 4" xfId="29937" xr:uid="{00000000-0005-0000-0000-0000C3570000}"/>
    <cellStyle name="Migliaia 43 2 2 5 5" xfId="40919" xr:uid="{00000000-0005-0000-0000-0000C4570000}"/>
    <cellStyle name="Migliaia 43 2 2 6" xfId="11937" xr:uid="{00000000-0005-0000-0000-0000C5570000}"/>
    <cellStyle name="Migliaia 43 2 2 7" xfId="11938" xr:uid="{00000000-0005-0000-0000-0000C6570000}"/>
    <cellStyle name="Migliaia 43 2 2 8" xfId="11939" xr:uid="{00000000-0005-0000-0000-0000C7570000}"/>
    <cellStyle name="Migliaia 43 2 2 9" xfId="24547" xr:uid="{00000000-0005-0000-0000-0000C8570000}"/>
    <cellStyle name="Migliaia 43 2 3" xfId="11940" xr:uid="{00000000-0005-0000-0000-0000C9570000}"/>
    <cellStyle name="Migliaia 43 2 3 2" xfId="11941" xr:uid="{00000000-0005-0000-0000-0000CA570000}"/>
    <cellStyle name="Migliaia 43 2 3 3" xfId="11942" xr:uid="{00000000-0005-0000-0000-0000CB570000}"/>
    <cellStyle name="Migliaia 43 2 3 4" xfId="11943" xr:uid="{00000000-0005-0000-0000-0000CC570000}"/>
    <cellStyle name="Migliaia 43 2 3 5" xfId="26869" xr:uid="{00000000-0005-0000-0000-0000CD570000}"/>
    <cellStyle name="Migliaia 43 2 3 6" xfId="31947" xr:uid="{00000000-0005-0000-0000-0000CE570000}"/>
    <cellStyle name="Migliaia 43 2 3 7" xfId="34935" xr:uid="{00000000-0005-0000-0000-0000CF570000}"/>
    <cellStyle name="Migliaia 43 2 3 8" xfId="37895" xr:uid="{00000000-0005-0000-0000-0000D0570000}"/>
    <cellStyle name="Migliaia 43 2 4" xfId="11944" xr:uid="{00000000-0005-0000-0000-0000D1570000}"/>
    <cellStyle name="Migliaia 43 2 4 2" xfId="11945" xr:uid="{00000000-0005-0000-0000-0000D2570000}"/>
    <cellStyle name="Migliaia 43 2 4 3" xfId="11946" xr:uid="{00000000-0005-0000-0000-0000D3570000}"/>
    <cellStyle name="Migliaia 43 2 4 4" xfId="11947" xr:uid="{00000000-0005-0000-0000-0000D4570000}"/>
    <cellStyle name="Migliaia 43 2 4 5" xfId="27466" xr:uid="{00000000-0005-0000-0000-0000D5570000}"/>
    <cellStyle name="Migliaia 43 2 4 6" xfId="31063" xr:uid="{00000000-0005-0000-0000-0000D6570000}"/>
    <cellStyle name="Migliaia 43 2 4 7" xfId="35523" xr:uid="{00000000-0005-0000-0000-0000D7570000}"/>
    <cellStyle name="Migliaia 43 2 4 8" xfId="38483" xr:uid="{00000000-0005-0000-0000-0000D8570000}"/>
    <cellStyle name="Migliaia 43 2 5" xfId="11948" xr:uid="{00000000-0005-0000-0000-0000D9570000}"/>
    <cellStyle name="Migliaia 43 2 5 2" xfId="11949" xr:uid="{00000000-0005-0000-0000-0000DA570000}"/>
    <cellStyle name="Migliaia 43 2 5 3" xfId="11950" xr:uid="{00000000-0005-0000-0000-0000DB570000}"/>
    <cellStyle name="Migliaia 43 2 5 4" xfId="28382" xr:uid="{00000000-0005-0000-0000-0000DC570000}"/>
    <cellStyle name="Migliaia 43 2 5 5" xfId="33827" xr:uid="{00000000-0005-0000-0000-0000DD570000}"/>
    <cellStyle name="Migliaia 43 2 5 6" xfId="39387" xr:uid="{00000000-0005-0000-0000-0000DE570000}"/>
    <cellStyle name="Migliaia 43 2 6" xfId="11951" xr:uid="{00000000-0005-0000-0000-0000DF570000}"/>
    <cellStyle name="Migliaia 43 2 6 2" xfId="11952" xr:uid="{00000000-0005-0000-0000-0000E0570000}"/>
    <cellStyle name="Migliaia 43 2 6 3" xfId="11953" xr:uid="{00000000-0005-0000-0000-0000E1570000}"/>
    <cellStyle name="Migliaia 43 2 6 4" xfId="29302" xr:uid="{00000000-0005-0000-0000-0000E2570000}"/>
    <cellStyle name="Migliaia 43 2 6 5" xfId="40292" xr:uid="{00000000-0005-0000-0000-0000E3570000}"/>
    <cellStyle name="Migliaia 43 2 7" xfId="11954" xr:uid="{00000000-0005-0000-0000-0000E4570000}"/>
    <cellStyle name="Migliaia 43 2 8" xfId="11955" xr:uid="{00000000-0005-0000-0000-0000E5570000}"/>
    <cellStyle name="Migliaia 43 2 9" xfId="11956" xr:uid="{00000000-0005-0000-0000-0000E6570000}"/>
    <cellStyle name="Migliaia 43 3" xfId="11957" xr:uid="{00000000-0005-0000-0000-0000E7570000}"/>
    <cellStyle name="Migliaia 43 3 10" xfId="11958" xr:uid="{00000000-0005-0000-0000-0000E8570000}"/>
    <cellStyle name="Migliaia 43 3 11" xfId="11959" xr:uid="{00000000-0005-0000-0000-0000E9570000}"/>
    <cellStyle name="Migliaia 43 3 12" xfId="24548" xr:uid="{00000000-0005-0000-0000-0000EA570000}"/>
    <cellStyle name="Migliaia 43 3 13" xfId="31065" xr:uid="{00000000-0005-0000-0000-0000EB570000}"/>
    <cellStyle name="Migliaia 43 3 14" xfId="37016" xr:uid="{00000000-0005-0000-0000-0000EC570000}"/>
    <cellStyle name="Migliaia 43 3 2" xfId="11960" xr:uid="{00000000-0005-0000-0000-0000ED570000}"/>
    <cellStyle name="Migliaia 43 3 2 10" xfId="31066" xr:uid="{00000000-0005-0000-0000-0000EE570000}"/>
    <cellStyle name="Migliaia 43 3 2 11" xfId="33830" xr:uid="{00000000-0005-0000-0000-0000EF570000}"/>
    <cellStyle name="Migliaia 43 3 2 12" xfId="37017" xr:uid="{00000000-0005-0000-0000-0000F0570000}"/>
    <cellStyle name="Migliaia 43 3 2 2" xfId="11961" xr:uid="{00000000-0005-0000-0000-0000F1570000}"/>
    <cellStyle name="Migliaia 43 3 2 2 2" xfId="11962" xr:uid="{00000000-0005-0000-0000-0000F2570000}"/>
    <cellStyle name="Migliaia 43 3 2 2 3" xfId="11963" xr:uid="{00000000-0005-0000-0000-0000F3570000}"/>
    <cellStyle name="Migliaia 43 3 2 2 4" xfId="11964" xr:uid="{00000000-0005-0000-0000-0000F4570000}"/>
    <cellStyle name="Migliaia 43 3 2 2 5" xfId="26872" xr:uid="{00000000-0005-0000-0000-0000F5570000}"/>
    <cellStyle name="Migliaia 43 3 2 2 6" xfId="31950" xr:uid="{00000000-0005-0000-0000-0000F6570000}"/>
    <cellStyle name="Migliaia 43 3 2 2 7" xfId="34938" xr:uid="{00000000-0005-0000-0000-0000F7570000}"/>
    <cellStyle name="Migliaia 43 3 2 2 8" xfId="37898" xr:uid="{00000000-0005-0000-0000-0000F8570000}"/>
    <cellStyle name="Migliaia 43 3 2 3" xfId="11965" xr:uid="{00000000-0005-0000-0000-0000F9570000}"/>
    <cellStyle name="Migliaia 43 3 2 3 2" xfId="11966" xr:uid="{00000000-0005-0000-0000-0000FA570000}"/>
    <cellStyle name="Migliaia 43 3 2 3 3" xfId="11967" xr:uid="{00000000-0005-0000-0000-0000FB570000}"/>
    <cellStyle name="Migliaia 43 3 2 3 4" xfId="27714" xr:uid="{00000000-0005-0000-0000-0000FC570000}"/>
    <cellStyle name="Migliaia 43 3 2 3 5" xfId="35768" xr:uid="{00000000-0005-0000-0000-0000FD570000}"/>
    <cellStyle name="Migliaia 43 3 2 3 6" xfId="38728" xr:uid="{00000000-0005-0000-0000-0000FE570000}"/>
    <cellStyle name="Migliaia 43 3 2 4" xfId="11968" xr:uid="{00000000-0005-0000-0000-0000FF570000}"/>
    <cellStyle name="Migliaia 43 3 2 4 2" xfId="11969" xr:uid="{00000000-0005-0000-0000-000000580000}"/>
    <cellStyle name="Migliaia 43 3 2 4 3" xfId="11970" xr:uid="{00000000-0005-0000-0000-000001580000}"/>
    <cellStyle name="Migliaia 43 3 2 4 4" xfId="28630" xr:uid="{00000000-0005-0000-0000-000002580000}"/>
    <cellStyle name="Migliaia 43 3 2 4 5" xfId="39632" xr:uid="{00000000-0005-0000-0000-000003580000}"/>
    <cellStyle name="Migliaia 43 3 2 5" xfId="11971" xr:uid="{00000000-0005-0000-0000-000004580000}"/>
    <cellStyle name="Migliaia 43 3 2 5 2" xfId="11972" xr:uid="{00000000-0005-0000-0000-000005580000}"/>
    <cellStyle name="Migliaia 43 3 2 5 3" xfId="11973" xr:uid="{00000000-0005-0000-0000-000006580000}"/>
    <cellStyle name="Migliaia 43 3 2 5 4" xfId="29550" xr:uid="{00000000-0005-0000-0000-000007580000}"/>
    <cellStyle name="Migliaia 43 3 2 5 5" xfId="40537" xr:uid="{00000000-0005-0000-0000-000008580000}"/>
    <cellStyle name="Migliaia 43 3 2 6" xfId="11974" xr:uid="{00000000-0005-0000-0000-000009580000}"/>
    <cellStyle name="Migliaia 43 3 2 7" xfId="11975" xr:uid="{00000000-0005-0000-0000-00000A580000}"/>
    <cellStyle name="Migliaia 43 3 2 8" xfId="11976" xr:uid="{00000000-0005-0000-0000-00000B580000}"/>
    <cellStyle name="Migliaia 43 3 2 9" xfId="24549" xr:uid="{00000000-0005-0000-0000-00000C580000}"/>
    <cellStyle name="Migliaia 43 3 3" xfId="11977" xr:uid="{00000000-0005-0000-0000-00000D580000}"/>
    <cellStyle name="Migliaia 43 3 3 10" xfId="24550" xr:uid="{00000000-0005-0000-0000-00000E580000}"/>
    <cellStyle name="Migliaia 43 3 3 11" xfId="31067" xr:uid="{00000000-0005-0000-0000-00000F580000}"/>
    <cellStyle name="Migliaia 43 3 3 12" xfId="33831" xr:uid="{00000000-0005-0000-0000-000010580000}"/>
    <cellStyle name="Migliaia 43 3 3 13" xfId="37018" xr:uid="{00000000-0005-0000-0000-000011580000}"/>
    <cellStyle name="Migliaia 43 3 3 2" xfId="11978" xr:uid="{00000000-0005-0000-0000-000012580000}"/>
    <cellStyle name="Migliaia 43 3 3 2 10" xfId="31068" xr:uid="{00000000-0005-0000-0000-000013580000}"/>
    <cellStyle name="Migliaia 43 3 3 2 11" xfId="33832" xr:uid="{00000000-0005-0000-0000-000014580000}"/>
    <cellStyle name="Migliaia 43 3 3 2 12" xfId="37019" xr:uid="{00000000-0005-0000-0000-000015580000}"/>
    <cellStyle name="Migliaia 43 3 3 2 2" xfId="11979" xr:uid="{00000000-0005-0000-0000-000016580000}"/>
    <cellStyle name="Migliaia 43 3 3 2 2 2" xfId="11980" xr:uid="{00000000-0005-0000-0000-000017580000}"/>
    <cellStyle name="Migliaia 43 3 3 2 2 3" xfId="11981" xr:uid="{00000000-0005-0000-0000-000018580000}"/>
    <cellStyle name="Migliaia 43 3 3 2 2 4" xfId="11982" xr:uid="{00000000-0005-0000-0000-000019580000}"/>
    <cellStyle name="Migliaia 43 3 3 2 2 5" xfId="26874" xr:uid="{00000000-0005-0000-0000-00001A580000}"/>
    <cellStyle name="Migliaia 43 3 3 2 2 6" xfId="31952" xr:uid="{00000000-0005-0000-0000-00001B580000}"/>
    <cellStyle name="Migliaia 43 3 3 2 2 7" xfId="34940" xr:uid="{00000000-0005-0000-0000-00001C580000}"/>
    <cellStyle name="Migliaia 43 3 3 2 2 8" xfId="37900" xr:uid="{00000000-0005-0000-0000-00001D580000}"/>
    <cellStyle name="Migliaia 43 3 3 2 3" xfId="11983" xr:uid="{00000000-0005-0000-0000-00001E580000}"/>
    <cellStyle name="Migliaia 43 3 3 2 3 2" xfId="11984" xr:uid="{00000000-0005-0000-0000-00001F580000}"/>
    <cellStyle name="Migliaia 43 3 3 2 3 3" xfId="11985" xr:uid="{00000000-0005-0000-0000-000020580000}"/>
    <cellStyle name="Migliaia 43 3 3 2 3 4" xfId="28103" xr:uid="{00000000-0005-0000-0000-000021580000}"/>
    <cellStyle name="Migliaia 43 3 3 2 3 5" xfId="36152" xr:uid="{00000000-0005-0000-0000-000022580000}"/>
    <cellStyle name="Migliaia 43 3 3 2 3 6" xfId="39112" xr:uid="{00000000-0005-0000-0000-000023580000}"/>
    <cellStyle name="Migliaia 43 3 3 2 4" xfId="11986" xr:uid="{00000000-0005-0000-0000-000024580000}"/>
    <cellStyle name="Migliaia 43 3 3 2 4 2" xfId="11987" xr:uid="{00000000-0005-0000-0000-000025580000}"/>
    <cellStyle name="Migliaia 43 3 3 2 4 3" xfId="11988" xr:uid="{00000000-0005-0000-0000-000026580000}"/>
    <cellStyle name="Migliaia 43 3 3 2 4 4" xfId="29019" xr:uid="{00000000-0005-0000-0000-000027580000}"/>
    <cellStyle name="Migliaia 43 3 3 2 4 5" xfId="40016" xr:uid="{00000000-0005-0000-0000-000028580000}"/>
    <cellStyle name="Migliaia 43 3 3 2 5" xfId="11989" xr:uid="{00000000-0005-0000-0000-000029580000}"/>
    <cellStyle name="Migliaia 43 3 3 2 5 2" xfId="11990" xr:uid="{00000000-0005-0000-0000-00002A580000}"/>
    <cellStyle name="Migliaia 43 3 3 2 5 3" xfId="11991" xr:uid="{00000000-0005-0000-0000-00002B580000}"/>
    <cellStyle name="Migliaia 43 3 3 2 5 4" xfId="29939" xr:uid="{00000000-0005-0000-0000-00002C580000}"/>
    <cellStyle name="Migliaia 43 3 3 2 5 5" xfId="40921" xr:uid="{00000000-0005-0000-0000-00002D580000}"/>
    <cellStyle name="Migliaia 43 3 3 2 6" xfId="11992" xr:uid="{00000000-0005-0000-0000-00002E580000}"/>
    <cellStyle name="Migliaia 43 3 3 2 7" xfId="11993" xr:uid="{00000000-0005-0000-0000-00002F580000}"/>
    <cellStyle name="Migliaia 43 3 3 2 8" xfId="11994" xr:uid="{00000000-0005-0000-0000-000030580000}"/>
    <cellStyle name="Migliaia 43 3 3 2 9" xfId="24551" xr:uid="{00000000-0005-0000-0000-000031580000}"/>
    <cellStyle name="Migliaia 43 3 3 3" xfId="11995" xr:uid="{00000000-0005-0000-0000-000032580000}"/>
    <cellStyle name="Migliaia 43 3 3 3 2" xfId="11996" xr:uid="{00000000-0005-0000-0000-000033580000}"/>
    <cellStyle name="Migliaia 43 3 3 3 3" xfId="11997" xr:uid="{00000000-0005-0000-0000-000034580000}"/>
    <cellStyle name="Migliaia 43 3 3 3 4" xfId="11998" xr:uid="{00000000-0005-0000-0000-000035580000}"/>
    <cellStyle name="Migliaia 43 3 3 3 5" xfId="26873" xr:uid="{00000000-0005-0000-0000-000036580000}"/>
    <cellStyle name="Migliaia 43 3 3 3 6" xfId="31951" xr:uid="{00000000-0005-0000-0000-000037580000}"/>
    <cellStyle name="Migliaia 43 3 3 3 7" xfId="34939" xr:uid="{00000000-0005-0000-0000-000038580000}"/>
    <cellStyle name="Migliaia 43 3 3 3 8" xfId="37899" xr:uid="{00000000-0005-0000-0000-000039580000}"/>
    <cellStyle name="Migliaia 43 3 3 4" xfId="11999" xr:uid="{00000000-0005-0000-0000-00003A580000}"/>
    <cellStyle name="Migliaia 43 3 3 4 2" xfId="12000" xr:uid="{00000000-0005-0000-0000-00003B580000}"/>
    <cellStyle name="Migliaia 43 3 3 4 3" xfId="12001" xr:uid="{00000000-0005-0000-0000-00003C580000}"/>
    <cellStyle name="Migliaia 43 3 3 4 4" xfId="27715" xr:uid="{00000000-0005-0000-0000-00003D580000}"/>
    <cellStyle name="Migliaia 43 3 3 4 5" xfId="35769" xr:uid="{00000000-0005-0000-0000-00003E580000}"/>
    <cellStyle name="Migliaia 43 3 3 4 6" xfId="38729" xr:uid="{00000000-0005-0000-0000-00003F580000}"/>
    <cellStyle name="Migliaia 43 3 3 5" xfId="12002" xr:uid="{00000000-0005-0000-0000-000040580000}"/>
    <cellStyle name="Migliaia 43 3 3 5 2" xfId="12003" xr:uid="{00000000-0005-0000-0000-000041580000}"/>
    <cellStyle name="Migliaia 43 3 3 5 3" xfId="12004" xr:uid="{00000000-0005-0000-0000-000042580000}"/>
    <cellStyle name="Migliaia 43 3 3 5 4" xfId="28631" xr:uid="{00000000-0005-0000-0000-000043580000}"/>
    <cellStyle name="Migliaia 43 3 3 5 5" xfId="39633" xr:uid="{00000000-0005-0000-0000-000044580000}"/>
    <cellStyle name="Migliaia 43 3 3 6" xfId="12005" xr:uid="{00000000-0005-0000-0000-000045580000}"/>
    <cellStyle name="Migliaia 43 3 3 6 2" xfId="12006" xr:uid="{00000000-0005-0000-0000-000046580000}"/>
    <cellStyle name="Migliaia 43 3 3 6 3" xfId="12007" xr:uid="{00000000-0005-0000-0000-000047580000}"/>
    <cellStyle name="Migliaia 43 3 3 6 4" xfId="29551" xr:uid="{00000000-0005-0000-0000-000048580000}"/>
    <cellStyle name="Migliaia 43 3 3 6 5" xfId="40538" xr:uid="{00000000-0005-0000-0000-000049580000}"/>
    <cellStyle name="Migliaia 43 3 3 7" xfId="12008" xr:uid="{00000000-0005-0000-0000-00004A580000}"/>
    <cellStyle name="Migliaia 43 3 3 8" xfId="12009" xr:uid="{00000000-0005-0000-0000-00004B580000}"/>
    <cellStyle name="Migliaia 43 3 3 9" xfId="12010" xr:uid="{00000000-0005-0000-0000-00004C580000}"/>
    <cellStyle name="Migliaia 43 3 4" xfId="12011" xr:uid="{00000000-0005-0000-0000-00004D580000}"/>
    <cellStyle name="Migliaia 43 3 4 10" xfId="31069" xr:uid="{00000000-0005-0000-0000-00004E580000}"/>
    <cellStyle name="Migliaia 43 3 4 11" xfId="33833" xr:uid="{00000000-0005-0000-0000-00004F580000}"/>
    <cellStyle name="Migliaia 43 3 4 12" xfId="37020" xr:uid="{00000000-0005-0000-0000-000050580000}"/>
    <cellStyle name="Migliaia 43 3 4 2" xfId="12012" xr:uid="{00000000-0005-0000-0000-000051580000}"/>
    <cellStyle name="Migliaia 43 3 4 2 2" xfId="12013" xr:uid="{00000000-0005-0000-0000-000052580000}"/>
    <cellStyle name="Migliaia 43 3 4 2 3" xfId="12014" xr:uid="{00000000-0005-0000-0000-000053580000}"/>
    <cellStyle name="Migliaia 43 3 4 2 4" xfId="12015" xr:uid="{00000000-0005-0000-0000-000054580000}"/>
    <cellStyle name="Migliaia 43 3 4 2 5" xfId="26875" xr:uid="{00000000-0005-0000-0000-000055580000}"/>
    <cellStyle name="Migliaia 43 3 4 2 6" xfId="31953" xr:uid="{00000000-0005-0000-0000-000056580000}"/>
    <cellStyle name="Migliaia 43 3 4 2 7" xfId="34941" xr:uid="{00000000-0005-0000-0000-000057580000}"/>
    <cellStyle name="Migliaia 43 3 4 2 8" xfId="37901" xr:uid="{00000000-0005-0000-0000-000058580000}"/>
    <cellStyle name="Migliaia 43 3 4 3" xfId="12016" xr:uid="{00000000-0005-0000-0000-000059580000}"/>
    <cellStyle name="Migliaia 43 3 4 3 2" xfId="12017" xr:uid="{00000000-0005-0000-0000-00005A580000}"/>
    <cellStyle name="Migliaia 43 3 4 3 3" xfId="12018" xr:uid="{00000000-0005-0000-0000-00005B580000}"/>
    <cellStyle name="Migliaia 43 3 4 3 4" xfId="28102" xr:uid="{00000000-0005-0000-0000-00005C580000}"/>
    <cellStyle name="Migliaia 43 3 4 3 5" xfId="36151" xr:uid="{00000000-0005-0000-0000-00005D580000}"/>
    <cellStyle name="Migliaia 43 3 4 3 6" xfId="39111" xr:uid="{00000000-0005-0000-0000-00005E580000}"/>
    <cellStyle name="Migliaia 43 3 4 4" xfId="12019" xr:uid="{00000000-0005-0000-0000-00005F580000}"/>
    <cellStyle name="Migliaia 43 3 4 4 2" xfId="12020" xr:uid="{00000000-0005-0000-0000-000060580000}"/>
    <cellStyle name="Migliaia 43 3 4 4 3" xfId="12021" xr:uid="{00000000-0005-0000-0000-000061580000}"/>
    <cellStyle name="Migliaia 43 3 4 4 4" xfId="29018" xr:uid="{00000000-0005-0000-0000-000062580000}"/>
    <cellStyle name="Migliaia 43 3 4 4 5" xfId="40015" xr:uid="{00000000-0005-0000-0000-000063580000}"/>
    <cellStyle name="Migliaia 43 3 4 5" xfId="12022" xr:uid="{00000000-0005-0000-0000-000064580000}"/>
    <cellStyle name="Migliaia 43 3 4 5 2" xfId="12023" xr:uid="{00000000-0005-0000-0000-000065580000}"/>
    <cellStyle name="Migliaia 43 3 4 5 3" xfId="12024" xr:uid="{00000000-0005-0000-0000-000066580000}"/>
    <cellStyle name="Migliaia 43 3 4 5 4" xfId="29938" xr:uid="{00000000-0005-0000-0000-000067580000}"/>
    <cellStyle name="Migliaia 43 3 4 5 5" xfId="40920" xr:uid="{00000000-0005-0000-0000-000068580000}"/>
    <cellStyle name="Migliaia 43 3 4 6" xfId="12025" xr:uid="{00000000-0005-0000-0000-000069580000}"/>
    <cellStyle name="Migliaia 43 3 4 7" xfId="12026" xr:uid="{00000000-0005-0000-0000-00006A580000}"/>
    <cellStyle name="Migliaia 43 3 4 8" xfId="12027" xr:uid="{00000000-0005-0000-0000-00006B580000}"/>
    <cellStyle name="Migliaia 43 3 4 9" xfId="24552" xr:uid="{00000000-0005-0000-0000-00006C580000}"/>
    <cellStyle name="Migliaia 43 3 5" xfId="12028" xr:uid="{00000000-0005-0000-0000-00006D580000}"/>
    <cellStyle name="Migliaia 43 3 5 2" xfId="12029" xr:uid="{00000000-0005-0000-0000-00006E580000}"/>
    <cellStyle name="Migliaia 43 3 5 3" xfId="12030" xr:uid="{00000000-0005-0000-0000-00006F580000}"/>
    <cellStyle name="Migliaia 43 3 5 4" xfId="12031" xr:uid="{00000000-0005-0000-0000-000070580000}"/>
    <cellStyle name="Migliaia 43 3 5 5" xfId="26871" xr:uid="{00000000-0005-0000-0000-000071580000}"/>
    <cellStyle name="Migliaia 43 3 5 6" xfId="31949" xr:uid="{00000000-0005-0000-0000-000072580000}"/>
    <cellStyle name="Migliaia 43 3 5 7" xfId="34937" xr:uid="{00000000-0005-0000-0000-000073580000}"/>
    <cellStyle name="Migliaia 43 3 5 8" xfId="37897" xr:uid="{00000000-0005-0000-0000-000074580000}"/>
    <cellStyle name="Migliaia 43 3 6" xfId="12032" xr:uid="{00000000-0005-0000-0000-000075580000}"/>
    <cellStyle name="Migliaia 43 3 6 2" xfId="12033" xr:uid="{00000000-0005-0000-0000-000076580000}"/>
    <cellStyle name="Migliaia 43 3 6 3" xfId="12034" xr:uid="{00000000-0005-0000-0000-000077580000}"/>
    <cellStyle name="Migliaia 43 3 6 4" xfId="27713" xr:uid="{00000000-0005-0000-0000-000078580000}"/>
    <cellStyle name="Migliaia 43 3 6 5" xfId="35767" xr:uid="{00000000-0005-0000-0000-000079580000}"/>
    <cellStyle name="Migliaia 43 3 6 6" xfId="38727" xr:uid="{00000000-0005-0000-0000-00007A580000}"/>
    <cellStyle name="Migliaia 43 3 7" xfId="12035" xr:uid="{00000000-0005-0000-0000-00007B580000}"/>
    <cellStyle name="Migliaia 43 3 7 2" xfId="12036" xr:uid="{00000000-0005-0000-0000-00007C580000}"/>
    <cellStyle name="Migliaia 43 3 7 3" xfId="12037" xr:uid="{00000000-0005-0000-0000-00007D580000}"/>
    <cellStyle name="Migliaia 43 3 7 4" xfId="28629" xr:uid="{00000000-0005-0000-0000-00007E580000}"/>
    <cellStyle name="Migliaia 43 3 7 5" xfId="33829" xr:uid="{00000000-0005-0000-0000-00007F580000}"/>
    <cellStyle name="Migliaia 43 3 7 6" xfId="39631" xr:uid="{00000000-0005-0000-0000-000080580000}"/>
    <cellStyle name="Migliaia 43 3 8" xfId="12038" xr:uid="{00000000-0005-0000-0000-000081580000}"/>
    <cellStyle name="Migliaia 43 3 8 2" xfId="12039" xr:uid="{00000000-0005-0000-0000-000082580000}"/>
    <cellStyle name="Migliaia 43 3 8 3" xfId="12040" xr:uid="{00000000-0005-0000-0000-000083580000}"/>
    <cellStyle name="Migliaia 43 3 8 4" xfId="29549" xr:uid="{00000000-0005-0000-0000-000084580000}"/>
    <cellStyle name="Migliaia 43 3 8 5" xfId="40536" xr:uid="{00000000-0005-0000-0000-000085580000}"/>
    <cellStyle name="Migliaia 43 3 9" xfId="12041" xr:uid="{00000000-0005-0000-0000-000086580000}"/>
    <cellStyle name="Migliaia 43 4" xfId="12042" xr:uid="{00000000-0005-0000-0000-000087580000}"/>
    <cellStyle name="Migliaia 43 4 10" xfId="12043" xr:uid="{00000000-0005-0000-0000-000088580000}"/>
    <cellStyle name="Migliaia 43 4 11" xfId="24553" xr:uid="{00000000-0005-0000-0000-000089580000}"/>
    <cellStyle name="Migliaia 43 4 12" xfId="31070" xr:uid="{00000000-0005-0000-0000-00008A580000}"/>
    <cellStyle name="Migliaia 43 4 13" xfId="33834" xr:uid="{00000000-0005-0000-0000-00008B580000}"/>
    <cellStyle name="Migliaia 43 4 14" xfId="37021" xr:uid="{00000000-0005-0000-0000-00008C580000}"/>
    <cellStyle name="Migliaia 43 4 2" xfId="12044" xr:uid="{00000000-0005-0000-0000-00008D580000}"/>
    <cellStyle name="Migliaia 43 4 2 10" xfId="24554" xr:uid="{00000000-0005-0000-0000-00008E580000}"/>
    <cellStyle name="Migliaia 43 4 2 11" xfId="31071" xr:uid="{00000000-0005-0000-0000-00008F580000}"/>
    <cellStyle name="Migliaia 43 4 2 12" xfId="33835" xr:uid="{00000000-0005-0000-0000-000090580000}"/>
    <cellStyle name="Migliaia 43 4 2 13" xfId="37022" xr:uid="{00000000-0005-0000-0000-000091580000}"/>
    <cellStyle name="Migliaia 43 4 2 2" xfId="12045" xr:uid="{00000000-0005-0000-0000-000092580000}"/>
    <cellStyle name="Migliaia 43 4 2 2 10" xfId="31072" xr:uid="{00000000-0005-0000-0000-000093580000}"/>
    <cellStyle name="Migliaia 43 4 2 2 11" xfId="33836" xr:uid="{00000000-0005-0000-0000-000094580000}"/>
    <cellStyle name="Migliaia 43 4 2 2 12" xfId="37023" xr:uid="{00000000-0005-0000-0000-000095580000}"/>
    <cellStyle name="Migliaia 43 4 2 2 2" xfId="12046" xr:uid="{00000000-0005-0000-0000-000096580000}"/>
    <cellStyle name="Migliaia 43 4 2 2 2 2" xfId="12047" xr:uid="{00000000-0005-0000-0000-000097580000}"/>
    <cellStyle name="Migliaia 43 4 2 2 2 3" xfId="12048" xr:uid="{00000000-0005-0000-0000-000098580000}"/>
    <cellStyle name="Migliaia 43 4 2 2 2 4" xfId="12049" xr:uid="{00000000-0005-0000-0000-000099580000}"/>
    <cellStyle name="Migliaia 43 4 2 2 2 5" xfId="26878" xr:uid="{00000000-0005-0000-0000-00009A580000}"/>
    <cellStyle name="Migliaia 43 4 2 2 2 6" xfId="31956" xr:uid="{00000000-0005-0000-0000-00009B580000}"/>
    <cellStyle name="Migliaia 43 4 2 2 2 7" xfId="34944" xr:uid="{00000000-0005-0000-0000-00009C580000}"/>
    <cellStyle name="Migliaia 43 4 2 2 2 8" xfId="37904" xr:uid="{00000000-0005-0000-0000-00009D580000}"/>
    <cellStyle name="Migliaia 43 4 2 2 3" xfId="12050" xr:uid="{00000000-0005-0000-0000-00009E580000}"/>
    <cellStyle name="Migliaia 43 4 2 2 3 2" xfId="12051" xr:uid="{00000000-0005-0000-0000-00009F580000}"/>
    <cellStyle name="Migliaia 43 4 2 2 3 3" xfId="12052" xr:uid="{00000000-0005-0000-0000-0000A0580000}"/>
    <cellStyle name="Migliaia 43 4 2 2 3 4" xfId="28105" xr:uid="{00000000-0005-0000-0000-0000A1580000}"/>
    <cellStyle name="Migliaia 43 4 2 2 3 5" xfId="36154" xr:uid="{00000000-0005-0000-0000-0000A2580000}"/>
    <cellStyle name="Migliaia 43 4 2 2 3 6" xfId="39114" xr:uid="{00000000-0005-0000-0000-0000A3580000}"/>
    <cellStyle name="Migliaia 43 4 2 2 4" xfId="12053" xr:uid="{00000000-0005-0000-0000-0000A4580000}"/>
    <cellStyle name="Migliaia 43 4 2 2 4 2" xfId="12054" xr:uid="{00000000-0005-0000-0000-0000A5580000}"/>
    <cellStyle name="Migliaia 43 4 2 2 4 3" xfId="12055" xr:uid="{00000000-0005-0000-0000-0000A6580000}"/>
    <cellStyle name="Migliaia 43 4 2 2 4 4" xfId="29021" xr:uid="{00000000-0005-0000-0000-0000A7580000}"/>
    <cellStyle name="Migliaia 43 4 2 2 4 5" xfId="40018" xr:uid="{00000000-0005-0000-0000-0000A8580000}"/>
    <cellStyle name="Migliaia 43 4 2 2 5" xfId="12056" xr:uid="{00000000-0005-0000-0000-0000A9580000}"/>
    <cellStyle name="Migliaia 43 4 2 2 5 2" xfId="12057" xr:uid="{00000000-0005-0000-0000-0000AA580000}"/>
    <cellStyle name="Migliaia 43 4 2 2 5 3" xfId="12058" xr:uid="{00000000-0005-0000-0000-0000AB580000}"/>
    <cellStyle name="Migliaia 43 4 2 2 5 4" xfId="29941" xr:uid="{00000000-0005-0000-0000-0000AC580000}"/>
    <cellStyle name="Migliaia 43 4 2 2 5 5" xfId="40923" xr:uid="{00000000-0005-0000-0000-0000AD580000}"/>
    <cellStyle name="Migliaia 43 4 2 2 6" xfId="12059" xr:uid="{00000000-0005-0000-0000-0000AE580000}"/>
    <cellStyle name="Migliaia 43 4 2 2 7" xfId="12060" xr:uid="{00000000-0005-0000-0000-0000AF580000}"/>
    <cellStyle name="Migliaia 43 4 2 2 8" xfId="12061" xr:uid="{00000000-0005-0000-0000-0000B0580000}"/>
    <cellStyle name="Migliaia 43 4 2 2 9" xfId="24555" xr:uid="{00000000-0005-0000-0000-0000B1580000}"/>
    <cellStyle name="Migliaia 43 4 2 3" xfId="12062" xr:uid="{00000000-0005-0000-0000-0000B2580000}"/>
    <cellStyle name="Migliaia 43 4 2 3 2" xfId="12063" xr:uid="{00000000-0005-0000-0000-0000B3580000}"/>
    <cellStyle name="Migliaia 43 4 2 3 3" xfId="12064" xr:uid="{00000000-0005-0000-0000-0000B4580000}"/>
    <cellStyle name="Migliaia 43 4 2 3 4" xfId="12065" xr:uid="{00000000-0005-0000-0000-0000B5580000}"/>
    <cellStyle name="Migliaia 43 4 2 3 5" xfId="26877" xr:uid="{00000000-0005-0000-0000-0000B6580000}"/>
    <cellStyle name="Migliaia 43 4 2 3 6" xfId="31955" xr:uid="{00000000-0005-0000-0000-0000B7580000}"/>
    <cellStyle name="Migliaia 43 4 2 3 7" xfId="34943" xr:uid="{00000000-0005-0000-0000-0000B8580000}"/>
    <cellStyle name="Migliaia 43 4 2 3 8" xfId="37903" xr:uid="{00000000-0005-0000-0000-0000B9580000}"/>
    <cellStyle name="Migliaia 43 4 2 4" xfId="12066" xr:uid="{00000000-0005-0000-0000-0000BA580000}"/>
    <cellStyle name="Migliaia 43 4 2 4 2" xfId="12067" xr:uid="{00000000-0005-0000-0000-0000BB580000}"/>
    <cellStyle name="Migliaia 43 4 2 4 3" xfId="12068" xr:uid="{00000000-0005-0000-0000-0000BC580000}"/>
    <cellStyle name="Migliaia 43 4 2 4 4" xfId="27717" xr:uid="{00000000-0005-0000-0000-0000BD580000}"/>
    <cellStyle name="Migliaia 43 4 2 4 5" xfId="35771" xr:uid="{00000000-0005-0000-0000-0000BE580000}"/>
    <cellStyle name="Migliaia 43 4 2 4 6" xfId="38731" xr:uid="{00000000-0005-0000-0000-0000BF580000}"/>
    <cellStyle name="Migliaia 43 4 2 5" xfId="12069" xr:uid="{00000000-0005-0000-0000-0000C0580000}"/>
    <cellStyle name="Migliaia 43 4 2 5 2" xfId="12070" xr:uid="{00000000-0005-0000-0000-0000C1580000}"/>
    <cellStyle name="Migliaia 43 4 2 5 3" xfId="12071" xr:uid="{00000000-0005-0000-0000-0000C2580000}"/>
    <cellStyle name="Migliaia 43 4 2 5 4" xfId="28633" xr:uid="{00000000-0005-0000-0000-0000C3580000}"/>
    <cellStyle name="Migliaia 43 4 2 5 5" xfId="39635" xr:uid="{00000000-0005-0000-0000-0000C4580000}"/>
    <cellStyle name="Migliaia 43 4 2 6" xfId="12072" xr:uid="{00000000-0005-0000-0000-0000C5580000}"/>
    <cellStyle name="Migliaia 43 4 2 6 2" xfId="12073" xr:uid="{00000000-0005-0000-0000-0000C6580000}"/>
    <cellStyle name="Migliaia 43 4 2 6 3" xfId="12074" xr:uid="{00000000-0005-0000-0000-0000C7580000}"/>
    <cellStyle name="Migliaia 43 4 2 6 4" xfId="29553" xr:uid="{00000000-0005-0000-0000-0000C8580000}"/>
    <cellStyle name="Migliaia 43 4 2 6 5" xfId="40540" xr:uid="{00000000-0005-0000-0000-0000C9580000}"/>
    <cellStyle name="Migliaia 43 4 2 7" xfId="12075" xr:uid="{00000000-0005-0000-0000-0000CA580000}"/>
    <cellStyle name="Migliaia 43 4 2 8" xfId="12076" xr:uid="{00000000-0005-0000-0000-0000CB580000}"/>
    <cellStyle name="Migliaia 43 4 2 9" xfId="12077" xr:uid="{00000000-0005-0000-0000-0000CC580000}"/>
    <cellStyle name="Migliaia 43 4 3" xfId="12078" xr:uid="{00000000-0005-0000-0000-0000CD580000}"/>
    <cellStyle name="Migliaia 43 4 3 10" xfId="31073" xr:uid="{00000000-0005-0000-0000-0000CE580000}"/>
    <cellStyle name="Migliaia 43 4 3 11" xfId="33837" xr:uid="{00000000-0005-0000-0000-0000CF580000}"/>
    <cellStyle name="Migliaia 43 4 3 12" xfId="37024" xr:uid="{00000000-0005-0000-0000-0000D0580000}"/>
    <cellStyle name="Migliaia 43 4 3 2" xfId="12079" xr:uid="{00000000-0005-0000-0000-0000D1580000}"/>
    <cellStyle name="Migliaia 43 4 3 2 2" xfId="12080" xr:uid="{00000000-0005-0000-0000-0000D2580000}"/>
    <cellStyle name="Migliaia 43 4 3 2 3" xfId="12081" xr:uid="{00000000-0005-0000-0000-0000D3580000}"/>
    <cellStyle name="Migliaia 43 4 3 2 4" xfId="12082" xr:uid="{00000000-0005-0000-0000-0000D4580000}"/>
    <cellStyle name="Migliaia 43 4 3 2 5" xfId="26879" xr:uid="{00000000-0005-0000-0000-0000D5580000}"/>
    <cellStyle name="Migliaia 43 4 3 2 6" xfId="31957" xr:uid="{00000000-0005-0000-0000-0000D6580000}"/>
    <cellStyle name="Migliaia 43 4 3 2 7" xfId="34945" xr:uid="{00000000-0005-0000-0000-0000D7580000}"/>
    <cellStyle name="Migliaia 43 4 3 2 8" xfId="37905" xr:uid="{00000000-0005-0000-0000-0000D8580000}"/>
    <cellStyle name="Migliaia 43 4 3 3" xfId="12083" xr:uid="{00000000-0005-0000-0000-0000D9580000}"/>
    <cellStyle name="Migliaia 43 4 3 3 2" xfId="12084" xr:uid="{00000000-0005-0000-0000-0000DA580000}"/>
    <cellStyle name="Migliaia 43 4 3 3 3" xfId="12085" xr:uid="{00000000-0005-0000-0000-0000DB580000}"/>
    <cellStyle name="Migliaia 43 4 3 3 4" xfId="28104" xr:uid="{00000000-0005-0000-0000-0000DC580000}"/>
    <cellStyle name="Migliaia 43 4 3 3 5" xfId="36153" xr:uid="{00000000-0005-0000-0000-0000DD580000}"/>
    <cellStyle name="Migliaia 43 4 3 3 6" xfId="39113" xr:uid="{00000000-0005-0000-0000-0000DE580000}"/>
    <cellStyle name="Migliaia 43 4 3 4" xfId="12086" xr:uid="{00000000-0005-0000-0000-0000DF580000}"/>
    <cellStyle name="Migliaia 43 4 3 4 2" xfId="12087" xr:uid="{00000000-0005-0000-0000-0000E0580000}"/>
    <cellStyle name="Migliaia 43 4 3 4 3" xfId="12088" xr:uid="{00000000-0005-0000-0000-0000E1580000}"/>
    <cellStyle name="Migliaia 43 4 3 4 4" xfId="29020" xr:uid="{00000000-0005-0000-0000-0000E2580000}"/>
    <cellStyle name="Migliaia 43 4 3 4 5" xfId="40017" xr:uid="{00000000-0005-0000-0000-0000E3580000}"/>
    <cellStyle name="Migliaia 43 4 3 5" xfId="12089" xr:uid="{00000000-0005-0000-0000-0000E4580000}"/>
    <cellStyle name="Migliaia 43 4 3 5 2" xfId="12090" xr:uid="{00000000-0005-0000-0000-0000E5580000}"/>
    <cellStyle name="Migliaia 43 4 3 5 3" xfId="12091" xr:uid="{00000000-0005-0000-0000-0000E6580000}"/>
    <cellStyle name="Migliaia 43 4 3 5 4" xfId="29940" xr:uid="{00000000-0005-0000-0000-0000E7580000}"/>
    <cellStyle name="Migliaia 43 4 3 5 5" xfId="40922" xr:uid="{00000000-0005-0000-0000-0000E8580000}"/>
    <cellStyle name="Migliaia 43 4 3 6" xfId="12092" xr:uid="{00000000-0005-0000-0000-0000E9580000}"/>
    <cellStyle name="Migliaia 43 4 3 7" xfId="12093" xr:uid="{00000000-0005-0000-0000-0000EA580000}"/>
    <cellStyle name="Migliaia 43 4 3 8" xfId="12094" xr:uid="{00000000-0005-0000-0000-0000EB580000}"/>
    <cellStyle name="Migliaia 43 4 3 9" xfId="24556" xr:uid="{00000000-0005-0000-0000-0000EC580000}"/>
    <cellStyle name="Migliaia 43 4 4" xfId="12095" xr:uid="{00000000-0005-0000-0000-0000ED580000}"/>
    <cellStyle name="Migliaia 43 4 4 2" xfId="12096" xr:uid="{00000000-0005-0000-0000-0000EE580000}"/>
    <cellStyle name="Migliaia 43 4 4 3" xfId="12097" xr:uid="{00000000-0005-0000-0000-0000EF580000}"/>
    <cellStyle name="Migliaia 43 4 4 4" xfId="12098" xr:uid="{00000000-0005-0000-0000-0000F0580000}"/>
    <cellStyle name="Migliaia 43 4 4 5" xfId="26876" xr:uid="{00000000-0005-0000-0000-0000F1580000}"/>
    <cellStyle name="Migliaia 43 4 4 6" xfId="31954" xr:uid="{00000000-0005-0000-0000-0000F2580000}"/>
    <cellStyle name="Migliaia 43 4 4 7" xfId="34942" xr:uid="{00000000-0005-0000-0000-0000F3580000}"/>
    <cellStyle name="Migliaia 43 4 4 8" xfId="37902" xr:uid="{00000000-0005-0000-0000-0000F4580000}"/>
    <cellStyle name="Migliaia 43 4 5" xfId="12099" xr:uid="{00000000-0005-0000-0000-0000F5580000}"/>
    <cellStyle name="Migliaia 43 4 5 2" xfId="12100" xr:uid="{00000000-0005-0000-0000-0000F6580000}"/>
    <cellStyle name="Migliaia 43 4 5 3" xfId="12101" xr:uid="{00000000-0005-0000-0000-0000F7580000}"/>
    <cellStyle name="Migliaia 43 4 5 4" xfId="27716" xr:uid="{00000000-0005-0000-0000-0000F8580000}"/>
    <cellStyle name="Migliaia 43 4 5 5" xfId="35770" xr:uid="{00000000-0005-0000-0000-0000F9580000}"/>
    <cellStyle name="Migliaia 43 4 5 6" xfId="38730" xr:uid="{00000000-0005-0000-0000-0000FA580000}"/>
    <cellStyle name="Migliaia 43 4 6" xfId="12102" xr:uid="{00000000-0005-0000-0000-0000FB580000}"/>
    <cellStyle name="Migliaia 43 4 6 2" xfId="12103" xr:uid="{00000000-0005-0000-0000-0000FC580000}"/>
    <cellStyle name="Migliaia 43 4 6 3" xfId="12104" xr:uid="{00000000-0005-0000-0000-0000FD580000}"/>
    <cellStyle name="Migliaia 43 4 6 4" xfId="28632" xr:uid="{00000000-0005-0000-0000-0000FE580000}"/>
    <cellStyle name="Migliaia 43 4 6 5" xfId="39634" xr:uid="{00000000-0005-0000-0000-0000FF580000}"/>
    <cellStyle name="Migliaia 43 4 7" xfId="12105" xr:uid="{00000000-0005-0000-0000-000000590000}"/>
    <cellStyle name="Migliaia 43 4 7 2" xfId="12106" xr:uid="{00000000-0005-0000-0000-000001590000}"/>
    <cellStyle name="Migliaia 43 4 7 3" xfId="12107" xr:uid="{00000000-0005-0000-0000-000002590000}"/>
    <cellStyle name="Migliaia 43 4 7 4" xfId="29552" xr:uid="{00000000-0005-0000-0000-000003590000}"/>
    <cellStyle name="Migliaia 43 4 7 5" xfId="40539" xr:uid="{00000000-0005-0000-0000-000004590000}"/>
    <cellStyle name="Migliaia 43 4 8" xfId="12108" xr:uid="{00000000-0005-0000-0000-000005590000}"/>
    <cellStyle name="Migliaia 43 4 9" xfId="12109" xr:uid="{00000000-0005-0000-0000-000006590000}"/>
    <cellStyle name="Migliaia 43 5" xfId="12110" xr:uid="{00000000-0005-0000-0000-000007590000}"/>
    <cellStyle name="Migliaia 43 5 10" xfId="31074" xr:uid="{00000000-0005-0000-0000-000008590000}"/>
    <cellStyle name="Migliaia 43 5 11" xfId="33838" xr:uid="{00000000-0005-0000-0000-000009590000}"/>
    <cellStyle name="Migliaia 43 5 12" xfId="37025" xr:uid="{00000000-0005-0000-0000-00000A590000}"/>
    <cellStyle name="Migliaia 43 5 2" xfId="12111" xr:uid="{00000000-0005-0000-0000-00000B590000}"/>
    <cellStyle name="Migliaia 43 5 2 2" xfId="12112" xr:uid="{00000000-0005-0000-0000-00000C590000}"/>
    <cellStyle name="Migliaia 43 5 2 3" xfId="12113" xr:uid="{00000000-0005-0000-0000-00000D590000}"/>
    <cellStyle name="Migliaia 43 5 2 4" xfId="12114" xr:uid="{00000000-0005-0000-0000-00000E590000}"/>
    <cellStyle name="Migliaia 43 5 2 5" xfId="26880" xr:uid="{00000000-0005-0000-0000-00000F590000}"/>
    <cellStyle name="Migliaia 43 5 2 6" xfId="31958" xr:uid="{00000000-0005-0000-0000-000010590000}"/>
    <cellStyle name="Migliaia 43 5 2 7" xfId="34946" xr:uid="{00000000-0005-0000-0000-000011590000}"/>
    <cellStyle name="Migliaia 43 5 2 8" xfId="37906" xr:uid="{00000000-0005-0000-0000-000012590000}"/>
    <cellStyle name="Migliaia 43 5 3" xfId="12115" xr:uid="{00000000-0005-0000-0000-000013590000}"/>
    <cellStyle name="Migliaia 43 5 3 2" xfId="12116" xr:uid="{00000000-0005-0000-0000-000014590000}"/>
    <cellStyle name="Migliaia 43 5 3 3" xfId="12117" xr:uid="{00000000-0005-0000-0000-000015590000}"/>
    <cellStyle name="Migliaia 43 5 3 4" xfId="27718" xr:uid="{00000000-0005-0000-0000-000016590000}"/>
    <cellStyle name="Migliaia 43 5 3 5" xfId="35772" xr:uid="{00000000-0005-0000-0000-000017590000}"/>
    <cellStyle name="Migliaia 43 5 3 6" xfId="38732" xr:uid="{00000000-0005-0000-0000-000018590000}"/>
    <cellStyle name="Migliaia 43 5 4" xfId="12118" xr:uid="{00000000-0005-0000-0000-000019590000}"/>
    <cellStyle name="Migliaia 43 5 4 2" xfId="12119" xr:uid="{00000000-0005-0000-0000-00001A590000}"/>
    <cellStyle name="Migliaia 43 5 4 3" xfId="12120" xr:uid="{00000000-0005-0000-0000-00001B590000}"/>
    <cellStyle name="Migliaia 43 5 4 4" xfId="28634" xr:uid="{00000000-0005-0000-0000-00001C590000}"/>
    <cellStyle name="Migliaia 43 5 4 5" xfId="39636" xr:uid="{00000000-0005-0000-0000-00001D590000}"/>
    <cellStyle name="Migliaia 43 5 5" xfId="12121" xr:uid="{00000000-0005-0000-0000-00001E590000}"/>
    <cellStyle name="Migliaia 43 5 5 2" xfId="12122" xr:uid="{00000000-0005-0000-0000-00001F590000}"/>
    <cellStyle name="Migliaia 43 5 5 3" xfId="12123" xr:uid="{00000000-0005-0000-0000-000020590000}"/>
    <cellStyle name="Migliaia 43 5 5 4" xfId="29554" xr:uid="{00000000-0005-0000-0000-000021590000}"/>
    <cellStyle name="Migliaia 43 5 5 5" xfId="40541" xr:uid="{00000000-0005-0000-0000-000022590000}"/>
    <cellStyle name="Migliaia 43 5 6" xfId="12124" xr:uid="{00000000-0005-0000-0000-000023590000}"/>
    <cellStyle name="Migliaia 43 5 7" xfId="12125" xr:uid="{00000000-0005-0000-0000-000024590000}"/>
    <cellStyle name="Migliaia 43 5 8" xfId="12126" xr:uid="{00000000-0005-0000-0000-000025590000}"/>
    <cellStyle name="Migliaia 43 5 9" xfId="24557" xr:uid="{00000000-0005-0000-0000-000026590000}"/>
    <cellStyle name="Migliaia 43 6" xfId="12127" xr:uid="{00000000-0005-0000-0000-000027590000}"/>
    <cellStyle name="Migliaia 43 6 2" xfId="12128" xr:uid="{00000000-0005-0000-0000-000028590000}"/>
    <cellStyle name="Migliaia 43 6 3" xfId="12129" xr:uid="{00000000-0005-0000-0000-000029590000}"/>
    <cellStyle name="Migliaia 43 6 4" xfId="12130" xr:uid="{00000000-0005-0000-0000-00002A590000}"/>
    <cellStyle name="Migliaia 43 6 5" xfId="26868" xr:uid="{00000000-0005-0000-0000-00002B590000}"/>
    <cellStyle name="Migliaia 43 6 6" xfId="31946" xr:uid="{00000000-0005-0000-0000-00002C590000}"/>
    <cellStyle name="Migliaia 43 6 7" xfId="34934" xr:uid="{00000000-0005-0000-0000-00002D590000}"/>
    <cellStyle name="Migliaia 43 6 8" xfId="37894" xr:uid="{00000000-0005-0000-0000-00002E590000}"/>
    <cellStyle name="Migliaia 43 7" xfId="12131" xr:uid="{00000000-0005-0000-0000-00002F590000}"/>
    <cellStyle name="Migliaia 43 7 2" xfId="12132" xr:uid="{00000000-0005-0000-0000-000030590000}"/>
    <cellStyle name="Migliaia 43 7 3" xfId="12133" xr:uid="{00000000-0005-0000-0000-000031590000}"/>
    <cellStyle name="Migliaia 43 7 4" xfId="12134" xr:uid="{00000000-0005-0000-0000-000032590000}"/>
    <cellStyle name="Migliaia 43 7 5" xfId="23986" xr:uid="{00000000-0005-0000-0000-000033590000}"/>
    <cellStyle name="Migliaia 43 7 6" xfId="30542" xr:uid="{00000000-0005-0000-0000-000034590000}"/>
    <cellStyle name="Migliaia 43 7 7" xfId="33203" xr:uid="{00000000-0005-0000-0000-000035590000}"/>
    <cellStyle name="Migliaia 43 7 8" xfId="36494" xr:uid="{00000000-0005-0000-0000-000036590000}"/>
    <cellStyle name="Migliaia 43 8" xfId="12135" xr:uid="{00000000-0005-0000-0000-000037590000}"/>
    <cellStyle name="Migliaia 43 8 2" xfId="12136" xr:uid="{00000000-0005-0000-0000-000038590000}"/>
    <cellStyle name="Migliaia 43 8 3" xfId="12137" xr:uid="{00000000-0005-0000-0000-000039590000}"/>
    <cellStyle name="Migliaia 43 8 4" xfId="12138" xr:uid="{00000000-0005-0000-0000-00003A590000}"/>
    <cellStyle name="Migliaia 43 8 5" xfId="27283" xr:uid="{00000000-0005-0000-0000-00003B590000}"/>
    <cellStyle name="Migliaia 43 8 6" xfId="32354" xr:uid="{00000000-0005-0000-0000-00003C590000}"/>
    <cellStyle name="Migliaia 43 8 7" xfId="35342" xr:uid="{00000000-0005-0000-0000-00003D590000}"/>
    <cellStyle name="Migliaia 43 8 8" xfId="38302" xr:uid="{00000000-0005-0000-0000-00003E590000}"/>
    <cellStyle name="Migliaia 43 9" xfId="12139" xr:uid="{00000000-0005-0000-0000-00003F590000}"/>
    <cellStyle name="Migliaia 43 9 2" xfId="12140" xr:uid="{00000000-0005-0000-0000-000040590000}"/>
    <cellStyle name="Migliaia 43 9 3" xfId="12141" xr:uid="{00000000-0005-0000-0000-000041590000}"/>
    <cellStyle name="Migliaia 43 9 4" xfId="12142" xr:uid="{00000000-0005-0000-0000-000042590000}"/>
    <cellStyle name="Migliaia 43 9 5" xfId="27403" xr:uid="{00000000-0005-0000-0000-000043590000}"/>
    <cellStyle name="Migliaia 43 9 6" xfId="30418" xr:uid="{00000000-0005-0000-0000-000044590000}"/>
    <cellStyle name="Migliaia 43 9 7" xfId="35462" xr:uid="{00000000-0005-0000-0000-000045590000}"/>
    <cellStyle name="Migliaia 43 9 8" xfId="38422" xr:uid="{00000000-0005-0000-0000-000046590000}"/>
    <cellStyle name="Migliaia 44" xfId="12143" xr:uid="{00000000-0005-0000-0000-000047590000}"/>
    <cellStyle name="Migliaia 44 10" xfId="12144" xr:uid="{00000000-0005-0000-0000-000048590000}"/>
    <cellStyle name="Migliaia 44 10 2" xfId="12145" xr:uid="{00000000-0005-0000-0000-000049590000}"/>
    <cellStyle name="Migliaia 44 10 3" xfId="12146" xr:uid="{00000000-0005-0000-0000-00004A590000}"/>
    <cellStyle name="Migliaia 44 10 4" xfId="28320" xr:uid="{00000000-0005-0000-0000-00004B590000}"/>
    <cellStyle name="Migliaia 44 10 5" xfId="33078" xr:uid="{00000000-0005-0000-0000-00004C590000}"/>
    <cellStyle name="Migliaia 44 10 6" xfId="39327" xr:uid="{00000000-0005-0000-0000-00004D590000}"/>
    <cellStyle name="Migliaia 44 11" xfId="12147" xr:uid="{00000000-0005-0000-0000-00004E590000}"/>
    <cellStyle name="Migliaia 44 11 2" xfId="12148" xr:uid="{00000000-0005-0000-0000-00004F590000}"/>
    <cellStyle name="Migliaia 44 11 3" xfId="12149" xr:uid="{00000000-0005-0000-0000-000050590000}"/>
    <cellStyle name="Migliaia 44 11 4" xfId="29240" xr:uid="{00000000-0005-0000-0000-000051590000}"/>
    <cellStyle name="Migliaia 44 11 5" xfId="32728" xr:uid="{00000000-0005-0000-0000-000052590000}"/>
    <cellStyle name="Migliaia 44 11 6" xfId="40232" xr:uid="{00000000-0005-0000-0000-000053590000}"/>
    <cellStyle name="Migliaia 44 12" xfId="12150" xr:uid="{00000000-0005-0000-0000-000054590000}"/>
    <cellStyle name="Migliaia 44 13" xfId="12151" xr:uid="{00000000-0005-0000-0000-000055590000}"/>
    <cellStyle name="Migliaia 44 14" xfId="12152" xr:uid="{00000000-0005-0000-0000-000056590000}"/>
    <cellStyle name="Migliaia 44 15" xfId="23633" xr:uid="{00000000-0005-0000-0000-000057590000}"/>
    <cellStyle name="Migliaia 44 16" xfId="30259" xr:uid="{00000000-0005-0000-0000-000058590000}"/>
    <cellStyle name="Migliaia 44 17" xfId="36375" xr:uid="{00000000-0005-0000-0000-000059590000}"/>
    <cellStyle name="Migliaia 44 18" xfId="41137" xr:uid="{00000000-0005-0000-0000-00005A590000}"/>
    <cellStyle name="Migliaia 44 19" xfId="41258" xr:uid="{00000000-0005-0000-0000-00005B590000}"/>
    <cellStyle name="Migliaia 44 2" xfId="12153" xr:uid="{00000000-0005-0000-0000-00005C590000}"/>
    <cellStyle name="Migliaia 44 2 10" xfId="24558" xr:uid="{00000000-0005-0000-0000-00005D590000}"/>
    <cellStyle name="Migliaia 44 2 11" xfId="30260" xr:uid="{00000000-0005-0000-0000-00005E590000}"/>
    <cellStyle name="Migliaia 44 2 12" xfId="37026" xr:uid="{00000000-0005-0000-0000-00005F590000}"/>
    <cellStyle name="Migliaia 44 2 2" xfId="12154" xr:uid="{00000000-0005-0000-0000-000060590000}"/>
    <cellStyle name="Migliaia 44 2 2 10" xfId="31076" xr:uid="{00000000-0005-0000-0000-000061590000}"/>
    <cellStyle name="Migliaia 44 2 2 11" xfId="33840" xr:uid="{00000000-0005-0000-0000-000062590000}"/>
    <cellStyle name="Migliaia 44 2 2 12" xfId="37027" xr:uid="{00000000-0005-0000-0000-000063590000}"/>
    <cellStyle name="Migliaia 44 2 2 2" xfId="12155" xr:uid="{00000000-0005-0000-0000-000064590000}"/>
    <cellStyle name="Migliaia 44 2 2 2 2" xfId="12156" xr:uid="{00000000-0005-0000-0000-000065590000}"/>
    <cellStyle name="Migliaia 44 2 2 2 3" xfId="12157" xr:uid="{00000000-0005-0000-0000-000066590000}"/>
    <cellStyle name="Migliaia 44 2 2 2 4" xfId="12158" xr:uid="{00000000-0005-0000-0000-000067590000}"/>
    <cellStyle name="Migliaia 44 2 2 2 5" xfId="26883" xr:uid="{00000000-0005-0000-0000-000068590000}"/>
    <cellStyle name="Migliaia 44 2 2 2 6" xfId="31961" xr:uid="{00000000-0005-0000-0000-000069590000}"/>
    <cellStyle name="Migliaia 44 2 2 2 7" xfId="34949" xr:uid="{00000000-0005-0000-0000-00006A590000}"/>
    <cellStyle name="Migliaia 44 2 2 2 8" xfId="37909" xr:uid="{00000000-0005-0000-0000-00006B590000}"/>
    <cellStyle name="Migliaia 44 2 2 3" xfId="12159" xr:uid="{00000000-0005-0000-0000-00006C590000}"/>
    <cellStyle name="Migliaia 44 2 2 3 2" xfId="12160" xr:uid="{00000000-0005-0000-0000-00006D590000}"/>
    <cellStyle name="Migliaia 44 2 2 3 3" xfId="12161" xr:uid="{00000000-0005-0000-0000-00006E590000}"/>
    <cellStyle name="Migliaia 44 2 2 3 4" xfId="28106" xr:uid="{00000000-0005-0000-0000-00006F590000}"/>
    <cellStyle name="Migliaia 44 2 2 3 5" xfId="36155" xr:uid="{00000000-0005-0000-0000-000070590000}"/>
    <cellStyle name="Migliaia 44 2 2 3 6" xfId="39115" xr:uid="{00000000-0005-0000-0000-000071590000}"/>
    <cellStyle name="Migliaia 44 2 2 4" xfId="12162" xr:uid="{00000000-0005-0000-0000-000072590000}"/>
    <cellStyle name="Migliaia 44 2 2 4 2" xfId="12163" xr:uid="{00000000-0005-0000-0000-000073590000}"/>
    <cellStyle name="Migliaia 44 2 2 4 3" xfId="12164" xr:uid="{00000000-0005-0000-0000-000074590000}"/>
    <cellStyle name="Migliaia 44 2 2 4 4" xfId="29022" xr:uid="{00000000-0005-0000-0000-000075590000}"/>
    <cellStyle name="Migliaia 44 2 2 4 5" xfId="40019" xr:uid="{00000000-0005-0000-0000-000076590000}"/>
    <cellStyle name="Migliaia 44 2 2 5" xfId="12165" xr:uid="{00000000-0005-0000-0000-000077590000}"/>
    <cellStyle name="Migliaia 44 2 2 5 2" xfId="12166" xr:uid="{00000000-0005-0000-0000-000078590000}"/>
    <cellStyle name="Migliaia 44 2 2 5 3" xfId="12167" xr:uid="{00000000-0005-0000-0000-000079590000}"/>
    <cellStyle name="Migliaia 44 2 2 5 4" xfId="29942" xr:uid="{00000000-0005-0000-0000-00007A590000}"/>
    <cellStyle name="Migliaia 44 2 2 5 5" xfId="40924" xr:uid="{00000000-0005-0000-0000-00007B590000}"/>
    <cellStyle name="Migliaia 44 2 2 6" xfId="12168" xr:uid="{00000000-0005-0000-0000-00007C590000}"/>
    <cellStyle name="Migliaia 44 2 2 7" xfId="12169" xr:uid="{00000000-0005-0000-0000-00007D590000}"/>
    <cellStyle name="Migliaia 44 2 2 8" xfId="12170" xr:uid="{00000000-0005-0000-0000-00007E590000}"/>
    <cellStyle name="Migliaia 44 2 2 9" xfId="24559" xr:uid="{00000000-0005-0000-0000-00007F590000}"/>
    <cellStyle name="Migliaia 44 2 3" xfId="12171" xr:uid="{00000000-0005-0000-0000-000080590000}"/>
    <cellStyle name="Migliaia 44 2 3 2" xfId="12172" xr:uid="{00000000-0005-0000-0000-000081590000}"/>
    <cellStyle name="Migliaia 44 2 3 3" xfId="12173" xr:uid="{00000000-0005-0000-0000-000082590000}"/>
    <cellStyle name="Migliaia 44 2 3 4" xfId="12174" xr:uid="{00000000-0005-0000-0000-000083590000}"/>
    <cellStyle name="Migliaia 44 2 3 5" xfId="26882" xr:uid="{00000000-0005-0000-0000-000084590000}"/>
    <cellStyle name="Migliaia 44 2 3 6" xfId="31960" xr:uid="{00000000-0005-0000-0000-000085590000}"/>
    <cellStyle name="Migliaia 44 2 3 7" xfId="34948" xr:uid="{00000000-0005-0000-0000-000086590000}"/>
    <cellStyle name="Migliaia 44 2 3 8" xfId="37908" xr:uid="{00000000-0005-0000-0000-000087590000}"/>
    <cellStyle name="Migliaia 44 2 4" xfId="12175" xr:uid="{00000000-0005-0000-0000-000088590000}"/>
    <cellStyle name="Migliaia 44 2 4 2" xfId="12176" xr:uid="{00000000-0005-0000-0000-000089590000}"/>
    <cellStyle name="Migliaia 44 2 4 3" xfId="12177" xr:uid="{00000000-0005-0000-0000-00008A590000}"/>
    <cellStyle name="Migliaia 44 2 4 4" xfId="12178" xr:uid="{00000000-0005-0000-0000-00008B590000}"/>
    <cellStyle name="Migliaia 44 2 4 5" xfId="27467" xr:uid="{00000000-0005-0000-0000-00008C590000}"/>
    <cellStyle name="Migliaia 44 2 4 6" xfId="31075" xr:uid="{00000000-0005-0000-0000-00008D590000}"/>
    <cellStyle name="Migliaia 44 2 4 7" xfId="35524" xr:uid="{00000000-0005-0000-0000-00008E590000}"/>
    <cellStyle name="Migliaia 44 2 4 8" xfId="38484" xr:uid="{00000000-0005-0000-0000-00008F590000}"/>
    <cellStyle name="Migliaia 44 2 5" xfId="12179" xr:uid="{00000000-0005-0000-0000-000090590000}"/>
    <cellStyle name="Migliaia 44 2 5 2" xfId="12180" xr:uid="{00000000-0005-0000-0000-000091590000}"/>
    <cellStyle name="Migliaia 44 2 5 3" xfId="12181" xr:uid="{00000000-0005-0000-0000-000092590000}"/>
    <cellStyle name="Migliaia 44 2 5 4" xfId="28383" xr:uid="{00000000-0005-0000-0000-000093590000}"/>
    <cellStyle name="Migliaia 44 2 5 5" xfId="33839" xr:uid="{00000000-0005-0000-0000-000094590000}"/>
    <cellStyle name="Migliaia 44 2 5 6" xfId="39388" xr:uid="{00000000-0005-0000-0000-000095590000}"/>
    <cellStyle name="Migliaia 44 2 6" xfId="12182" xr:uid="{00000000-0005-0000-0000-000096590000}"/>
    <cellStyle name="Migliaia 44 2 6 2" xfId="12183" xr:uid="{00000000-0005-0000-0000-000097590000}"/>
    <cellStyle name="Migliaia 44 2 6 3" xfId="12184" xr:uid="{00000000-0005-0000-0000-000098590000}"/>
    <cellStyle name="Migliaia 44 2 6 4" xfId="29303" xr:uid="{00000000-0005-0000-0000-000099590000}"/>
    <cellStyle name="Migliaia 44 2 6 5" xfId="40293" xr:uid="{00000000-0005-0000-0000-00009A590000}"/>
    <cellStyle name="Migliaia 44 2 7" xfId="12185" xr:uid="{00000000-0005-0000-0000-00009B590000}"/>
    <cellStyle name="Migliaia 44 2 8" xfId="12186" xr:uid="{00000000-0005-0000-0000-00009C590000}"/>
    <cellStyle name="Migliaia 44 2 9" xfId="12187" xr:uid="{00000000-0005-0000-0000-00009D590000}"/>
    <cellStyle name="Migliaia 44 3" xfId="12188" xr:uid="{00000000-0005-0000-0000-00009E590000}"/>
    <cellStyle name="Migliaia 44 3 10" xfId="12189" xr:uid="{00000000-0005-0000-0000-00009F590000}"/>
    <cellStyle name="Migliaia 44 3 11" xfId="12190" xr:uid="{00000000-0005-0000-0000-0000A0590000}"/>
    <cellStyle name="Migliaia 44 3 12" xfId="24560" xr:uid="{00000000-0005-0000-0000-0000A1590000}"/>
    <cellStyle name="Migliaia 44 3 13" xfId="31077" xr:uid="{00000000-0005-0000-0000-0000A2590000}"/>
    <cellStyle name="Migliaia 44 3 14" xfId="37028" xr:uid="{00000000-0005-0000-0000-0000A3590000}"/>
    <cellStyle name="Migliaia 44 3 2" xfId="12191" xr:uid="{00000000-0005-0000-0000-0000A4590000}"/>
    <cellStyle name="Migliaia 44 3 2 10" xfId="31078" xr:uid="{00000000-0005-0000-0000-0000A5590000}"/>
    <cellStyle name="Migliaia 44 3 2 11" xfId="33842" xr:uid="{00000000-0005-0000-0000-0000A6590000}"/>
    <cellStyle name="Migliaia 44 3 2 12" xfId="37029" xr:uid="{00000000-0005-0000-0000-0000A7590000}"/>
    <cellStyle name="Migliaia 44 3 2 2" xfId="12192" xr:uid="{00000000-0005-0000-0000-0000A8590000}"/>
    <cellStyle name="Migliaia 44 3 2 2 2" xfId="12193" xr:uid="{00000000-0005-0000-0000-0000A9590000}"/>
    <cellStyle name="Migliaia 44 3 2 2 3" xfId="12194" xr:uid="{00000000-0005-0000-0000-0000AA590000}"/>
    <cellStyle name="Migliaia 44 3 2 2 4" xfId="12195" xr:uid="{00000000-0005-0000-0000-0000AB590000}"/>
    <cellStyle name="Migliaia 44 3 2 2 5" xfId="26885" xr:uid="{00000000-0005-0000-0000-0000AC590000}"/>
    <cellStyle name="Migliaia 44 3 2 2 6" xfId="31963" xr:uid="{00000000-0005-0000-0000-0000AD590000}"/>
    <cellStyle name="Migliaia 44 3 2 2 7" xfId="34951" xr:uid="{00000000-0005-0000-0000-0000AE590000}"/>
    <cellStyle name="Migliaia 44 3 2 2 8" xfId="37911" xr:uid="{00000000-0005-0000-0000-0000AF590000}"/>
    <cellStyle name="Migliaia 44 3 2 3" xfId="12196" xr:uid="{00000000-0005-0000-0000-0000B0590000}"/>
    <cellStyle name="Migliaia 44 3 2 3 2" xfId="12197" xr:uid="{00000000-0005-0000-0000-0000B1590000}"/>
    <cellStyle name="Migliaia 44 3 2 3 3" xfId="12198" xr:uid="{00000000-0005-0000-0000-0000B2590000}"/>
    <cellStyle name="Migliaia 44 3 2 3 4" xfId="27720" xr:uid="{00000000-0005-0000-0000-0000B3590000}"/>
    <cellStyle name="Migliaia 44 3 2 3 5" xfId="35774" xr:uid="{00000000-0005-0000-0000-0000B4590000}"/>
    <cellStyle name="Migliaia 44 3 2 3 6" xfId="38734" xr:uid="{00000000-0005-0000-0000-0000B5590000}"/>
    <cellStyle name="Migliaia 44 3 2 4" xfId="12199" xr:uid="{00000000-0005-0000-0000-0000B6590000}"/>
    <cellStyle name="Migliaia 44 3 2 4 2" xfId="12200" xr:uid="{00000000-0005-0000-0000-0000B7590000}"/>
    <cellStyle name="Migliaia 44 3 2 4 3" xfId="12201" xr:uid="{00000000-0005-0000-0000-0000B8590000}"/>
    <cellStyle name="Migliaia 44 3 2 4 4" xfId="28636" xr:uid="{00000000-0005-0000-0000-0000B9590000}"/>
    <cellStyle name="Migliaia 44 3 2 4 5" xfId="39638" xr:uid="{00000000-0005-0000-0000-0000BA590000}"/>
    <cellStyle name="Migliaia 44 3 2 5" xfId="12202" xr:uid="{00000000-0005-0000-0000-0000BB590000}"/>
    <cellStyle name="Migliaia 44 3 2 5 2" xfId="12203" xr:uid="{00000000-0005-0000-0000-0000BC590000}"/>
    <cellStyle name="Migliaia 44 3 2 5 3" xfId="12204" xr:uid="{00000000-0005-0000-0000-0000BD590000}"/>
    <cellStyle name="Migliaia 44 3 2 5 4" xfId="29556" xr:uid="{00000000-0005-0000-0000-0000BE590000}"/>
    <cellStyle name="Migliaia 44 3 2 5 5" xfId="40543" xr:uid="{00000000-0005-0000-0000-0000BF590000}"/>
    <cellStyle name="Migliaia 44 3 2 6" xfId="12205" xr:uid="{00000000-0005-0000-0000-0000C0590000}"/>
    <cellStyle name="Migliaia 44 3 2 7" xfId="12206" xr:uid="{00000000-0005-0000-0000-0000C1590000}"/>
    <cellStyle name="Migliaia 44 3 2 8" xfId="12207" xr:uid="{00000000-0005-0000-0000-0000C2590000}"/>
    <cellStyle name="Migliaia 44 3 2 9" xfId="24561" xr:uid="{00000000-0005-0000-0000-0000C3590000}"/>
    <cellStyle name="Migliaia 44 3 3" xfId="12208" xr:uid="{00000000-0005-0000-0000-0000C4590000}"/>
    <cellStyle name="Migliaia 44 3 3 10" xfId="24562" xr:uid="{00000000-0005-0000-0000-0000C5590000}"/>
    <cellStyle name="Migliaia 44 3 3 11" xfId="31079" xr:uid="{00000000-0005-0000-0000-0000C6590000}"/>
    <cellStyle name="Migliaia 44 3 3 12" xfId="33843" xr:uid="{00000000-0005-0000-0000-0000C7590000}"/>
    <cellStyle name="Migliaia 44 3 3 13" xfId="37030" xr:uid="{00000000-0005-0000-0000-0000C8590000}"/>
    <cellStyle name="Migliaia 44 3 3 2" xfId="12209" xr:uid="{00000000-0005-0000-0000-0000C9590000}"/>
    <cellStyle name="Migliaia 44 3 3 2 10" xfId="31080" xr:uid="{00000000-0005-0000-0000-0000CA590000}"/>
    <cellStyle name="Migliaia 44 3 3 2 11" xfId="33844" xr:uid="{00000000-0005-0000-0000-0000CB590000}"/>
    <cellStyle name="Migliaia 44 3 3 2 12" xfId="37031" xr:uid="{00000000-0005-0000-0000-0000CC590000}"/>
    <cellStyle name="Migliaia 44 3 3 2 2" xfId="12210" xr:uid="{00000000-0005-0000-0000-0000CD590000}"/>
    <cellStyle name="Migliaia 44 3 3 2 2 2" xfId="12211" xr:uid="{00000000-0005-0000-0000-0000CE590000}"/>
    <cellStyle name="Migliaia 44 3 3 2 2 3" xfId="12212" xr:uid="{00000000-0005-0000-0000-0000CF590000}"/>
    <cellStyle name="Migliaia 44 3 3 2 2 4" xfId="12213" xr:uid="{00000000-0005-0000-0000-0000D0590000}"/>
    <cellStyle name="Migliaia 44 3 3 2 2 5" xfId="26887" xr:uid="{00000000-0005-0000-0000-0000D1590000}"/>
    <cellStyle name="Migliaia 44 3 3 2 2 6" xfId="31965" xr:uid="{00000000-0005-0000-0000-0000D2590000}"/>
    <cellStyle name="Migliaia 44 3 3 2 2 7" xfId="34953" xr:uid="{00000000-0005-0000-0000-0000D3590000}"/>
    <cellStyle name="Migliaia 44 3 3 2 2 8" xfId="37913" xr:uid="{00000000-0005-0000-0000-0000D4590000}"/>
    <cellStyle name="Migliaia 44 3 3 2 3" xfId="12214" xr:uid="{00000000-0005-0000-0000-0000D5590000}"/>
    <cellStyle name="Migliaia 44 3 3 2 3 2" xfId="12215" xr:uid="{00000000-0005-0000-0000-0000D6590000}"/>
    <cellStyle name="Migliaia 44 3 3 2 3 3" xfId="12216" xr:uid="{00000000-0005-0000-0000-0000D7590000}"/>
    <cellStyle name="Migliaia 44 3 3 2 3 4" xfId="28108" xr:uid="{00000000-0005-0000-0000-0000D8590000}"/>
    <cellStyle name="Migliaia 44 3 3 2 3 5" xfId="36157" xr:uid="{00000000-0005-0000-0000-0000D9590000}"/>
    <cellStyle name="Migliaia 44 3 3 2 3 6" xfId="39117" xr:uid="{00000000-0005-0000-0000-0000DA590000}"/>
    <cellStyle name="Migliaia 44 3 3 2 4" xfId="12217" xr:uid="{00000000-0005-0000-0000-0000DB590000}"/>
    <cellStyle name="Migliaia 44 3 3 2 4 2" xfId="12218" xr:uid="{00000000-0005-0000-0000-0000DC590000}"/>
    <cellStyle name="Migliaia 44 3 3 2 4 3" xfId="12219" xr:uid="{00000000-0005-0000-0000-0000DD590000}"/>
    <cellStyle name="Migliaia 44 3 3 2 4 4" xfId="29024" xr:uid="{00000000-0005-0000-0000-0000DE590000}"/>
    <cellStyle name="Migliaia 44 3 3 2 4 5" xfId="40021" xr:uid="{00000000-0005-0000-0000-0000DF590000}"/>
    <cellStyle name="Migliaia 44 3 3 2 5" xfId="12220" xr:uid="{00000000-0005-0000-0000-0000E0590000}"/>
    <cellStyle name="Migliaia 44 3 3 2 5 2" xfId="12221" xr:uid="{00000000-0005-0000-0000-0000E1590000}"/>
    <cellStyle name="Migliaia 44 3 3 2 5 3" xfId="12222" xr:uid="{00000000-0005-0000-0000-0000E2590000}"/>
    <cellStyle name="Migliaia 44 3 3 2 5 4" xfId="29944" xr:uid="{00000000-0005-0000-0000-0000E3590000}"/>
    <cellStyle name="Migliaia 44 3 3 2 5 5" xfId="40926" xr:uid="{00000000-0005-0000-0000-0000E4590000}"/>
    <cellStyle name="Migliaia 44 3 3 2 6" xfId="12223" xr:uid="{00000000-0005-0000-0000-0000E5590000}"/>
    <cellStyle name="Migliaia 44 3 3 2 7" xfId="12224" xr:uid="{00000000-0005-0000-0000-0000E6590000}"/>
    <cellStyle name="Migliaia 44 3 3 2 8" xfId="12225" xr:uid="{00000000-0005-0000-0000-0000E7590000}"/>
    <cellStyle name="Migliaia 44 3 3 2 9" xfId="24563" xr:uid="{00000000-0005-0000-0000-0000E8590000}"/>
    <cellStyle name="Migliaia 44 3 3 3" xfId="12226" xr:uid="{00000000-0005-0000-0000-0000E9590000}"/>
    <cellStyle name="Migliaia 44 3 3 3 2" xfId="12227" xr:uid="{00000000-0005-0000-0000-0000EA590000}"/>
    <cellStyle name="Migliaia 44 3 3 3 3" xfId="12228" xr:uid="{00000000-0005-0000-0000-0000EB590000}"/>
    <cellStyle name="Migliaia 44 3 3 3 4" xfId="12229" xr:uid="{00000000-0005-0000-0000-0000EC590000}"/>
    <cellStyle name="Migliaia 44 3 3 3 5" xfId="26886" xr:uid="{00000000-0005-0000-0000-0000ED590000}"/>
    <cellStyle name="Migliaia 44 3 3 3 6" xfId="31964" xr:uid="{00000000-0005-0000-0000-0000EE590000}"/>
    <cellStyle name="Migliaia 44 3 3 3 7" xfId="34952" xr:uid="{00000000-0005-0000-0000-0000EF590000}"/>
    <cellStyle name="Migliaia 44 3 3 3 8" xfId="37912" xr:uid="{00000000-0005-0000-0000-0000F0590000}"/>
    <cellStyle name="Migliaia 44 3 3 4" xfId="12230" xr:uid="{00000000-0005-0000-0000-0000F1590000}"/>
    <cellStyle name="Migliaia 44 3 3 4 2" xfId="12231" xr:uid="{00000000-0005-0000-0000-0000F2590000}"/>
    <cellStyle name="Migliaia 44 3 3 4 3" xfId="12232" xr:uid="{00000000-0005-0000-0000-0000F3590000}"/>
    <cellStyle name="Migliaia 44 3 3 4 4" xfId="27721" xr:uid="{00000000-0005-0000-0000-0000F4590000}"/>
    <cellStyle name="Migliaia 44 3 3 4 5" xfId="35775" xr:uid="{00000000-0005-0000-0000-0000F5590000}"/>
    <cellStyle name="Migliaia 44 3 3 4 6" xfId="38735" xr:uid="{00000000-0005-0000-0000-0000F6590000}"/>
    <cellStyle name="Migliaia 44 3 3 5" xfId="12233" xr:uid="{00000000-0005-0000-0000-0000F7590000}"/>
    <cellStyle name="Migliaia 44 3 3 5 2" xfId="12234" xr:uid="{00000000-0005-0000-0000-0000F8590000}"/>
    <cellStyle name="Migliaia 44 3 3 5 3" xfId="12235" xr:uid="{00000000-0005-0000-0000-0000F9590000}"/>
    <cellStyle name="Migliaia 44 3 3 5 4" xfId="28637" xr:uid="{00000000-0005-0000-0000-0000FA590000}"/>
    <cellStyle name="Migliaia 44 3 3 5 5" xfId="39639" xr:uid="{00000000-0005-0000-0000-0000FB590000}"/>
    <cellStyle name="Migliaia 44 3 3 6" xfId="12236" xr:uid="{00000000-0005-0000-0000-0000FC590000}"/>
    <cellStyle name="Migliaia 44 3 3 6 2" xfId="12237" xr:uid="{00000000-0005-0000-0000-0000FD590000}"/>
    <cellStyle name="Migliaia 44 3 3 6 3" xfId="12238" xr:uid="{00000000-0005-0000-0000-0000FE590000}"/>
    <cellStyle name="Migliaia 44 3 3 6 4" xfId="29557" xr:uid="{00000000-0005-0000-0000-0000FF590000}"/>
    <cellStyle name="Migliaia 44 3 3 6 5" xfId="40544" xr:uid="{00000000-0005-0000-0000-0000005A0000}"/>
    <cellStyle name="Migliaia 44 3 3 7" xfId="12239" xr:uid="{00000000-0005-0000-0000-0000015A0000}"/>
    <cellStyle name="Migliaia 44 3 3 8" xfId="12240" xr:uid="{00000000-0005-0000-0000-0000025A0000}"/>
    <cellStyle name="Migliaia 44 3 3 9" xfId="12241" xr:uid="{00000000-0005-0000-0000-0000035A0000}"/>
    <cellStyle name="Migliaia 44 3 4" xfId="12242" xr:uid="{00000000-0005-0000-0000-0000045A0000}"/>
    <cellStyle name="Migliaia 44 3 4 10" xfId="31081" xr:uid="{00000000-0005-0000-0000-0000055A0000}"/>
    <cellStyle name="Migliaia 44 3 4 11" xfId="33845" xr:uid="{00000000-0005-0000-0000-0000065A0000}"/>
    <cellStyle name="Migliaia 44 3 4 12" xfId="37032" xr:uid="{00000000-0005-0000-0000-0000075A0000}"/>
    <cellStyle name="Migliaia 44 3 4 2" xfId="12243" xr:uid="{00000000-0005-0000-0000-0000085A0000}"/>
    <cellStyle name="Migliaia 44 3 4 2 2" xfId="12244" xr:uid="{00000000-0005-0000-0000-0000095A0000}"/>
    <cellStyle name="Migliaia 44 3 4 2 3" xfId="12245" xr:uid="{00000000-0005-0000-0000-00000A5A0000}"/>
    <cellStyle name="Migliaia 44 3 4 2 4" xfId="12246" xr:uid="{00000000-0005-0000-0000-00000B5A0000}"/>
    <cellStyle name="Migliaia 44 3 4 2 5" xfId="26888" xr:uid="{00000000-0005-0000-0000-00000C5A0000}"/>
    <cellStyle name="Migliaia 44 3 4 2 6" xfId="31966" xr:uid="{00000000-0005-0000-0000-00000D5A0000}"/>
    <cellStyle name="Migliaia 44 3 4 2 7" xfId="34954" xr:uid="{00000000-0005-0000-0000-00000E5A0000}"/>
    <cellStyle name="Migliaia 44 3 4 2 8" xfId="37914" xr:uid="{00000000-0005-0000-0000-00000F5A0000}"/>
    <cellStyle name="Migliaia 44 3 4 3" xfId="12247" xr:uid="{00000000-0005-0000-0000-0000105A0000}"/>
    <cellStyle name="Migliaia 44 3 4 3 2" xfId="12248" xr:uid="{00000000-0005-0000-0000-0000115A0000}"/>
    <cellStyle name="Migliaia 44 3 4 3 3" xfId="12249" xr:uid="{00000000-0005-0000-0000-0000125A0000}"/>
    <cellStyle name="Migliaia 44 3 4 3 4" xfId="28107" xr:uid="{00000000-0005-0000-0000-0000135A0000}"/>
    <cellStyle name="Migliaia 44 3 4 3 5" xfId="36156" xr:uid="{00000000-0005-0000-0000-0000145A0000}"/>
    <cellStyle name="Migliaia 44 3 4 3 6" xfId="39116" xr:uid="{00000000-0005-0000-0000-0000155A0000}"/>
    <cellStyle name="Migliaia 44 3 4 4" xfId="12250" xr:uid="{00000000-0005-0000-0000-0000165A0000}"/>
    <cellStyle name="Migliaia 44 3 4 4 2" xfId="12251" xr:uid="{00000000-0005-0000-0000-0000175A0000}"/>
    <cellStyle name="Migliaia 44 3 4 4 3" xfId="12252" xr:uid="{00000000-0005-0000-0000-0000185A0000}"/>
    <cellStyle name="Migliaia 44 3 4 4 4" xfId="29023" xr:uid="{00000000-0005-0000-0000-0000195A0000}"/>
    <cellStyle name="Migliaia 44 3 4 4 5" xfId="40020" xr:uid="{00000000-0005-0000-0000-00001A5A0000}"/>
    <cellStyle name="Migliaia 44 3 4 5" xfId="12253" xr:uid="{00000000-0005-0000-0000-00001B5A0000}"/>
    <cellStyle name="Migliaia 44 3 4 5 2" xfId="12254" xr:uid="{00000000-0005-0000-0000-00001C5A0000}"/>
    <cellStyle name="Migliaia 44 3 4 5 3" xfId="12255" xr:uid="{00000000-0005-0000-0000-00001D5A0000}"/>
    <cellStyle name="Migliaia 44 3 4 5 4" xfId="29943" xr:uid="{00000000-0005-0000-0000-00001E5A0000}"/>
    <cellStyle name="Migliaia 44 3 4 5 5" xfId="40925" xr:uid="{00000000-0005-0000-0000-00001F5A0000}"/>
    <cellStyle name="Migliaia 44 3 4 6" xfId="12256" xr:uid="{00000000-0005-0000-0000-0000205A0000}"/>
    <cellStyle name="Migliaia 44 3 4 7" xfId="12257" xr:uid="{00000000-0005-0000-0000-0000215A0000}"/>
    <cellStyle name="Migliaia 44 3 4 8" xfId="12258" xr:uid="{00000000-0005-0000-0000-0000225A0000}"/>
    <cellStyle name="Migliaia 44 3 4 9" xfId="24564" xr:uid="{00000000-0005-0000-0000-0000235A0000}"/>
    <cellStyle name="Migliaia 44 3 5" xfId="12259" xr:uid="{00000000-0005-0000-0000-0000245A0000}"/>
    <cellStyle name="Migliaia 44 3 5 2" xfId="12260" xr:uid="{00000000-0005-0000-0000-0000255A0000}"/>
    <cellStyle name="Migliaia 44 3 5 3" xfId="12261" xr:uid="{00000000-0005-0000-0000-0000265A0000}"/>
    <cellStyle name="Migliaia 44 3 5 4" xfId="12262" xr:uid="{00000000-0005-0000-0000-0000275A0000}"/>
    <cellStyle name="Migliaia 44 3 5 5" xfId="26884" xr:uid="{00000000-0005-0000-0000-0000285A0000}"/>
    <cellStyle name="Migliaia 44 3 5 6" xfId="31962" xr:uid="{00000000-0005-0000-0000-0000295A0000}"/>
    <cellStyle name="Migliaia 44 3 5 7" xfId="34950" xr:uid="{00000000-0005-0000-0000-00002A5A0000}"/>
    <cellStyle name="Migliaia 44 3 5 8" xfId="37910" xr:uid="{00000000-0005-0000-0000-00002B5A0000}"/>
    <cellStyle name="Migliaia 44 3 6" xfId="12263" xr:uid="{00000000-0005-0000-0000-00002C5A0000}"/>
    <cellStyle name="Migliaia 44 3 6 2" xfId="12264" xr:uid="{00000000-0005-0000-0000-00002D5A0000}"/>
    <cellStyle name="Migliaia 44 3 6 3" xfId="12265" xr:uid="{00000000-0005-0000-0000-00002E5A0000}"/>
    <cellStyle name="Migliaia 44 3 6 4" xfId="27719" xr:uid="{00000000-0005-0000-0000-00002F5A0000}"/>
    <cellStyle name="Migliaia 44 3 6 5" xfId="35773" xr:uid="{00000000-0005-0000-0000-0000305A0000}"/>
    <cellStyle name="Migliaia 44 3 6 6" xfId="38733" xr:uid="{00000000-0005-0000-0000-0000315A0000}"/>
    <cellStyle name="Migliaia 44 3 7" xfId="12266" xr:uid="{00000000-0005-0000-0000-0000325A0000}"/>
    <cellStyle name="Migliaia 44 3 7 2" xfId="12267" xr:uid="{00000000-0005-0000-0000-0000335A0000}"/>
    <cellStyle name="Migliaia 44 3 7 3" xfId="12268" xr:uid="{00000000-0005-0000-0000-0000345A0000}"/>
    <cellStyle name="Migliaia 44 3 7 4" xfId="28635" xr:uid="{00000000-0005-0000-0000-0000355A0000}"/>
    <cellStyle name="Migliaia 44 3 7 5" xfId="33841" xr:uid="{00000000-0005-0000-0000-0000365A0000}"/>
    <cellStyle name="Migliaia 44 3 7 6" xfId="39637" xr:uid="{00000000-0005-0000-0000-0000375A0000}"/>
    <cellStyle name="Migliaia 44 3 8" xfId="12269" xr:uid="{00000000-0005-0000-0000-0000385A0000}"/>
    <cellStyle name="Migliaia 44 3 8 2" xfId="12270" xr:uid="{00000000-0005-0000-0000-0000395A0000}"/>
    <cellStyle name="Migliaia 44 3 8 3" xfId="12271" xr:uid="{00000000-0005-0000-0000-00003A5A0000}"/>
    <cellStyle name="Migliaia 44 3 8 4" xfId="29555" xr:uid="{00000000-0005-0000-0000-00003B5A0000}"/>
    <cellStyle name="Migliaia 44 3 8 5" xfId="40542" xr:uid="{00000000-0005-0000-0000-00003C5A0000}"/>
    <cellStyle name="Migliaia 44 3 9" xfId="12272" xr:uid="{00000000-0005-0000-0000-00003D5A0000}"/>
    <cellStyle name="Migliaia 44 4" xfId="12273" xr:uid="{00000000-0005-0000-0000-00003E5A0000}"/>
    <cellStyle name="Migliaia 44 4 10" xfId="12274" xr:uid="{00000000-0005-0000-0000-00003F5A0000}"/>
    <cellStyle name="Migliaia 44 4 11" xfId="24565" xr:uid="{00000000-0005-0000-0000-0000405A0000}"/>
    <cellStyle name="Migliaia 44 4 12" xfId="31082" xr:uid="{00000000-0005-0000-0000-0000415A0000}"/>
    <cellStyle name="Migliaia 44 4 13" xfId="33846" xr:uid="{00000000-0005-0000-0000-0000425A0000}"/>
    <cellStyle name="Migliaia 44 4 14" xfId="37033" xr:uid="{00000000-0005-0000-0000-0000435A0000}"/>
    <cellStyle name="Migliaia 44 4 2" xfId="12275" xr:uid="{00000000-0005-0000-0000-0000445A0000}"/>
    <cellStyle name="Migliaia 44 4 2 10" xfId="24566" xr:uid="{00000000-0005-0000-0000-0000455A0000}"/>
    <cellStyle name="Migliaia 44 4 2 11" xfId="31083" xr:uid="{00000000-0005-0000-0000-0000465A0000}"/>
    <cellStyle name="Migliaia 44 4 2 12" xfId="33847" xr:uid="{00000000-0005-0000-0000-0000475A0000}"/>
    <cellStyle name="Migliaia 44 4 2 13" xfId="37034" xr:uid="{00000000-0005-0000-0000-0000485A0000}"/>
    <cellStyle name="Migliaia 44 4 2 2" xfId="12276" xr:uid="{00000000-0005-0000-0000-0000495A0000}"/>
    <cellStyle name="Migliaia 44 4 2 2 10" xfId="31084" xr:uid="{00000000-0005-0000-0000-00004A5A0000}"/>
    <cellStyle name="Migliaia 44 4 2 2 11" xfId="33848" xr:uid="{00000000-0005-0000-0000-00004B5A0000}"/>
    <cellStyle name="Migliaia 44 4 2 2 12" xfId="37035" xr:uid="{00000000-0005-0000-0000-00004C5A0000}"/>
    <cellStyle name="Migliaia 44 4 2 2 2" xfId="12277" xr:uid="{00000000-0005-0000-0000-00004D5A0000}"/>
    <cellStyle name="Migliaia 44 4 2 2 2 2" xfId="12278" xr:uid="{00000000-0005-0000-0000-00004E5A0000}"/>
    <cellStyle name="Migliaia 44 4 2 2 2 3" xfId="12279" xr:uid="{00000000-0005-0000-0000-00004F5A0000}"/>
    <cellStyle name="Migliaia 44 4 2 2 2 4" xfId="12280" xr:uid="{00000000-0005-0000-0000-0000505A0000}"/>
    <cellStyle name="Migliaia 44 4 2 2 2 5" xfId="26891" xr:uid="{00000000-0005-0000-0000-0000515A0000}"/>
    <cellStyle name="Migliaia 44 4 2 2 2 6" xfId="31969" xr:uid="{00000000-0005-0000-0000-0000525A0000}"/>
    <cellStyle name="Migliaia 44 4 2 2 2 7" xfId="34957" xr:uid="{00000000-0005-0000-0000-0000535A0000}"/>
    <cellStyle name="Migliaia 44 4 2 2 2 8" xfId="37917" xr:uid="{00000000-0005-0000-0000-0000545A0000}"/>
    <cellStyle name="Migliaia 44 4 2 2 3" xfId="12281" xr:uid="{00000000-0005-0000-0000-0000555A0000}"/>
    <cellStyle name="Migliaia 44 4 2 2 3 2" xfId="12282" xr:uid="{00000000-0005-0000-0000-0000565A0000}"/>
    <cellStyle name="Migliaia 44 4 2 2 3 3" xfId="12283" xr:uid="{00000000-0005-0000-0000-0000575A0000}"/>
    <cellStyle name="Migliaia 44 4 2 2 3 4" xfId="28110" xr:uid="{00000000-0005-0000-0000-0000585A0000}"/>
    <cellStyle name="Migliaia 44 4 2 2 3 5" xfId="36159" xr:uid="{00000000-0005-0000-0000-0000595A0000}"/>
    <cellStyle name="Migliaia 44 4 2 2 3 6" xfId="39119" xr:uid="{00000000-0005-0000-0000-00005A5A0000}"/>
    <cellStyle name="Migliaia 44 4 2 2 4" xfId="12284" xr:uid="{00000000-0005-0000-0000-00005B5A0000}"/>
    <cellStyle name="Migliaia 44 4 2 2 4 2" xfId="12285" xr:uid="{00000000-0005-0000-0000-00005C5A0000}"/>
    <cellStyle name="Migliaia 44 4 2 2 4 3" xfId="12286" xr:uid="{00000000-0005-0000-0000-00005D5A0000}"/>
    <cellStyle name="Migliaia 44 4 2 2 4 4" xfId="29026" xr:uid="{00000000-0005-0000-0000-00005E5A0000}"/>
    <cellStyle name="Migliaia 44 4 2 2 4 5" xfId="40023" xr:uid="{00000000-0005-0000-0000-00005F5A0000}"/>
    <cellStyle name="Migliaia 44 4 2 2 5" xfId="12287" xr:uid="{00000000-0005-0000-0000-0000605A0000}"/>
    <cellStyle name="Migliaia 44 4 2 2 5 2" xfId="12288" xr:uid="{00000000-0005-0000-0000-0000615A0000}"/>
    <cellStyle name="Migliaia 44 4 2 2 5 3" xfId="12289" xr:uid="{00000000-0005-0000-0000-0000625A0000}"/>
    <cellStyle name="Migliaia 44 4 2 2 5 4" xfId="29946" xr:uid="{00000000-0005-0000-0000-0000635A0000}"/>
    <cellStyle name="Migliaia 44 4 2 2 5 5" xfId="40928" xr:uid="{00000000-0005-0000-0000-0000645A0000}"/>
    <cellStyle name="Migliaia 44 4 2 2 6" xfId="12290" xr:uid="{00000000-0005-0000-0000-0000655A0000}"/>
    <cellStyle name="Migliaia 44 4 2 2 7" xfId="12291" xr:uid="{00000000-0005-0000-0000-0000665A0000}"/>
    <cellStyle name="Migliaia 44 4 2 2 8" xfId="12292" xr:uid="{00000000-0005-0000-0000-0000675A0000}"/>
    <cellStyle name="Migliaia 44 4 2 2 9" xfId="24567" xr:uid="{00000000-0005-0000-0000-0000685A0000}"/>
    <cellStyle name="Migliaia 44 4 2 3" xfId="12293" xr:uid="{00000000-0005-0000-0000-0000695A0000}"/>
    <cellStyle name="Migliaia 44 4 2 3 2" xfId="12294" xr:uid="{00000000-0005-0000-0000-00006A5A0000}"/>
    <cellStyle name="Migliaia 44 4 2 3 3" xfId="12295" xr:uid="{00000000-0005-0000-0000-00006B5A0000}"/>
    <cellStyle name="Migliaia 44 4 2 3 4" xfId="12296" xr:uid="{00000000-0005-0000-0000-00006C5A0000}"/>
    <cellStyle name="Migliaia 44 4 2 3 5" xfId="26890" xr:uid="{00000000-0005-0000-0000-00006D5A0000}"/>
    <cellStyle name="Migliaia 44 4 2 3 6" xfId="31968" xr:uid="{00000000-0005-0000-0000-00006E5A0000}"/>
    <cellStyle name="Migliaia 44 4 2 3 7" xfId="34956" xr:uid="{00000000-0005-0000-0000-00006F5A0000}"/>
    <cellStyle name="Migliaia 44 4 2 3 8" xfId="37916" xr:uid="{00000000-0005-0000-0000-0000705A0000}"/>
    <cellStyle name="Migliaia 44 4 2 4" xfId="12297" xr:uid="{00000000-0005-0000-0000-0000715A0000}"/>
    <cellStyle name="Migliaia 44 4 2 4 2" xfId="12298" xr:uid="{00000000-0005-0000-0000-0000725A0000}"/>
    <cellStyle name="Migliaia 44 4 2 4 3" xfId="12299" xr:uid="{00000000-0005-0000-0000-0000735A0000}"/>
    <cellStyle name="Migliaia 44 4 2 4 4" xfId="27723" xr:uid="{00000000-0005-0000-0000-0000745A0000}"/>
    <cellStyle name="Migliaia 44 4 2 4 5" xfId="35777" xr:uid="{00000000-0005-0000-0000-0000755A0000}"/>
    <cellStyle name="Migliaia 44 4 2 4 6" xfId="38737" xr:uid="{00000000-0005-0000-0000-0000765A0000}"/>
    <cellStyle name="Migliaia 44 4 2 5" xfId="12300" xr:uid="{00000000-0005-0000-0000-0000775A0000}"/>
    <cellStyle name="Migliaia 44 4 2 5 2" xfId="12301" xr:uid="{00000000-0005-0000-0000-0000785A0000}"/>
    <cellStyle name="Migliaia 44 4 2 5 3" xfId="12302" xr:uid="{00000000-0005-0000-0000-0000795A0000}"/>
    <cellStyle name="Migliaia 44 4 2 5 4" xfId="28639" xr:uid="{00000000-0005-0000-0000-00007A5A0000}"/>
    <cellStyle name="Migliaia 44 4 2 5 5" xfId="39641" xr:uid="{00000000-0005-0000-0000-00007B5A0000}"/>
    <cellStyle name="Migliaia 44 4 2 6" xfId="12303" xr:uid="{00000000-0005-0000-0000-00007C5A0000}"/>
    <cellStyle name="Migliaia 44 4 2 6 2" xfId="12304" xr:uid="{00000000-0005-0000-0000-00007D5A0000}"/>
    <cellStyle name="Migliaia 44 4 2 6 3" xfId="12305" xr:uid="{00000000-0005-0000-0000-00007E5A0000}"/>
    <cellStyle name="Migliaia 44 4 2 6 4" xfId="29559" xr:uid="{00000000-0005-0000-0000-00007F5A0000}"/>
    <cellStyle name="Migliaia 44 4 2 6 5" xfId="40546" xr:uid="{00000000-0005-0000-0000-0000805A0000}"/>
    <cellStyle name="Migliaia 44 4 2 7" xfId="12306" xr:uid="{00000000-0005-0000-0000-0000815A0000}"/>
    <cellStyle name="Migliaia 44 4 2 8" xfId="12307" xr:uid="{00000000-0005-0000-0000-0000825A0000}"/>
    <cellStyle name="Migliaia 44 4 2 9" xfId="12308" xr:uid="{00000000-0005-0000-0000-0000835A0000}"/>
    <cellStyle name="Migliaia 44 4 3" xfId="12309" xr:uid="{00000000-0005-0000-0000-0000845A0000}"/>
    <cellStyle name="Migliaia 44 4 3 10" xfId="31085" xr:uid="{00000000-0005-0000-0000-0000855A0000}"/>
    <cellStyle name="Migliaia 44 4 3 11" xfId="33849" xr:uid="{00000000-0005-0000-0000-0000865A0000}"/>
    <cellStyle name="Migliaia 44 4 3 12" xfId="37036" xr:uid="{00000000-0005-0000-0000-0000875A0000}"/>
    <cellStyle name="Migliaia 44 4 3 2" xfId="12310" xr:uid="{00000000-0005-0000-0000-0000885A0000}"/>
    <cellStyle name="Migliaia 44 4 3 2 2" xfId="12311" xr:uid="{00000000-0005-0000-0000-0000895A0000}"/>
    <cellStyle name="Migliaia 44 4 3 2 3" xfId="12312" xr:uid="{00000000-0005-0000-0000-00008A5A0000}"/>
    <cellStyle name="Migliaia 44 4 3 2 4" xfId="12313" xr:uid="{00000000-0005-0000-0000-00008B5A0000}"/>
    <cellStyle name="Migliaia 44 4 3 2 5" xfId="26892" xr:uid="{00000000-0005-0000-0000-00008C5A0000}"/>
    <cellStyle name="Migliaia 44 4 3 2 6" xfId="31970" xr:uid="{00000000-0005-0000-0000-00008D5A0000}"/>
    <cellStyle name="Migliaia 44 4 3 2 7" xfId="34958" xr:uid="{00000000-0005-0000-0000-00008E5A0000}"/>
    <cellStyle name="Migliaia 44 4 3 2 8" xfId="37918" xr:uid="{00000000-0005-0000-0000-00008F5A0000}"/>
    <cellStyle name="Migliaia 44 4 3 3" xfId="12314" xr:uid="{00000000-0005-0000-0000-0000905A0000}"/>
    <cellStyle name="Migliaia 44 4 3 3 2" xfId="12315" xr:uid="{00000000-0005-0000-0000-0000915A0000}"/>
    <cellStyle name="Migliaia 44 4 3 3 3" xfId="12316" xr:uid="{00000000-0005-0000-0000-0000925A0000}"/>
    <cellStyle name="Migliaia 44 4 3 3 4" xfId="28109" xr:uid="{00000000-0005-0000-0000-0000935A0000}"/>
    <cellStyle name="Migliaia 44 4 3 3 5" xfId="36158" xr:uid="{00000000-0005-0000-0000-0000945A0000}"/>
    <cellStyle name="Migliaia 44 4 3 3 6" xfId="39118" xr:uid="{00000000-0005-0000-0000-0000955A0000}"/>
    <cellStyle name="Migliaia 44 4 3 4" xfId="12317" xr:uid="{00000000-0005-0000-0000-0000965A0000}"/>
    <cellStyle name="Migliaia 44 4 3 4 2" xfId="12318" xr:uid="{00000000-0005-0000-0000-0000975A0000}"/>
    <cellStyle name="Migliaia 44 4 3 4 3" xfId="12319" xr:uid="{00000000-0005-0000-0000-0000985A0000}"/>
    <cellStyle name="Migliaia 44 4 3 4 4" xfId="29025" xr:uid="{00000000-0005-0000-0000-0000995A0000}"/>
    <cellStyle name="Migliaia 44 4 3 4 5" xfId="40022" xr:uid="{00000000-0005-0000-0000-00009A5A0000}"/>
    <cellStyle name="Migliaia 44 4 3 5" xfId="12320" xr:uid="{00000000-0005-0000-0000-00009B5A0000}"/>
    <cellStyle name="Migliaia 44 4 3 5 2" xfId="12321" xr:uid="{00000000-0005-0000-0000-00009C5A0000}"/>
    <cellStyle name="Migliaia 44 4 3 5 3" xfId="12322" xr:uid="{00000000-0005-0000-0000-00009D5A0000}"/>
    <cellStyle name="Migliaia 44 4 3 5 4" xfId="29945" xr:uid="{00000000-0005-0000-0000-00009E5A0000}"/>
    <cellStyle name="Migliaia 44 4 3 5 5" xfId="40927" xr:uid="{00000000-0005-0000-0000-00009F5A0000}"/>
    <cellStyle name="Migliaia 44 4 3 6" xfId="12323" xr:uid="{00000000-0005-0000-0000-0000A05A0000}"/>
    <cellStyle name="Migliaia 44 4 3 7" xfId="12324" xr:uid="{00000000-0005-0000-0000-0000A15A0000}"/>
    <cellStyle name="Migliaia 44 4 3 8" xfId="12325" xr:uid="{00000000-0005-0000-0000-0000A25A0000}"/>
    <cellStyle name="Migliaia 44 4 3 9" xfId="24568" xr:uid="{00000000-0005-0000-0000-0000A35A0000}"/>
    <cellStyle name="Migliaia 44 4 4" xfId="12326" xr:uid="{00000000-0005-0000-0000-0000A45A0000}"/>
    <cellStyle name="Migliaia 44 4 4 2" xfId="12327" xr:uid="{00000000-0005-0000-0000-0000A55A0000}"/>
    <cellStyle name="Migliaia 44 4 4 3" xfId="12328" xr:uid="{00000000-0005-0000-0000-0000A65A0000}"/>
    <cellStyle name="Migliaia 44 4 4 4" xfId="12329" xr:uid="{00000000-0005-0000-0000-0000A75A0000}"/>
    <cellStyle name="Migliaia 44 4 4 5" xfId="26889" xr:uid="{00000000-0005-0000-0000-0000A85A0000}"/>
    <cellStyle name="Migliaia 44 4 4 6" xfId="31967" xr:uid="{00000000-0005-0000-0000-0000A95A0000}"/>
    <cellStyle name="Migliaia 44 4 4 7" xfId="34955" xr:uid="{00000000-0005-0000-0000-0000AA5A0000}"/>
    <cellStyle name="Migliaia 44 4 4 8" xfId="37915" xr:uid="{00000000-0005-0000-0000-0000AB5A0000}"/>
    <cellStyle name="Migliaia 44 4 5" xfId="12330" xr:uid="{00000000-0005-0000-0000-0000AC5A0000}"/>
    <cellStyle name="Migliaia 44 4 5 2" xfId="12331" xr:uid="{00000000-0005-0000-0000-0000AD5A0000}"/>
    <cellStyle name="Migliaia 44 4 5 3" xfId="12332" xr:uid="{00000000-0005-0000-0000-0000AE5A0000}"/>
    <cellStyle name="Migliaia 44 4 5 4" xfId="27722" xr:uid="{00000000-0005-0000-0000-0000AF5A0000}"/>
    <cellStyle name="Migliaia 44 4 5 5" xfId="35776" xr:uid="{00000000-0005-0000-0000-0000B05A0000}"/>
    <cellStyle name="Migliaia 44 4 5 6" xfId="38736" xr:uid="{00000000-0005-0000-0000-0000B15A0000}"/>
    <cellStyle name="Migliaia 44 4 6" xfId="12333" xr:uid="{00000000-0005-0000-0000-0000B25A0000}"/>
    <cellStyle name="Migliaia 44 4 6 2" xfId="12334" xr:uid="{00000000-0005-0000-0000-0000B35A0000}"/>
    <cellStyle name="Migliaia 44 4 6 3" xfId="12335" xr:uid="{00000000-0005-0000-0000-0000B45A0000}"/>
    <cellStyle name="Migliaia 44 4 6 4" xfId="28638" xr:uid="{00000000-0005-0000-0000-0000B55A0000}"/>
    <cellStyle name="Migliaia 44 4 6 5" xfId="39640" xr:uid="{00000000-0005-0000-0000-0000B65A0000}"/>
    <cellStyle name="Migliaia 44 4 7" xfId="12336" xr:uid="{00000000-0005-0000-0000-0000B75A0000}"/>
    <cellStyle name="Migliaia 44 4 7 2" xfId="12337" xr:uid="{00000000-0005-0000-0000-0000B85A0000}"/>
    <cellStyle name="Migliaia 44 4 7 3" xfId="12338" xr:uid="{00000000-0005-0000-0000-0000B95A0000}"/>
    <cellStyle name="Migliaia 44 4 7 4" xfId="29558" xr:uid="{00000000-0005-0000-0000-0000BA5A0000}"/>
    <cellStyle name="Migliaia 44 4 7 5" xfId="40545" xr:uid="{00000000-0005-0000-0000-0000BB5A0000}"/>
    <cellStyle name="Migliaia 44 4 8" xfId="12339" xr:uid="{00000000-0005-0000-0000-0000BC5A0000}"/>
    <cellStyle name="Migliaia 44 4 9" xfId="12340" xr:uid="{00000000-0005-0000-0000-0000BD5A0000}"/>
    <cellStyle name="Migliaia 44 5" xfId="12341" xr:uid="{00000000-0005-0000-0000-0000BE5A0000}"/>
    <cellStyle name="Migliaia 44 5 10" xfId="31086" xr:uid="{00000000-0005-0000-0000-0000BF5A0000}"/>
    <cellStyle name="Migliaia 44 5 11" xfId="33850" xr:uid="{00000000-0005-0000-0000-0000C05A0000}"/>
    <cellStyle name="Migliaia 44 5 12" xfId="37037" xr:uid="{00000000-0005-0000-0000-0000C15A0000}"/>
    <cellStyle name="Migliaia 44 5 2" xfId="12342" xr:uid="{00000000-0005-0000-0000-0000C25A0000}"/>
    <cellStyle name="Migliaia 44 5 2 2" xfId="12343" xr:uid="{00000000-0005-0000-0000-0000C35A0000}"/>
    <cellStyle name="Migliaia 44 5 2 3" xfId="12344" xr:uid="{00000000-0005-0000-0000-0000C45A0000}"/>
    <cellStyle name="Migliaia 44 5 2 4" xfId="12345" xr:uid="{00000000-0005-0000-0000-0000C55A0000}"/>
    <cellStyle name="Migliaia 44 5 2 5" xfId="26893" xr:uid="{00000000-0005-0000-0000-0000C65A0000}"/>
    <cellStyle name="Migliaia 44 5 2 6" xfId="31971" xr:uid="{00000000-0005-0000-0000-0000C75A0000}"/>
    <cellStyle name="Migliaia 44 5 2 7" xfId="34959" xr:uid="{00000000-0005-0000-0000-0000C85A0000}"/>
    <cellStyle name="Migliaia 44 5 2 8" xfId="37919" xr:uid="{00000000-0005-0000-0000-0000C95A0000}"/>
    <cellStyle name="Migliaia 44 5 3" xfId="12346" xr:uid="{00000000-0005-0000-0000-0000CA5A0000}"/>
    <cellStyle name="Migliaia 44 5 3 2" xfId="12347" xr:uid="{00000000-0005-0000-0000-0000CB5A0000}"/>
    <cellStyle name="Migliaia 44 5 3 3" xfId="12348" xr:uid="{00000000-0005-0000-0000-0000CC5A0000}"/>
    <cellStyle name="Migliaia 44 5 3 4" xfId="27724" xr:uid="{00000000-0005-0000-0000-0000CD5A0000}"/>
    <cellStyle name="Migliaia 44 5 3 5" xfId="35778" xr:uid="{00000000-0005-0000-0000-0000CE5A0000}"/>
    <cellStyle name="Migliaia 44 5 3 6" xfId="38738" xr:uid="{00000000-0005-0000-0000-0000CF5A0000}"/>
    <cellStyle name="Migliaia 44 5 4" xfId="12349" xr:uid="{00000000-0005-0000-0000-0000D05A0000}"/>
    <cellStyle name="Migliaia 44 5 4 2" xfId="12350" xr:uid="{00000000-0005-0000-0000-0000D15A0000}"/>
    <cellStyle name="Migliaia 44 5 4 3" xfId="12351" xr:uid="{00000000-0005-0000-0000-0000D25A0000}"/>
    <cellStyle name="Migliaia 44 5 4 4" xfId="28640" xr:uid="{00000000-0005-0000-0000-0000D35A0000}"/>
    <cellStyle name="Migliaia 44 5 4 5" xfId="39642" xr:uid="{00000000-0005-0000-0000-0000D45A0000}"/>
    <cellStyle name="Migliaia 44 5 5" xfId="12352" xr:uid="{00000000-0005-0000-0000-0000D55A0000}"/>
    <cellStyle name="Migliaia 44 5 5 2" xfId="12353" xr:uid="{00000000-0005-0000-0000-0000D65A0000}"/>
    <cellStyle name="Migliaia 44 5 5 3" xfId="12354" xr:uid="{00000000-0005-0000-0000-0000D75A0000}"/>
    <cellStyle name="Migliaia 44 5 5 4" xfId="29560" xr:uid="{00000000-0005-0000-0000-0000D85A0000}"/>
    <cellStyle name="Migliaia 44 5 5 5" xfId="40547" xr:uid="{00000000-0005-0000-0000-0000D95A0000}"/>
    <cellStyle name="Migliaia 44 5 6" xfId="12355" xr:uid="{00000000-0005-0000-0000-0000DA5A0000}"/>
    <cellStyle name="Migliaia 44 5 7" xfId="12356" xr:uid="{00000000-0005-0000-0000-0000DB5A0000}"/>
    <cellStyle name="Migliaia 44 5 8" xfId="12357" xr:uid="{00000000-0005-0000-0000-0000DC5A0000}"/>
    <cellStyle name="Migliaia 44 5 9" xfId="24569" xr:uid="{00000000-0005-0000-0000-0000DD5A0000}"/>
    <cellStyle name="Migliaia 44 6" xfId="12358" xr:uid="{00000000-0005-0000-0000-0000DE5A0000}"/>
    <cellStyle name="Migliaia 44 6 2" xfId="12359" xr:uid="{00000000-0005-0000-0000-0000DF5A0000}"/>
    <cellStyle name="Migliaia 44 6 3" xfId="12360" xr:uid="{00000000-0005-0000-0000-0000E05A0000}"/>
    <cellStyle name="Migliaia 44 6 4" xfId="12361" xr:uid="{00000000-0005-0000-0000-0000E15A0000}"/>
    <cellStyle name="Migliaia 44 6 5" xfId="26881" xr:uid="{00000000-0005-0000-0000-0000E25A0000}"/>
    <cellStyle name="Migliaia 44 6 6" xfId="31959" xr:uid="{00000000-0005-0000-0000-0000E35A0000}"/>
    <cellStyle name="Migliaia 44 6 7" xfId="34947" xr:uid="{00000000-0005-0000-0000-0000E45A0000}"/>
    <cellStyle name="Migliaia 44 6 8" xfId="37907" xr:uid="{00000000-0005-0000-0000-0000E55A0000}"/>
    <cellStyle name="Migliaia 44 7" xfId="12362" xr:uid="{00000000-0005-0000-0000-0000E65A0000}"/>
    <cellStyle name="Migliaia 44 7 2" xfId="12363" xr:uid="{00000000-0005-0000-0000-0000E75A0000}"/>
    <cellStyle name="Migliaia 44 7 3" xfId="12364" xr:uid="{00000000-0005-0000-0000-0000E85A0000}"/>
    <cellStyle name="Migliaia 44 7 4" xfId="12365" xr:uid="{00000000-0005-0000-0000-0000E95A0000}"/>
    <cellStyle name="Migliaia 44 7 5" xfId="23987" xr:uid="{00000000-0005-0000-0000-0000EA5A0000}"/>
    <cellStyle name="Migliaia 44 7 6" xfId="30543" xr:uid="{00000000-0005-0000-0000-0000EB5A0000}"/>
    <cellStyle name="Migliaia 44 7 7" xfId="33204" xr:uid="{00000000-0005-0000-0000-0000EC5A0000}"/>
    <cellStyle name="Migliaia 44 7 8" xfId="36495" xr:uid="{00000000-0005-0000-0000-0000ED5A0000}"/>
    <cellStyle name="Migliaia 44 8" xfId="12366" xr:uid="{00000000-0005-0000-0000-0000EE5A0000}"/>
    <cellStyle name="Migliaia 44 8 2" xfId="12367" xr:uid="{00000000-0005-0000-0000-0000EF5A0000}"/>
    <cellStyle name="Migliaia 44 8 3" xfId="12368" xr:uid="{00000000-0005-0000-0000-0000F05A0000}"/>
    <cellStyle name="Migliaia 44 8 4" xfId="12369" xr:uid="{00000000-0005-0000-0000-0000F15A0000}"/>
    <cellStyle name="Migliaia 44 8 5" xfId="27284" xr:uid="{00000000-0005-0000-0000-0000F25A0000}"/>
    <cellStyle name="Migliaia 44 8 6" xfId="32355" xr:uid="{00000000-0005-0000-0000-0000F35A0000}"/>
    <cellStyle name="Migliaia 44 8 7" xfId="35343" xr:uid="{00000000-0005-0000-0000-0000F45A0000}"/>
    <cellStyle name="Migliaia 44 8 8" xfId="38303" xr:uid="{00000000-0005-0000-0000-0000F55A0000}"/>
    <cellStyle name="Migliaia 44 9" xfId="12370" xr:uid="{00000000-0005-0000-0000-0000F65A0000}"/>
    <cellStyle name="Migliaia 44 9 2" xfId="12371" xr:uid="{00000000-0005-0000-0000-0000F75A0000}"/>
    <cellStyle name="Migliaia 44 9 3" xfId="12372" xr:uid="{00000000-0005-0000-0000-0000F85A0000}"/>
    <cellStyle name="Migliaia 44 9 4" xfId="12373" xr:uid="{00000000-0005-0000-0000-0000F95A0000}"/>
    <cellStyle name="Migliaia 44 9 5" xfId="27404" xr:uid="{00000000-0005-0000-0000-0000FA5A0000}"/>
    <cellStyle name="Migliaia 44 9 6" xfId="30419" xr:uid="{00000000-0005-0000-0000-0000FB5A0000}"/>
    <cellStyle name="Migliaia 44 9 7" xfId="35463" xr:uid="{00000000-0005-0000-0000-0000FC5A0000}"/>
    <cellStyle name="Migliaia 44 9 8" xfId="38423" xr:uid="{00000000-0005-0000-0000-0000FD5A0000}"/>
    <cellStyle name="Migliaia 45" xfId="12374" xr:uid="{00000000-0005-0000-0000-0000FE5A0000}"/>
    <cellStyle name="Migliaia 45 10" xfId="12375" xr:uid="{00000000-0005-0000-0000-0000FF5A0000}"/>
    <cellStyle name="Migliaia 45 10 2" xfId="12376" xr:uid="{00000000-0005-0000-0000-0000005B0000}"/>
    <cellStyle name="Migliaia 45 10 3" xfId="12377" xr:uid="{00000000-0005-0000-0000-0000015B0000}"/>
    <cellStyle name="Migliaia 45 10 4" xfId="28321" xr:uid="{00000000-0005-0000-0000-0000025B0000}"/>
    <cellStyle name="Migliaia 45 10 5" xfId="33079" xr:uid="{00000000-0005-0000-0000-0000035B0000}"/>
    <cellStyle name="Migliaia 45 10 6" xfId="39328" xr:uid="{00000000-0005-0000-0000-0000045B0000}"/>
    <cellStyle name="Migliaia 45 11" xfId="12378" xr:uid="{00000000-0005-0000-0000-0000055B0000}"/>
    <cellStyle name="Migliaia 45 11 2" xfId="12379" xr:uid="{00000000-0005-0000-0000-0000065B0000}"/>
    <cellStyle name="Migliaia 45 11 3" xfId="12380" xr:uid="{00000000-0005-0000-0000-0000075B0000}"/>
    <cellStyle name="Migliaia 45 11 4" xfId="29241" xr:uid="{00000000-0005-0000-0000-0000085B0000}"/>
    <cellStyle name="Migliaia 45 11 5" xfId="32729" xr:uid="{00000000-0005-0000-0000-0000095B0000}"/>
    <cellStyle name="Migliaia 45 11 6" xfId="40233" xr:uid="{00000000-0005-0000-0000-00000A5B0000}"/>
    <cellStyle name="Migliaia 45 12" xfId="12381" xr:uid="{00000000-0005-0000-0000-00000B5B0000}"/>
    <cellStyle name="Migliaia 45 13" xfId="12382" xr:uid="{00000000-0005-0000-0000-00000C5B0000}"/>
    <cellStyle name="Migliaia 45 14" xfId="12383" xr:uid="{00000000-0005-0000-0000-00000D5B0000}"/>
    <cellStyle name="Migliaia 45 15" xfId="23634" xr:uid="{00000000-0005-0000-0000-00000E5B0000}"/>
    <cellStyle name="Migliaia 45 16" xfId="30261" xr:uid="{00000000-0005-0000-0000-00000F5B0000}"/>
    <cellStyle name="Migliaia 45 17" xfId="36376" xr:uid="{00000000-0005-0000-0000-0000105B0000}"/>
    <cellStyle name="Migliaia 45 18" xfId="41138" xr:uid="{00000000-0005-0000-0000-0000115B0000}"/>
    <cellStyle name="Migliaia 45 19" xfId="41259" xr:uid="{00000000-0005-0000-0000-0000125B0000}"/>
    <cellStyle name="Migliaia 45 2" xfId="12384" xr:uid="{00000000-0005-0000-0000-0000135B0000}"/>
    <cellStyle name="Migliaia 45 2 10" xfId="24570" xr:uid="{00000000-0005-0000-0000-0000145B0000}"/>
    <cellStyle name="Migliaia 45 2 11" xfId="30262" xr:uid="{00000000-0005-0000-0000-0000155B0000}"/>
    <cellStyle name="Migliaia 45 2 12" xfId="37038" xr:uid="{00000000-0005-0000-0000-0000165B0000}"/>
    <cellStyle name="Migliaia 45 2 2" xfId="12385" xr:uid="{00000000-0005-0000-0000-0000175B0000}"/>
    <cellStyle name="Migliaia 45 2 2 10" xfId="31088" xr:uid="{00000000-0005-0000-0000-0000185B0000}"/>
    <cellStyle name="Migliaia 45 2 2 11" xfId="33852" xr:uid="{00000000-0005-0000-0000-0000195B0000}"/>
    <cellStyle name="Migliaia 45 2 2 12" xfId="37039" xr:uid="{00000000-0005-0000-0000-00001A5B0000}"/>
    <cellStyle name="Migliaia 45 2 2 2" xfId="12386" xr:uid="{00000000-0005-0000-0000-00001B5B0000}"/>
    <cellStyle name="Migliaia 45 2 2 2 2" xfId="12387" xr:uid="{00000000-0005-0000-0000-00001C5B0000}"/>
    <cellStyle name="Migliaia 45 2 2 2 3" xfId="12388" xr:uid="{00000000-0005-0000-0000-00001D5B0000}"/>
    <cellStyle name="Migliaia 45 2 2 2 4" xfId="12389" xr:uid="{00000000-0005-0000-0000-00001E5B0000}"/>
    <cellStyle name="Migliaia 45 2 2 2 5" xfId="26896" xr:uid="{00000000-0005-0000-0000-00001F5B0000}"/>
    <cellStyle name="Migliaia 45 2 2 2 6" xfId="31974" xr:uid="{00000000-0005-0000-0000-0000205B0000}"/>
    <cellStyle name="Migliaia 45 2 2 2 7" xfId="34962" xr:uid="{00000000-0005-0000-0000-0000215B0000}"/>
    <cellStyle name="Migliaia 45 2 2 2 8" xfId="37922" xr:uid="{00000000-0005-0000-0000-0000225B0000}"/>
    <cellStyle name="Migliaia 45 2 2 3" xfId="12390" xr:uid="{00000000-0005-0000-0000-0000235B0000}"/>
    <cellStyle name="Migliaia 45 2 2 3 2" xfId="12391" xr:uid="{00000000-0005-0000-0000-0000245B0000}"/>
    <cellStyle name="Migliaia 45 2 2 3 3" xfId="12392" xr:uid="{00000000-0005-0000-0000-0000255B0000}"/>
    <cellStyle name="Migliaia 45 2 2 3 4" xfId="28111" xr:uid="{00000000-0005-0000-0000-0000265B0000}"/>
    <cellStyle name="Migliaia 45 2 2 3 5" xfId="36160" xr:uid="{00000000-0005-0000-0000-0000275B0000}"/>
    <cellStyle name="Migliaia 45 2 2 3 6" xfId="39120" xr:uid="{00000000-0005-0000-0000-0000285B0000}"/>
    <cellStyle name="Migliaia 45 2 2 4" xfId="12393" xr:uid="{00000000-0005-0000-0000-0000295B0000}"/>
    <cellStyle name="Migliaia 45 2 2 4 2" xfId="12394" xr:uid="{00000000-0005-0000-0000-00002A5B0000}"/>
    <cellStyle name="Migliaia 45 2 2 4 3" xfId="12395" xr:uid="{00000000-0005-0000-0000-00002B5B0000}"/>
    <cellStyle name="Migliaia 45 2 2 4 4" xfId="29027" xr:uid="{00000000-0005-0000-0000-00002C5B0000}"/>
    <cellStyle name="Migliaia 45 2 2 4 5" xfId="40024" xr:uid="{00000000-0005-0000-0000-00002D5B0000}"/>
    <cellStyle name="Migliaia 45 2 2 5" xfId="12396" xr:uid="{00000000-0005-0000-0000-00002E5B0000}"/>
    <cellStyle name="Migliaia 45 2 2 5 2" xfId="12397" xr:uid="{00000000-0005-0000-0000-00002F5B0000}"/>
    <cellStyle name="Migliaia 45 2 2 5 3" xfId="12398" xr:uid="{00000000-0005-0000-0000-0000305B0000}"/>
    <cellStyle name="Migliaia 45 2 2 5 4" xfId="29947" xr:uid="{00000000-0005-0000-0000-0000315B0000}"/>
    <cellStyle name="Migliaia 45 2 2 5 5" xfId="40929" xr:uid="{00000000-0005-0000-0000-0000325B0000}"/>
    <cellStyle name="Migliaia 45 2 2 6" xfId="12399" xr:uid="{00000000-0005-0000-0000-0000335B0000}"/>
    <cellStyle name="Migliaia 45 2 2 7" xfId="12400" xr:uid="{00000000-0005-0000-0000-0000345B0000}"/>
    <cellStyle name="Migliaia 45 2 2 8" xfId="12401" xr:uid="{00000000-0005-0000-0000-0000355B0000}"/>
    <cellStyle name="Migliaia 45 2 2 9" xfId="24571" xr:uid="{00000000-0005-0000-0000-0000365B0000}"/>
    <cellStyle name="Migliaia 45 2 3" xfId="12402" xr:uid="{00000000-0005-0000-0000-0000375B0000}"/>
    <cellStyle name="Migliaia 45 2 3 2" xfId="12403" xr:uid="{00000000-0005-0000-0000-0000385B0000}"/>
    <cellStyle name="Migliaia 45 2 3 3" xfId="12404" xr:uid="{00000000-0005-0000-0000-0000395B0000}"/>
    <cellStyle name="Migliaia 45 2 3 4" xfId="12405" xr:uid="{00000000-0005-0000-0000-00003A5B0000}"/>
    <cellStyle name="Migliaia 45 2 3 5" xfId="26895" xr:uid="{00000000-0005-0000-0000-00003B5B0000}"/>
    <cellStyle name="Migliaia 45 2 3 6" xfId="31973" xr:uid="{00000000-0005-0000-0000-00003C5B0000}"/>
    <cellStyle name="Migliaia 45 2 3 7" xfId="34961" xr:uid="{00000000-0005-0000-0000-00003D5B0000}"/>
    <cellStyle name="Migliaia 45 2 3 8" xfId="37921" xr:uid="{00000000-0005-0000-0000-00003E5B0000}"/>
    <cellStyle name="Migliaia 45 2 4" xfId="12406" xr:uid="{00000000-0005-0000-0000-00003F5B0000}"/>
    <cellStyle name="Migliaia 45 2 4 2" xfId="12407" xr:uid="{00000000-0005-0000-0000-0000405B0000}"/>
    <cellStyle name="Migliaia 45 2 4 3" xfId="12408" xr:uid="{00000000-0005-0000-0000-0000415B0000}"/>
    <cellStyle name="Migliaia 45 2 4 4" xfId="12409" xr:uid="{00000000-0005-0000-0000-0000425B0000}"/>
    <cellStyle name="Migliaia 45 2 4 5" xfId="27468" xr:uid="{00000000-0005-0000-0000-0000435B0000}"/>
    <cellStyle name="Migliaia 45 2 4 6" xfId="31087" xr:uid="{00000000-0005-0000-0000-0000445B0000}"/>
    <cellStyle name="Migliaia 45 2 4 7" xfId="35525" xr:uid="{00000000-0005-0000-0000-0000455B0000}"/>
    <cellStyle name="Migliaia 45 2 4 8" xfId="38485" xr:uid="{00000000-0005-0000-0000-0000465B0000}"/>
    <cellStyle name="Migliaia 45 2 5" xfId="12410" xr:uid="{00000000-0005-0000-0000-0000475B0000}"/>
    <cellStyle name="Migliaia 45 2 5 2" xfId="12411" xr:uid="{00000000-0005-0000-0000-0000485B0000}"/>
    <cellStyle name="Migliaia 45 2 5 3" xfId="12412" xr:uid="{00000000-0005-0000-0000-0000495B0000}"/>
    <cellStyle name="Migliaia 45 2 5 4" xfId="28384" xr:uid="{00000000-0005-0000-0000-00004A5B0000}"/>
    <cellStyle name="Migliaia 45 2 5 5" xfId="33851" xr:uid="{00000000-0005-0000-0000-00004B5B0000}"/>
    <cellStyle name="Migliaia 45 2 5 6" xfId="39389" xr:uid="{00000000-0005-0000-0000-00004C5B0000}"/>
    <cellStyle name="Migliaia 45 2 6" xfId="12413" xr:uid="{00000000-0005-0000-0000-00004D5B0000}"/>
    <cellStyle name="Migliaia 45 2 6 2" xfId="12414" xr:uid="{00000000-0005-0000-0000-00004E5B0000}"/>
    <cellStyle name="Migliaia 45 2 6 3" xfId="12415" xr:uid="{00000000-0005-0000-0000-00004F5B0000}"/>
    <cellStyle name="Migliaia 45 2 6 4" xfId="29304" xr:uid="{00000000-0005-0000-0000-0000505B0000}"/>
    <cellStyle name="Migliaia 45 2 6 5" xfId="40294" xr:uid="{00000000-0005-0000-0000-0000515B0000}"/>
    <cellStyle name="Migliaia 45 2 7" xfId="12416" xr:uid="{00000000-0005-0000-0000-0000525B0000}"/>
    <cellStyle name="Migliaia 45 2 8" xfId="12417" xr:uid="{00000000-0005-0000-0000-0000535B0000}"/>
    <cellStyle name="Migliaia 45 2 9" xfId="12418" xr:uid="{00000000-0005-0000-0000-0000545B0000}"/>
    <cellStyle name="Migliaia 45 3" xfId="12419" xr:uid="{00000000-0005-0000-0000-0000555B0000}"/>
    <cellStyle name="Migliaia 45 3 10" xfId="12420" xr:uid="{00000000-0005-0000-0000-0000565B0000}"/>
    <cellStyle name="Migliaia 45 3 11" xfId="12421" xr:uid="{00000000-0005-0000-0000-0000575B0000}"/>
    <cellStyle name="Migliaia 45 3 12" xfId="24572" xr:uid="{00000000-0005-0000-0000-0000585B0000}"/>
    <cellStyle name="Migliaia 45 3 13" xfId="31089" xr:uid="{00000000-0005-0000-0000-0000595B0000}"/>
    <cellStyle name="Migliaia 45 3 14" xfId="37040" xr:uid="{00000000-0005-0000-0000-00005A5B0000}"/>
    <cellStyle name="Migliaia 45 3 2" xfId="12422" xr:uid="{00000000-0005-0000-0000-00005B5B0000}"/>
    <cellStyle name="Migliaia 45 3 2 10" xfId="31090" xr:uid="{00000000-0005-0000-0000-00005C5B0000}"/>
    <cellStyle name="Migliaia 45 3 2 11" xfId="33854" xr:uid="{00000000-0005-0000-0000-00005D5B0000}"/>
    <cellStyle name="Migliaia 45 3 2 12" xfId="37041" xr:uid="{00000000-0005-0000-0000-00005E5B0000}"/>
    <cellStyle name="Migliaia 45 3 2 2" xfId="12423" xr:uid="{00000000-0005-0000-0000-00005F5B0000}"/>
    <cellStyle name="Migliaia 45 3 2 2 2" xfId="12424" xr:uid="{00000000-0005-0000-0000-0000605B0000}"/>
    <cellStyle name="Migliaia 45 3 2 2 3" xfId="12425" xr:uid="{00000000-0005-0000-0000-0000615B0000}"/>
    <cellStyle name="Migliaia 45 3 2 2 4" xfId="12426" xr:uid="{00000000-0005-0000-0000-0000625B0000}"/>
    <cellStyle name="Migliaia 45 3 2 2 5" xfId="26898" xr:uid="{00000000-0005-0000-0000-0000635B0000}"/>
    <cellStyle name="Migliaia 45 3 2 2 6" xfId="31976" xr:uid="{00000000-0005-0000-0000-0000645B0000}"/>
    <cellStyle name="Migliaia 45 3 2 2 7" xfId="34964" xr:uid="{00000000-0005-0000-0000-0000655B0000}"/>
    <cellStyle name="Migliaia 45 3 2 2 8" xfId="37924" xr:uid="{00000000-0005-0000-0000-0000665B0000}"/>
    <cellStyle name="Migliaia 45 3 2 3" xfId="12427" xr:uid="{00000000-0005-0000-0000-0000675B0000}"/>
    <cellStyle name="Migliaia 45 3 2 3 2" xfId="12428" xr:uid="{00000000-0005-0000-0000-0000685B0000}"/>
    <cellStyle name="Migliaia 45 3 2 3 3" xfId="12429" xr:uid="{00000000-0005-0000-0000-0000695B0000}"/>
    <cellStyle name="Migliaia 45 3 2 3 4" xfId="27726" xr:uid="{00000000-0005-0000-0000-00006A5B0000}"/>
    <cellStyle name="Migliaia 45 3 2 3 5" xfId="35780" xr:uid="{00000000-0005-0000-0000-00006B5B0000}"/>
    <cellStyle name="Migliaia 45 3 2 3 6" xfId="38740" xr:uid="{00000000-0005-0000-0000-00006C5B0000}"/>
    <cellStyle name="Migliaia 45 3 2 4" xfId="12430" xr:uid="{00000000-0005-0000-0000-00006D5B0000}"/>
    <cellStyle name="Migliaia 45 3 2 4 2" xfId="12431" xr:uid="{00000000-0005-0000-0000-00006E5B0000}"/>
    <cellStyle name="Migliaia 45 3 2 4 3" xfId="12432" xr:uid="{00000000-0005-0000-0000-00006F5B0000}"/>
    <cellStyle name="Migliaia 45 3 2 4 4" xfId="28642" xr:uid="{00000000-0005-0000-0000-0000705B0000}"/>
    <cellStyle name="Migliaia 45 3 2 4 5" xfId="39644" xr:uid="{00000000-0005-0000-0000-0000715B0000}"/>
    <cellStyle name="Migliaia 45 3 2 5" xfId="12433" xr:uid="{00000000-0005-0000-0000-0000725B0000}"/>
    <cellStyle name="Migliaia 45 3 2 5 2" xfId="12434" xr:uid="{00000000-0005-0000-0000-0000735B0000}"/>
    <cellStyle name="Migliaia 45 3 2 5 3" xfId="12435" xr:uid="{00000000-0005-0000-0000-0000745B0000}"/>
    <cellStyle name="Migliaia 45 3 2 5 4" xfId="29562" xr:uid="{00000000-0005-0000-0000-0000755B0000}"/>
    <cellStyle name="Migliaia 45 3 2 5 5" xfId="40549" xr:uid="{00000000-0005-0000-0000-0000765B0000}"/>
    <cellStyle name="Migliaia 45 3 2 6" xfId="12436" xr:uid="{00000000-0005-0000-0000-0000775B0000}"/>
    <cellStyle name="Migliaia 45 3 2 7" xfId="12437" xr:uid="{00000000-0005-0000-0000-0000785B0000}"/>
    <cellStyle name="Migliaia 45 3 2 8" xfId="12438" xr:uid="{00000000-0005-0000-0000-0000795B0000}"/>
    <cellStyle name="Migliaia 45 3 2 9" xfId="24573" xr:uid="{00000000-0005-0000-0000-00007A5B0000}"/>
    <cellStyle name="Migliaia 45 3 3" xfId="12439" xr:uid="{00000000-0005-0000-0000-00007B5B0000}"/>
    <cellStyle name="Migliaia 45 3 3 10" xfId="24574" xr:uid="{00000000-0005-0000-0000-00007C5B0000}"/>
    <cellStyle name="Migliaia 45 3 3 11" xfId="31091" xr:uid="{00000000-0005-0000-0000-00007D5B0000}"/>
    <cellStyle name="Migliaia 45 3 3 12" xfId="33855" xr:uid="{00000000-0005-0000-0000-00007E5B0000}"/>
    <cellStyle name="Migliaia 45 3 3 13" xfId="37042" xr:uid="{00000000-0005-0000-0000-00007F5B0000}"/>
    <cellStyle name="Migliaia 45 3 3 2" xfId="12440" xr:uid="{00000000-0005-0000-0000-0000805B0000}"/>
    <cellStyle name="Migliaia 45 3 3 2 10" xfId="31092" xr:uid="{00000000-0005-0000-0000-0000815B0000}"/>
    <cellStyle name="Migliaia 45 3 3 2 11" xfId="33856" xr:uid="{00000000-0005-0000-0000-0000825B0000}"/>
    <cellStyle name="Migliaia 45 3 3 2 12" xfId="37043" xr:uid="{00000000-0005-0000-0000-0000835B0000}"/>
    <cellStyle name="Migliaia 45 3 3 2 2" xfId="12441" xr:uid="{00000000-0005-0000-0000-0000845B0000}"/>
    <cellStyle name="Migliaia 45 3 3 2 2 2" xfId="12442" xr:uid="{00000000-0005-0000-0000-0000855B0000}"/>
    <cellStyle name="Migliaia 45 3 3 2 2 3" xfId="12443" xr:uid="{00000000-0005-0000-0000-0000865B0000}"/>
    <cellStyle name="Migliaia 45 3 3 2 2 4" xfId="12444" xr:uid="{00000000-0005-0000-0000-0000875B0000}"/>
    <cellStyle name="Migliaia 45 3 3 2 2 5" xfId="26900" xr:uid="{00000000-0005-0000-0000-0000885B0000}"/>
    <cellStyle name="Migliaia 45 3 3 2 2 6" xfId="31978" xr:uid="{00000000-0005-0000-0000-0000895B0000}"/>
    <cellStyle name="Migliaia 45 3 3 2 2 7" xfId="34966" xr:uid="{00000000-0005-0000-0000-00008A5B0000}"/>
    <cellStyle name="Migliaia 45 3 3 2 2 8" xfId="37926" xr:uid="{00000000-0005-0000-0000-00008B5B0000}"/>
    <cellStyle name="Migliaia 45 3 3 2 3" xfId="12445" xr:uid="{00000000-0005-0000-0000-00008C5B0000}"/>
    <cellStyle name="Migliaia 45 3 3 2 3 2" xfId="12446" xr:uid="{00000000-0005-0000-0000-00008D5B0000}"/>
    <cellStyle name="Migliaia 45 3 3 2 3 3" xfId="12447" xr:uid="{00000000-0005-0000-0000-00008E5B0000}"/>
    <cellStyle name="Migliaia 45 3 3 2 3 4" xfId="28113" xr:uid="{00000000-0005-0000-0000-00008F5B0000}"/>
    <cellStyle name="Migliaia 45 3 3 2 3 5" xfId="36162" xr:uid="{00000000-0005-0000-0000-0000905B0000}"/>
    <cellStyle name="Migliaia 45 3 3 2 3 6" xfId="39122" xr:uid="{00000000-0005-0000-0000-0000915B0000}"/>
    <cellStyle name="Migliaia 45 3 3 2 4" xfId="12448" xr:uid="{00000000-0005-0000-0000-0000925B0000}"/>
    <cellStyle name="Migliaia 45 3 3 2 4 2" xfId="12449" xr:uid="{00000000-0005-0000-0000-0000935B0000}"/>
    <cellStyle name="Migliaia 45 3 3 2 4 3" xfId="12450" xr:uid="{00000000-0005-0000-0000-0000945B0000}"/>
    <cellStyle name="Migliaia 45 3 3 2 4 4" xfId="29029" xr:uid="{00000000-0005-0000-0000-0000955B0000}"/>
    <cellStyle name="Migliaia 45 3 3 2 4 5" xfId="40026" xr:uid="{00000000-0005-0000-0000-0000965B0000}"/>
    <cellStyle name="Migliaia 45 3 3 2 5" xfId="12451" xr:uid="{00000000-0005-0000-0000-0000975B0000}"/>
    <cellStyle name="Migliaia 45 3 3 2 5 2" xfId="12452" xr:uid="{00000000-0005-0000-0000-0000985B0000}"/>
    <cellStyle name="Migliaia 45 3 3 2 5 3" xfId="12453" xr:uid="{00000000-0005-0000-0000-0000995B0000}"/>
    <cellStyle name="Migliaia 45 3 3 2 5 4" xfId="29949" xr:uid="{00000000-0005-0000-0000-00009A5B0000}"/>
    <cellStyle name="Migliaia 45 3 3 2 5 5" xfId="40931" xr:uid="{00000000-0005-0000-0000-00009B5B0000}"/>
    <cellStyle name="Migliaia 45 3 3 2 6" xfId="12454" xr:uid="{00000000-0005-0000-0000-00009C5B0000}"/>
    <cellStyle name="Migliaia 45 3 3 2 7" xfId="12455" xr:uid="{00000000-0005-0000-0000-00009D5B0000}"/>
    <cellStyle name="Migliaia 45 3 3 2 8" xfId="12456" xr:uid="{00000000-0005-0000-0000-00009E5B0000}"/>
    <cellStyle name="Migliaia 45 3 3 2 9" xfId="24575" xr:uid="{00000000-0005-0000-0000-00009F5B0000}"/>
    <cellStyle name="Migliaia 45 3 3 3" xfId="12457" xr:uid="{00000000-0005-0000-0000-0000A05B0000}"/>
    <cellStyle name="Migliaia 45 3 3 3 2" xfId="12458" xr:uid="{00000000-0005-0000-0000-0000A15B0000}"/>
    <cellStyle name="Migliaia 45 3 3 3 3" xfId="12459" xr:uid="{00000000-0005-0000-0000-0000A25B0000}"/>
    <cellStyle name="Migliaia 45 3 3 3 4" xfId="12460" xr:uid="{00000000-0005-0000-0000-0000A35B0000}"/>
    <cellStyle name="Migliaia 45 3 3 3 5" xfId="26899" xr:uid="{00000000-0005-0000-0000-0000A45B0000}"/>
    <cellStyle name="Migliaia 45 3 3 3 6" xfId="31977" xr:uid="{00000000-0005-0000-0000-0000A55B0000}"/>
    <cellStyle name="Migliaia 45 3 3 3 7" xfId="34965" xr:uid="{00000000-0005-0000-0000-0000A65B0000}"/>
    <cellStyle name="Migliaia 45 3 3 3 8" xfId="37925" xr:uid="{00000000-0005-0000-0000-0000A75B0000}"/>
    <cellStyle name="Migliaia 45 3 3 4" xfId="12461" xr:uid="{00000000-0005-0000-0000-0000A85B0000}"/>
    <cellStyle name="Migliaia 45 3 3 4 2" xfId="12462" xr:uid="{00000000-0005-0000-0000-0000A95B0000}"/>
    <cellStyle name="Migliaia 45 3 3 4 3" xfId="12463" xr:uid="{00000000-0005-0000-0000-0000AA5B0000}"/>
    <cellStyle name="Migliaia 45 3 3 4 4" xfId="27727" xr:uid="{00000000-0005-0000-0000-0000AB5B0000}"/>
    <cellStyle name="Migliaia 45 3 3 4 5" xfId="35781" xr:uid="{00000000-0005-0000-0000-0000AC5B0000}"/>
    <cellStyle name="Migliaia 45 3 3 4 6" xfId="38741" xr:uid="{00000000-0005-0000-0000-0000AD5B0000}"/>
    <cellStyle name="Migliaia 45 3 3 5" xfId="12464" xr:uid="{00000000-0005-0000-0000-0000AE5B0000}"/>
    <cellStyle name="Migliaia 45 3 3 5 2" xfId="12465" xr:uid="{00000000-0005-0000-0000-0000AF5B0000}"/>
    <cellStyle name="Migliaia 45 3 3 5 3" xfId="12466" xr:uid="{00000000-0005-0000-0000-0000B05B0000}"/>
    <cellStyle name="Migliaia 45 3 3 5 4" xfId="28643" xr:uid="{00000000-0005-0000-0000-0000B15B0000}"/>
    <cellStyle name="Migliaia 45 3 3 5 5" xfId="39645" xr:uid="{00000000-0005-0000-0000-0000B25B0000}"/>
    <cellStyle name="Migliaia 45 3 3 6" xfId="12467" xr:uid="{00000000-0005-0000-0000-0000B35B0000}"/>
    <cellStyle name="Migliaia 45 3 3 6 2" xfId="12468" xr:uid="{00000000-0005-0000-0000-0000B45B0000}"/>
    <cellStyle name="Migliaia 45 3 3 6 3" xfId="12469" xr:uid="{00000000-0005-0000-0000-0000B55B0000}"/>
    <cellStyle name="Migliaia 45 3 3 6 4" xfId="29563" xr:uid="{00000000-0005-0000-0000-0000B65B0000}"/>
    <cellStyle name="Migliaia 45 3 3 6 5" xfId="40550" xr:uid="{00000000-0005-0000-0000-0000B75B0000}"/>
    <cellStyle name="Migliaia 45 3 3 7" xfId="12470" xr:uid="{00000000-0005-0000-0000-0000B85B0000}"/>
    <cellStyle name="Migliaia 45 3 3 8" xfId="12471" xr:uid="{00000000-0005-0000-0000-0000B95B0000}"/>
    <cellStyle name="Migliaia 45 3 3 9" xfId="12472" xr:uid="{00000000-0005-0000-0000-0000BA5B0000}"/>
    <cellStyle name="Migliaia 45 3 4" xfId="12473" xr:uid="{00000000-0005-0000-0000-0000BB5B0000}"/>
    <cellStyle name="Migliaia 45 3 4 10" xfId="31093" xr:uid="{00000000-0005-0000-0000-0000BC5B0000}"/>
    <cellStyle name="Migliaia 45 3 4 11" xfId="33857" xr:uid="{00000000-0005-0000-0000-0000BD5B0000}"/>
    <cellStyle name="Migliaia 45 3 4 12" xfId="37044" xr:uid="{00000000-0005-0000-0000-0000BE5B0000}"/>
    <cellStyle name="Migliaia 45 3 4 2" xfId="12474" xr:uid="{00000000-0005-0000-0000-0000BF5B0000}"/>
    <cellStyle name="Migliaia 45 3 4 2 2" xfId="12475" xr:uid="{00000000-0005-0000-0000-0000C05B0000}"/>
    <cellStyle name="Migliaia 45 3 4 2 3" xfId="12476" xr:uid="{00000000-0005-0000-0000-0000C15B0000}"/>
    <cellStyle name="Migliaia 45 3 4 2 4" xfId="12477" xr:uid="{00000000-0005-0000-0000-0000C25B0000}"/>
    <cellStyle name="Migliaia 45 3 4 2 5" xfId="26901" xr:uid="{00000000-0005-0000-0000-0000C35B0000}"/>
    <cellStyle name="Migliaia 45 3 4 2 6" xfId="31979" xr:uid="{00000000-0005-0000-0000-0000C45B0000}"/>
    <cellStyle name="Migliaia 45 3 4 2 7" xfId="34967" xr:uid="{00000000-0005-0000-0000-0000C55B0000}"/>
    <cellStyle name="Migliaia 45 3 4 2 8" xfId="37927" xr:uid="{00000000-0005-0000-0000-0000C65B0000}"/>
    <cellStyle name="Migliaia 45 3 4 3" xfId="12478" xr:uid="{00000000-0005-0000-0000-0000C75B0000}"/>
    <cellStyle name="Migliaia 45 3 4 3 2" xfId="12479" xr:uid="{00000000-0005-0000-0000-0000C85B0000}"/>
    <cellStyle name="Migliaia 45 3 4 3 3" xfId="12480" xr:uid="{00000000-0005-0000-0000-0000C95B0000}"/>
    <cellStyle name="Migliaia 45 3 4 3 4" xfId="28112" xr:uid="{00000000-0005-0000-0000-0000CA5B0000}"/>
    <cellStyle name="Migliaia 45 3 4 3 5" xfId="36161" xr:uid="{00000000-0005-0000-0000-0000CB5B0000}"/>
    <cellStyle name="Migliaia 45 3 4 3 6" xfId="39121" xr:uid="{00000000-0005-0000-0000-0000CC5B0000}"/>
    <cellStyle name="Migliaia 45 3 4 4" xfId="12481" xr:uid="{00000000-0005-0000-0000-0000CD5B0000}"/>
    <cellStyle name="Migliaia 45 3 4 4 2" xfId="12482" xr:uid="{00000000-0005-0000-0000-0000CE5B0000}"/>
    <cellStyle name="Migliaia 45 3 4 4 3" xfId="12483" xr:uid="{00000000-0005-0000-0000-0000CF5B0000}"/>
    <cellStyle name="Migliaia 45 3 4 4 4" xfId="29028" xr:uid="{00000000-0005-0000-0000-0000D05B0000}"/>
    <cellStyle name="Migliaia 45 3 4 4 5" xfId="40025" xr:uid="{00000000-0005-0000-0000-0000D15B0000}"/>
    <cellStyle name="Migliaia 45 3 4 5" xfId="12484" xr:uid="{00000000-0005-0000-0000-0000D25B0000}"/>
    <cellStyle name="Migliaia 45 3 4 5 2" xfId="12485" xr:uid="{00000000-0005-0000-0000-0000D35B0000}"/>
    <cellStyle name="Migliaia 45 3 4 5 3" xfId="12486" xr:uid="{00000000-0005-0000-0000-0000D45B0000}"/>
    <cellStyle name="Migliaia 45 3 4 5 4" xfId="29948" xr:uid="{00000000-0005-0000-0000-0000D55B0000}"/>
    <cellStyle name="Migliaia 45 3 4 5 5" xfId="40930" xr:uid="{00000000-0005-0000-0000-0000D65B0000}"/>
    <cellStyle name="Migliaia 45 3 4 6" xfId="12487" xr:uid="{00000000-0005-0000-0000-0000D75B0000}"/>
    <cellStyle name="Migliaia 45 3 4 7" xfId="12488" xr:uid="{00000000-0005-0000-0000-0000D85B0000}"/>
    <cellStyle name="Migliaia 45 3 4 8" xfId="12489" xr:uid="{00000000-0005-0000-0000-0000D95B0000}"/>
    <cellStyle name="Migliaia 45 3 4 9" xfId="24576" xr:uid="{00000000-0005-0000-0000-0000DA5B0000}"/>
    <cellStyle name="Migliaia 45 3 5" xfId="12490" xr:uid="{00000000-0005-0000-0000-0000DB5B0000}"/>
    <cellStyle name="Migliaia 45 3 5 2" xfId="12491" xr:uid="{00000000-0005-0000-0000-0000DC5B0000}"/>
    <cellStyle name="Migliaia 45 3 5 3" xfId="12492" xr:uid="{00000000-0005-0000-0000-0000DD5B0000}"/>
    <cellStyle name="Migliaia 45 3 5 4" xfId="12493" xr:uid="{00000000-0005-0000-0000-0000DE5B0000}"/>
    <cellStyle name="Migliaia 45 3 5 5" xfId="26897" xr:uid="{00000000-0005-0000-0000-0000DF5B0000}"/>
    <cellStyle name="Migliaia 45 3 5 6" xfId="31975" xr:uid="{00000000-0005-0000-0000-0000E05B0000}"/>
    <cellStyle name="Migliaia 45 3 5 7" xfId="34963" xr:uid="{00000000-0005-0000-0000-0000E15B0000}"/>
    <cellStyle name="Migliaia 45 3 5 8" xfId="37923" xr:uid="{00000000-0005-0000-0000-0000E25B0000}"/>
    <cellStyle name="Migliaia 45 3 6" xfId="12494" xr:uid="{00000000-0005-0000-0000-0000E35B0000}"/>
    <cellStyle name="Migliaia 45 3 6 2" xfId="12495" xr:uid="{00000000-0005-0000-0000-0000E45B0000}"/>
    <cellStyle name="Migliaia 45 3 6 3" xfId="12496" xr:uid="{00000000-0005-0000-0000-0000E55B0000}"/>
    <cellStyle name="Migliaia 45 3 6 4" xfId="27725" xr:uid="{00000000-0005-0000-0000-0000E65B0000}"/>
    <cellStyle name="Migliaia 45 3 6 5" xfId="35779" xr:uid="{00000000-0005-0000-0000-0000E75B0000}"/>
    <cellStyle name="Migliaia 45 3 6 6" xfId="38739" xr:uid="{00000000-0005-0000-0000-0000E85B0000}"/>
    <cellStyle name="Migliaia 45 3 7" xfId="12497" xr:uid="{00000000-0005-0000-0000-0000E95B0000}"/>
    <cellStyle name="Migliaia 45 3 7 2" xfId="12498" xr:uid="{00000000-0005-0000-0000-0000EA5B0000}"/>
    <cellStyle name="Migliaia 45 3 7 3" xfId="12499" xr:uid="{00000000-0005-0000-0000-0000EB5B0000}"/>
    <cellStyle name="Migliaia 45 3 7 4" xfId="28641" xr:uid="{00000000-0005-0000-0000-0000EC5B0000}"/>
    <cellStyle name="Migliaia 45 3 7 5" xfId="33853" xr:uid="{00000000-0005-0000-0000-0000ED5B0000}"/>
    <cellStyle name="Migliaia 45 3 7 6" xfId="39643" xr:uid="{00000000-0005-0000-0000-0000EE5B0000}"/>
    <cellStyle name="Migliaia 45 3 8" xfId="12500" xr:uid="{00000000-0005-0000-0000-0000EF5B0000}"/>
    <cellStyle name="Migliaia 45 3 8 2" xfId="12501" xr:uid="{00000000-0005-0000-0000-0000F05B0000}"/>
    <cellStyle name="Migliaia 45 3 8 3" xfId="12502" xr:uid="{00000000-0005-0000-0000-0000F15B0000}"/>
    <cellStyle name="Migliaia 45 3 8 4" xfId="29561" xr:uid="{00000000-0005-0000-0000-0000F25B0000}"/>
    <cellStyle name="Migliaia 45 3 8 5" xfId="40548" xr:uid="{00000000-0005-0000-0000-0000F35B0000}"/>
    <cellStyle name="Migliaia 45 3 9" xfId="12503" xr:uid="{00000000-0005-0000-0000-0000F45B0000}"/>
    <cellStyle name="Migliaia 45 4" xfId="12504" xr:uid="{00000000-0005-0000-0000-0000F55B0000}"/>
    <cellStyle name="Migliaia 45 4 10" xfId="12505" xr:uid="{00000000-0005-0000-0000-0000F65B0000}"/>
    <cellStyle name="Migliaia 45 4 11" xfId="24577" xr:uid="{00000000-0005-0000-0000-0000F75B0000}"/>
    <cellStyle name="Migliaia 45 4 12" xfId="31094" xr:uid="{00000000-0005-0000-0000-0000F85B0000}"/>
    <cellStyle name="Migliaia 45 4 13" xfId="33858" xr:uid="{00000000-0005-0000-0000-0000F95B0000}"/>
    <cellStyle name="Migliaia 45 4 14" xfId="37045" xr:uid="{00000000-0005-0000-0000-0000FA5B0000}"/>
    <cellStyle name="Migliaia 45 4 2" xfId="12506" xr:uid="{00000000-0005-0000-0000-0000FB5B0000}"/>
    <cellStyle name="Migliaia 45 4 2 10" xfId="24578" xr:uid="{00000000-0005-0000-0000-0000FC5B0000}"/>
    <cellStyle name="Migliaia 45 4 2 11" xfId="31095" xr:uid="{00000000-0005-0000-0000-0000FD5B0000}"/>
    <cellStyle name="Migliaia 45 4 2 12" xfId="33859" xr:uid="{00000000-0005-0000-0000-0000FE5B0000}"/>
    <cellStyle name="Migliaia 45 4 2 13" xfId="37046" xr:uid="{00000000-0005-0000-0000-0000FF5B0000}"/>
    <cellStyle name="Migliaia 45 4 2 2" xfId="12507" xr:uid="{00000000-0005-0000-0000-0000005C0000}"/>
    <cellStyle name="Migliaia 45 4 2 2 10" xfId="31096" xr:uid="{00000000-0005-0000-0000-0000015C0000}"/>
    <cellStyle name="Migliaia 45 4 2 2 11" xfId="33860" xr:uid="{00000000-0005-0000-0000-0000025C0000}"/>
    <cellStyle name="Migliaia 45 4 2 2 12" xfId="37047" xr:uid="{00000000-0005-0000-0000-0000035C0000}"/>
    <cellStyle name="Migliaia 45 4 2 2 2" xfId="12508" xr:uid="{00000000-0005-0000-0000-0000045C0000}"/>
    <cellStyle name="Migliaia 45 4 2 2 2 2" xfId="12509" xr:uid="{00000000-0005-0000-0000-0000055C0000}"/>
    <cellStyle name="Migliaia 45 4 2 2 2 3" xfId="12510" xr:uid="{00000000-0005-0000-0000-0000065C0000}"/>
    <cellStyle name="Migliaia 45 4 2 2 2 4" xfId="12511" xr:uid="{00000000-0005-0000-0000-0000075C0000}"/>
    <cellStyle name="Migliaia 45 4 2 2 2 5" xfId="26904" xr:uid="{00000000-0005-0000-0000-0000085C0000}"/>
    <cellStyle name="Migliaia 45 4 2 2 2 6" xfId="31982" xr:uid="{00000000-0005-0000-0000-0000095C0000}"/>
    <cellStyle name="Migliaia 45 4 2 2 2 7" xfId="34970" xr:uid="{00000000-0005-0000-0000-00000A5C0000}"/>
    <cellStyle name="Migliaia 45 4 2 2 2 8" xfId="37930" xr:uid="{00000000-0005-0000-0000-00000B5C0000}"/>
    <cellStyle name="Migliaia 45 4 2 2 3" xfId="12512" xr:uid="{00000000-0005-0000-0000-00000C5C0000}"/>
    <cellStyle name="Migliaia 45 4 2 2 3 2" xfId="12513" xr:uid="{00000000-0005-0000-0000-00000D5C0000}"/>
    <cellStyle name="Migliaia 45 4 2 2 3 3" xfId="12514" xr:uid="{00000000-0005-0000-0000-00000E5C0000}"/>
    <cellStyle name="Migliaia 45 4 2 2 3 4" xfId="28115" xr:uid="{00000000-0005-0000-0000-00000F5C0000}"/>
    <cellStyle name="Migliaia 45 4 2 2 3 5" xfId="36164" xr:uid="{00000000-0005-0000-0000-0000105C0000}"/>
    <cellStyle name="Migliaia 45 4 2 2 3 6" xfId="39124" xr:uid="{00000000-0005-0000-0000-0000115C0000}"/>
    <cellStyle name="Migliaia 45 4 2 2 4" xfId="12515" xr:uid="{00000000-0005-0000-0000-0000125C0000}"/>
    <cellStyle name="Migliaia 45 4 2 2 4 2" xfId="12516" xr:uid="{00000000-0005-0000-0000-0000135C0000}"/>
    <cellStyle name="Migliaia 45 4 2 2 4 3" xfId="12517" xr:uid="{00000000-0005-0000-0000-0000145C0000}"/>
    <cellStyle name="Migliaia 45 4 2 2 4 4" xfId="29031" xr:uid="{00000000-0005-0000-0000-0000155C0000}"/>
    <cellStyle name="Migliaia 45 4 2 2 4 5" xfId="40028" xr:uid="{00000000-0005-0000-0000-0000165C0000}"/>
    <cellStyle name="Migliaia 45 4 2 2 5" xfId="12518" xr:uid="{00000000-0005-0000-0000-0000175C0000}"/>
    <cellStyle name="Migliaia 45 4 2 2 5 2" xfId="12519" xr:uid="{00000000-0005-0000-0000-0000185C0000}"/>
    <cellStyle name="Migliaia 45 4 2 2 5 3" xfId="12520" xr:uid="{00000000-0005-0000-0000-0000195C0000}"/>
    <cellStyle name="Migliaia 45 4 2 2 5 4" xfId="29951" xr:uid="{00000000-0005-0000-0000-00001A5C0000}"/>
    <cellStyle name="Migliaia 45 4 2 2 5 5" xfId="40933" xr:uid="{00000000-0005-0000-0000-00001B5C0000}"/>
    <cellStyle name="Migliaia 45 4 2 2 6" xfId="12521" xr:uid="{00000000-0005-0000-0000-00001C5C0000}"/>
    <cellStyle name="Migliaia 45 4 2 2 7" xfId="12522" xr:uid="{00000000-0005-0000-0000-00001D5C0000}"/>
    <cellStyle name="Migliaia 45 4 2 2 8" xfId="12523" xr:uid="{00000000-0005-0000-0000-00001E5C0000}"/>
    <cellStyle name="Migliaia 45 4 2 2 9" xfId="24579" xr:uid="{00000000-0005-0000-0000-00001F5C0000}"/>
    <cellStyle name="Migliaia 45 4 2 3" xfId="12524" xr:uid="{00000000-0005-0000-0000-0000205C0000}"/>
    <cellStyle name="Migliaia 45 4 2 3 2" xfId="12525" xr:uid="{00000000-0005-0000-0000-0000215C0000}"/>
    <cellStyle name="Migliaia 45 4 2 3 3" xfId="12526" xr:uid="{00000000-0005-0000-0000-0000225C0000}"/>
    <cellStyle name="Migliaia 45 4 2 3 4" xfId="12527" xr:uid="{00000000-0005-0000-0000-0000235C0000}"/>
    <cellStyle name="Migliaia 45 4 2 3 5" xfId="26903" xr:uid="{00000000-0005-0000-0000-0000245C0000}"/>
    <cellStyle name="Migliaia 45 4 2 3 6" xfId="31981" xr:uid="{00000000-0005-0000-0000-0000255C0000}"/>
    <cellStyle name="Migliaia 45 4 2 3 7" xfId="34969" xr:uid="{00000000-0005-0000-0000-0000265C0000}"/>
    <cellStyle name="Migliaia 45 4 2 3 8" xfId="37929" xr:uid="{00000000-0005-0000-0000-0000275C0000}"/>
    <cellStyle name="Migliaia 45 4 2 4" xfId="12528" xr:uid="{00000000-0005-0000-0000-0000285C0000}"/>
    <cellStyle name="Migliaia 45 4 2 4 2" xfId="12529" xr:uid="{00000000-0005-0000-0000-0000295C0000}"/>
    <cellStyle name="Migliaia 45 4 2 4 3" xfId="12530" xr:uid="{00000000-0005-0000-0000-00002A5C0000}"/>
    <cellStyle name="Migliaia 45 4 2 4 4" xfId="27729" xr:uid="{00000000-0005-0000-0000-00002B5C0000}"/>
    <cellStyle name="Migliaia 45 4 2 4 5" xfId="35783" xr:uid="{00000000-0005-0000-0000-00002C5C0000}"/>
    <cellStyle name="Migliaia 45 4 2 4 6" xfId="38743" xr:uid="{00000000-0005-0000-0000-00002D5C0000}"/>
    <cellStyle name="Migliaia 45 4 2 5" xfId="12531" xr:uid="{00000000-0005-0000-0000-00002E5C0000}"/>
    <cellStyle name="Migliaia 45 4 2 5 2" xfId="12532" xr:uid="{00000000-0005-0000-0000-00002F5C0000}"/>
    <cellStyle name="Migliaia 45 4 2 5 3" xfId="12533" xr:uid="{00000000-0005-0000-0000-0000305C0000}"/>
    <cellStyle name="Migliaia 45 4 2 5 4" xfId="28645" xr:uid="{00000000-0005-0000-0000-0000315C0000}"/>
    <cellStyle name="Migliaia 45 4 2 5 5" xfId="39647" xr:uid="{00000000-0005-0000-0000-0000325C0000}"/>
    <cellStyle name="Migliaia 45 4 2 6" xfId="12534" xr:uid="{00000000-0005-0000-0000-0000335C0000}"/>
    <cellStyle name="Migliaia 45 4 2 6 2" xfId="12535" xr:uid="{00000000-0005-0000-0000-0000345C0000}"/>
    <cellStyle name="Migliaia 45 4 2 6 3" xfId="12536" xr:uid="{00000000-0005-0000-0000-0000355C0000}"/>
    <cellStyle name="Migliaia 45 4 2 6 4" xfId="29565" xr:uid="{00000000-0005-0000-0000-0000365C0000}"/>
    <cellStyle name="Migliaia 45 4 2 6 5" xfId="40552" xr:uid="{00000000-0005-0000-0000-0000375C0000}"/>
    <cellStyle name="Migliaia 45 4 2 7" xfId="12537" xr:uid="{00000000-0005-0000-0000-0000385C0000}"/>
    <cellStyle name="Migliaia 45 4 2 8" xfId="12538" xr:uid="{00000000-0005-0000-0000-0000395C0000}"/>
    <cellStyle name="Migliaia 45 4 2 9" xfId="12539" xr:uid="{00000000-0005-0000-0000-00003A5C0000}"/>
    <cellStyle name="Migliaia 45 4 3" xfId="12540" xr:uid="{00000000-0005-0000-0000-00003B5C0000}"/>
    <cellStyle name="Migliaia 45 4 3 10" xfId="31097" xr:uid="{00000000-0005-0000-0000-00003C5C0000}"/>
    <cellStyle name="Migliaia 45 4 3 11" xfId="33861" xr:uid="{00000000-0005-0000-0000-00003D5C0000}"/>
    <cellStyle name="Migliaia 45 4 3 12" xfId="37048" xr:uid="{00000000-0005-0000-0000-00003E5C0000}"/>
    <cellStyle name="Migliaia 45 4 3 2" xfId="12541" xr:uid="{00000000-0005-0000-0000-00003F5C0000}"/>
    <cellStyle name="Migliaia 45 4 3 2 2" xfId="12542" xr:uid="{00000000-0005-0000-0000-0000405C0000}"/>
    <cellStyle name="Migliaia 45 4 3 2 3" xfId="12543" xr:uid="{00000000-0005-0000-0000-0000415C0000}"/>
    <cellStyle name="Migliaia 45 4 3 2 4" xfId="12544" xr:uid="{00000000-0005-0000-0000-0000425C0000}"/>
    <cellStyle name="Migliaia 45 4 3 2 5" xfId="26905" xr:uid="{00000000-0005-0000-0000-0000435C0000}"/>
    <cellStyle name="Migliaia 45 4 3 2 6" xfId="31983" xr:uid="{00000000-0005-0000-0000-0000445C0000}"/>
    <cellStyle name="Migliaia 45 4 3 2 7" xfId="34971" xr:uid="{00000000-0005-0000-0000-0000455C0000}"/>
    <cellStyle name="Migliaia 45 4 3 2 8" xfId="37931" xr:uid="{00000000-0005-0000-0000-0000465C0000}"/>
    <cellStyle name="Migliaia 45 4 3 3" xfId="12545" xr:uid="{00000000-0005-0000-0000-0000475C0000}"/>
    <cellStyle name="Migliaia 45 4 3 3 2" xfId="12546" xr:uid="{00000000-0005-0000-0000-0000485C0000}"/>
    <cellStyle name="Migliaia 45 4 3 3 3" xfId="12547" xr:uid="{00000000-0005-0000-0000-0000495C0000}"/>
    <cellStyle name="Migliaia 45 4 3 3 4" xfId="28114" xr:uid="{00000000-0005-0000-0000-00004A5C0000}"/>
    <cellStyle name="Migliaia 45 4 3 3 5" xfId="36163" xr:uid="{00000000-0005-0000-0000-00004B5C0000}"/>
    <cellStyle name="Migliaia 45 4 3 3 6" xfId="39123" xr:uid="{00000000-0005-0000-0000-00004C5C0000}"/>
    <cellStyle name="Migliaia 45 4 3 4" xfId="12548" xr:uid="{00000000-0005-0000-0000-00004D5C0000}"/>
    <cellStyle name="Migliaia 45 4 3 4 2" xfId="12549" xr:uid="{00000000-0005-0000-0000-00004E5C0000}"/>
    <cellStyle name="Migliaia 45 4 3 4 3" xfId="12550" xr:uid="{00000000-0005-0000-0000-00004F5C0000}"/>
    <cellStyle name="Migliaia 45 4 3 4 4" xfId="29030" xr:uid="{00000000-0005-0000-0000-0000505C0000}"/>
    <cellStyle name="Migliaia 45 4 3 4 5" xfId="40027" xr:uid="{00000000-0005-0000-0000-0000515C0000}"/>
    <cellStyle name="Migliaia 45 4 3 5" xfId="12551" xr:uid="{00000000-0005-0000-0000-0000525C0000}"/>
    <cellStyle name="Migliaia 45 4 3 5 2" xfId="12552" xr:uid="{00000000-0005-0000-0000-0000535C0000}"/>
    <cellStyle name="Migliaia 45 4 3 5 3" xfId="12553" xr:uid="{00000000-0005-0000-0000-0000545C0000}"/>
    <cellStyle name="Migliaia 45 4 3 5 4" xfId="29950" xr:uid="{00000000-0005-0000-0000-0000555C0000}"/>
    <cellStyle name="Migliaia 45 4 3 5 5" xfId="40932" xr:uid="{00000000-0005-0000-0000-0000565C0000}"/>
    <cellStyle name="Migliaia 45 4 3 6" xfId="12554" xr:uid="{00000000-0005-0000-0000-0000575C0000}"/>
    <cellStyle name="Migliaia 45 4 3 7" xfId="12555" xr:uid="{00000000-0005-0000-0000-0000585C0000}"/>
    <cellStyle name="Migliaia 45 4 3 8" xfId="12556" xr:uid="{00000000-0005-0000-0000-0000595C0000}"/>
    <cellStyle name="Migliaia 45 4 3 9" xfId="24580" xr:uid="{00000000-0005-0000-0000-00005A5C0000}"/>
    <cellStyle name="Migliaia 45 4 4" xfId="12557" xr:uid="{00000000-0005-0000-0000-00005B5C0000}"/>
    <cellStyle name="Migliaia 45 4 4 2" xfId="12558" xr:uid="{00000000-0005-0000-0000-00005C5C0000}"/>
    <cellStyle name="Migliaia 45 4 4 3" xfId="12559" xr:uid="{00000000-0005-0000-0000-00005D5C0000}"/>
    <cellStyle name="Migliaia 45 4 4 4" xfId="12560" xr:uid="{00000000-0005-0000-0000-00005E5C0000}"/>
    <cellStyle name="Migliaia 45 4 4 5" xfId="26902" xr:uid="{00000000-0005-0000-0000-00005F5C0000}"/>
    <cellStyle name="Migliaia 45 4 4 6" xfId="31980" xr:uid="{00000000-0005-0000-0000-0000605C0000}"/>
    <cellStyle name="Migliaia 45 4 4 7" xfId="34968" xr:uid="{00000000-0005-0000-0000-0000615C0000}"/>
    <cellStyle name="Migliaia 45 4 4 8" xfId="37928" xr:uid="{00000000-0005-0000-0000-0000625C0000}"/>
    <cellStyle name="Migliaia 45 4 5" xfId="12561" xr:uid="{00000000-0005-0000-0000-0000635C0000}"/>
    <cellStyle name="Migliaia 45 4 5 2" xfId="12562" xr:uid="{00000000-0005-0000-0000-0000645C0000}"/>
    <cellStyle name="Migliaia 45 4 5 3" xfId="12563" xr:uid="{00000000-0005-0000-0000-0000655C0000}"/>
    <cellStyle name="Migliaia 45 4 5 4" xfId="27728" xr:uid="{00000000-0005-0000-0000-0000665C0000}"/>
    <cellStyle name="Migliaia 45 4 5 5" xfId="35782" xr:uid="{00000000-0005-0000-0000-0000675C0000}"/>
    <cellStyle name="Migliaia 45 4 5 6" xfId="38742" xr:uid="{00000000-0005-0000-0000-0000685C0000}"/>
    <cellStyle name="Migliaia 45 4 6" xfId="12564" xr:uid="{00000000-0005-0000-0000-0000695C0000}"/>
    <cellStyle name="Migliaia 45 4 6 2" xfId="12565" xr:uid="{00000000-0005-0000-0000-00006A5C0000}"/>
    <cellStyle name="Migliaia 45 4 6 3" xfId="12566" xr:uid="{00000000-0005-0000-0000-00006B5C0000}"/>
    <cellStyle name="Migliaia 45 4 6 4" xfId="28644" xr:uid="{00000000-0005-0000-0000-00006C5C0000}"/>
    <cellStyle name="Migliaia 45 4 6 5" xfId="39646" xr:uid="{00000000-0005-0000-0000-00006D5C0000}"/>
    <cellStyle name="Migliaia 45 4 7" xfId="12567" xr:uid="{00000000-0005-0000-0000-00006E5C0000}"/>
    <cellStyle name="Migliaia 45 4 7 2" xfId="12568" xr:uid="{00000000-0005-0000-0000-00006F5C0000}"/>
    <cellStyle name="Migliaia 45 4 7 3" xfId="12569" xr:uid="{00000000-0005-0000-0000-0000705C0000}"/>
    <cellStyle name="Migliaia 45 4 7 4" xfId="29564" xr:uid="{00000000-0005-0000-0000-0000715C0000}"/>
    <cellStyle name="Migliaia 45 4 7 5" xfId="40551" xr:uid="{00000000-0005-0000-0000-0000725C0000}"/>
    <cellStyle name="Migliaia 45 4 8" xfId="12570" xr:uid="{00000000-0005-0000-0000-0000735C0000}"/>
    <cellStyle name="Migliaia 45 4 9" xfId="12571" xr:uid="{00000000-0005-0000-0000-0000745C0000}"/>
    <cellStyle name="Migliaia 45 5" xfId="12572" xr:uid="{00000000-0005-0000-0000-0000755C0000}"/>
    <cellStyle name="Migliaia 45 5 10" xfId="31098" xr:uid="{00000000-0005-0000-0000-0000765C0000}"/>
    <cellStyle name="Migliaia 45 5 11" xfId="33862" xr:uid="{00000000-0005-0000-0000-0000775C0000}"/>
    <cellStyle name="Migliaia 45 5 12" xfId="37049" xr:uid="{00000000-0005-0000-0000-0000785C0000}"/>
    <cellStyle name="Migliaia 45 5 2" xfId="12573" xr:uid="{00000000-0005-0000-0000-0000795C0000}"/>
    <cellStyle name="Migliaia 45 5 2 2" xfId="12574" xr:uid="{00000000-0005-0000-0000-00007A5C0000}"/>
    <cellStyle name="Migliaia 45 5 2 3" xfId="12575" xr:uid="{00000000-0005-0000-0000-00007B5C0000}"/>
    <cellStyle name="Migliaia 45 5 2 4" xfId="12576" xr:uid="{00000000-0005-0000-0000-00007C5C0000}"/>
    <cellStyle name="Migliaia 45 5 2 5" xfId="26906" xr:uid="{00000000-0005-0000-0000-00007D5C0000}"/>
    <cellStyle name="Migliaia 45 5 2 6" xfId="31984" xr:uid="{00000000-0005-0000-0000-00007E5C0000}"/>
    <cellStyle name="Migliaia 45 5 2 7" xfId="34972" xr:uid="{00000000-0005-0000-0000-00007F5C0000}"/>
    <cellStyle name="Migliaia 45 5 2 8" xfId="37932" xr:uid="{00000000-0005-0000-0000-0000805C0000}"/>
    <cellStyle name="Migliaia 45 5 3" xfId="12577" xr:uid="{00000000-0005-0000-0000-0000815C0000}"/>
    <cellStyle name="Migliaia 45 5 3 2" xfId="12578" xr:uid="{00000000-0005-0000-0000-0000825C0000}"/>
    <cellStyle name="Migliaia 45 5 3 3" xfId="12579" xr:uid="{00000000-0005-0000-0000-0000835C0000}"/>
    <cellStyle name="Migliaia 45 5 3 4" xfId="27730" xr:uid="{00000000-0005-0000-0000-0000845C0000}"/>
    <cellStyle name="Migliaia 45 5 3 5" xfId="35784" xr:uid="{00000000-0005-0000-0000-0000855C0000}"/>
    <cellStyle name="Migliaia 45 5 3 6" xfId="38744" xr:uid="{00000000-0005-0000-0000-0000865C0000}"/>
    <cellStyle name="Migliaia 45 5 4" xfId="12580" xr:uid="{00000000-0005-0000-0000-0000875C0000}"/>
    <cellStyle name="Migliaia 45 5 4 2" xfId="12581" xr:uid="{00000000-0005-0000-0000-0000885C0000}"/>
    <cellStyle name="Migliaia 45 5 4 3" xfId="12582" xr:uid="{00000000-0005-0000-0000-0000895C0000}"/>
    <cellStyle name="Migliaia 45 5 4 4" xfId="28646" xr:uid="{00000000-0005-0000-0000-00008A5C0000}"/>
    <cellStyle name="Migliaia 45 5 4 5" xfId="39648" xr:uid="{00000000-0005-0000-0000-00008B5C0000}"/>
    <cellStyle name="Migliaia 45 5 5" xfId="12583" xr:uid="{00000000-0005-0000-0000-00008C5C0000}"/>
    <cellStyle name="Migliaia 45 5 5 2" xfId="12584" xr:uid="{00000000-0005-0000-0000-00008D5C0000}"/>
    <cellStyle name="Migliaia 45 5 5 3" xfId="12585" xr:uid="{00000000-0005-0000-0000-00008E5C0000}"/>
    <cellStyle name="Migliaia 45 5 5 4" xfId="29566" xr:uid="{00000000-0005-0000-0000-00008F5C0000}"/>
    <cellStyle name="Migliaia 45 5 5 5" xfId="40553" xr:uid="{00000000-0005-0000-0000-0000905C0000}"/>
    <cellStyle name="Migliaia 45 5 6" xfId="12586" xr:uid="{00000000-0005-0000-0000-0000915C0000}"/>
    <cellStyle name="Migliaia 45 5 7" xfId="12587" xr:uid="{00000000-0005-0000-0000-0000925C0000}"/>
    <cellStyle name="Migliaia 45 5 8" xfId="12588" xr:uid="{00000000-0005-0000-0000-0000935C0000}"/>
    <cellStyle name="Migliaia 45 5 9" xfId="24581" xr:uid="{00000000-0005-0000-0000-0000945C0000}"/>
    <cellStyle name="Migliaia 45 6" xfId="12589" xr:uid="{00000000-0005-0000-0000-0000955C0000}"/>
    <cellStyle name="Migliaia 45 6 2" xfId="12590" xr:uid="{00000000-0005-0000-0000-0000965C0000}"/>
    <cellStyle name="Migliaia 45 6 3" xfId="12591" xr:uid="{00000000-0005-0000-0000-0000975C0000}"/>
    <cellStyle name="Migliaia 45 6 4" xfId="12592" xr:uid="{00000000-0005-0000-0000-0000985C0000}"/>
    <cellStyle name="Migliaia 45 6 5" xfId="26894" xr:uid="{00000000-0005-0000-0000-0000995C0000}"/>
    <cellStyle name="Migliaia 45 6 6" xfId="31972" xr:uid="{00000000-0005-0000-0000-00009A5C0000}"/>
    <cellStyle name="Migliaia 45 6 7" xfId="34960" xr:uid="{00000000-0005-0000-0000-00009B5C0000}"/>
    <cellStyle name="Migliaia 45 6 8" xfId="37920" xr:uid="{00000000-0005-0000-0000-00009C5C0000}"/>
    <cellStyle name="Migliaia 45 7" xfId="12593" xr:uid="{00000000-0005-0000-0000-00009D5C0000}"/>
    <cellStyle name="Migliaia 45 7 2" xfId="12594" xr:uid="{00000000-0005-0000-0000-00009E5C0000}"/>
    <cellStyle name="Migliaia 45 7 3" xfId="12595" xr:uid="{00000000-0005-0000-0000-00009F5C0000}"/>
    <cellStyle name="Migliaia 45 7 4" xfId="12596" xr:uid="{00000000-0005-0000-0000-0000A05C0000}"/>
    <cellStyle name="Migliaia 45 7 5" xfId="23988" xr:uid="{00000000-0005-0000-0000-0000A15C0000}"/>
    <cellStyle name="Migliaia 45 7 6" xfId="30544" xr:uid="{00000000-0005-0000-0000-0000A25C0000}"/>
    <cellStyle name="Migliaia 45 7 7" xfId="33205" xr:uid="{00000000-0005-0000-0000-0000A35C0000}"/>
    <cellStyle name="Migliaia 45 7 8" xfId="36496" xr:uid="{00000000-0005-0000-0000-0000A45C0000}"/>
    <cellStyle name="Migliaia 45 8" xfId="12597" xr:uid="{00000000-0005-0000-0000-0000A55C0000}"/>
    <cellStyle name="Migliaia 45 8 2" xfId="12598" xr:uid="{00000000-0005-0000-0000-0000A65C0000}"/>
    <cellStyle name="Migliaia 45 8 3" xfId="12599" xr:uid="{00000000-0005-0000-0000-0000A75C0000}"/>
    <cellStyle name="Migliaia 45 8 4" xfId="12600" xr:uid="{00000000-0005-0000-0000-0000A85C0000}"/>
    <cellStyle name="Migliaia 45 8 5" xfId="27285" xr:uid="{00000000-0005-0000-0000-0000A95C0000}"/>
    <cellStyle name="Migliaia 45 8 6" xfId="32356" xr:uid="{00000000-0005-0000-0000-0000AA5C0000}"/>
    <cellStyle name="Migliaia 45 8 7" xfId="35344" xr:uid="{00000000-0005-0000-0000-0000AB5C0000}"/>
    <cellStyle name="Migliaia 45 8 8" xfId="38304" xr:uid="{00000000-0005-0000-0000-0000AC5C0000}"/>
    <cellStyle name="Migliaia 45 9" xfId="12601" xr:uid="{00000000-0005-0000-0000-0000AD5C0000}"/>
    <cellStyle name="Migliaia 45 9 2" xfId="12602" xr:uid="{00000000-0005-0000-0000-0000AE5C0000}"/>
    <cellStyle name="Migliaia 45 9 3" xfId="12603" xr:uid="{00000000-0005-0000-0000-0000AF5C0000}"/>
    <cellStyle name="Migliaia 45 9 4" xfId="12604" xr:uid="{00000000-0005-0000-0000-0000B05C0000}"/>
    <cellStyle name="Migliaia 45 9 5" xfId="27405" xr:uid="{00000000-0005-0000-0000-0000B15C0000}"/>
    <cellStyle name="Migliaia 45 9 6" xfId="30420" xr:uid="{00000000-0005-0000-0000-0000B25C0000}"/>
    <cellStyle name="Migliaia 45 9 7" xfId="35464" xr:uid="{00000000-0005-0000-0000-0000B35C0000}"/>
    <cellStyle name="Migliaia 45 9 8" xfId="38424" xr:uid="{00000000-0005-0000-0000-0000B45C0000}"/>
    <cellStyle name="Migliaia 46" xfId="12605" xr:uid="{00000000-0005-0000-0000-0000B55C0000}"/>
    <cellStyle name="Migliaia 46 10" xfId="12606" xr:uid="{00000000-0005-0000-0000-0000B65C0000}"/>
    <cellStyle name="Migliaia 46 10 2" xfId="12607" xr:uid="{00000000-0005-0000-0000-0000B75C0000}"/>
    <cellStyle name="Migliaia 46 10 3" xfId="12608" xr:uid="{00000000-0005-0000-0000-0000B85C0000}"/>
    <cellStyle name="Migliaia 46 10 4" xfId="28322" xr:uid="{00000000-0005-0000-0000-0000B95C0000}"/>
    <cellStyle name="Migliaia 46 10 5" xfId="33080" xr:uid="{00000000-0005-0000-0000-0000BA5C0000}"/>
    <cellStyle name="Migliaia 46 10 6" xfId="39329" xr:uid="{00000000-0005-0000-0000-0000BB5C0000}"/>
    <cellStyle name="Migliaia 46 11" xfId="12609" xr:uid="{00000000-0005-0000-0000-0000BC5C0000}"/>
    <cellStyle name="Migliaia 46 11 2" xfId="12610" xr:uid="{00000000-0005-0000-0000-0000BD5C0000}"/>
    <cellStyle name="Migliaia 46 11 3" xfId="12611" xr:uid="{00000000-0005-0000-0000-0000BE5C0000}"/>
    <cellStyle name="Migliaia 46 11 4" xfId="29242" xr:uid="{00000000-0005-0000-0000-0000BF5C0000}"/>
    <cellStyle name="Migliaia 46 11 5" xfId="32730" xr:uid="{00000000-0005-0000-0000-0000C05C0000}"/>
    <cellStyle name="Migliaia 46 11 6" xfId="40234" xr:uid="{00000000-0005-0000-0000-0000C15C0000}"/>
    <cellStyle name="Migliaia 46 12" xfId="12612" xr:uid="{00000000-0005-0000-0000-0000C25C0000}"/>
    <cellStyle name="Migliaia 46 13" xfId="12613" xr:uid="{00000000-0005-0000-0000-0000C35C0000}"/>
    <cellStyle name="Migliaia 46 14" xfId="12614" xr:uid="{00000000-0005-0000-0000-0000C45C0000}"/>
    <cellStyle name="Migliaia 46 15" xfId="23635" xr:uid="{00000000-0005-0000-0000-0000C55C0000}"/>
    <cellStyle name="Migliaia 46 16" xfId="30263" xr:uid="{00000000-0005-0000-0000-0000C65C0000}"/>
    <cellStyle name="Migliaia 46 17" xfId="36377" xr:uid="{00000000-0005-0000-0000-0000C75C0000}"/>
    <cellStyle name="Migliaia 46 18" xfId="41139" xr:uid="{00000000-0005-0000-0000-0000C85C0000}"/>
    <cellStyle name="Migliaia 46 19" xfId="41260" xr:uid="{00000000-0005-0000-0000-0000C95C0000}"/>
    <cellStyle name="Migliaia 46 2" xfId="12615" xr:uid="{00000000-0005-0000-0000-0000CA5C0000}"/>
    <cellStyle name="Migliaia 46 2 10" xfId="24582" xr:uid="{00000000-0005-0000-0000-0000CB5C0000}"/>
    <cellStyle name="Migliaia 46 2 11" xfId="30264" xr:uid="{00000000-0005-0000-0000-0000CC5C0000}"/>
    <cellStyle name="Migliaia 46 2 12" xfId="37050" xr:uid="{00000000-0005-0000-0000-0000CD5C0000}"/>
    <cellStyle name="Migliaia 46 2 2" xfId="12616" xr:uid="{00000000-0005-0000-0000-0000CE5C0000}"/>
    <cellStyle name="Migliaia 46 2 2 10" xfId="31100" xr:uid="{00000000-0005-0000-0000-0000CF5C0000}"/>
    <cellStyle name="Migliaia 46 2 2 11" xfId="33864" xr:uid="{00000000-0005-0000-0000-0000D05C0000}"/>
    <cellStyle name="Migliaia 46 2 2 12" xfId="37051" xr:uid="{00000000-0005-0000-0000-0000D15C0000}"/>
    <cellStyle name="Migliaia 46 2 2 2" xfId="12617" xr:uid="{00000000-0005-0000-0000-0000D25C0000}"/>
    <cellStyle name="Migliaia 46 2 2 2 2" xfId="12618" xr:uid="{00000000-0005-0000-0000-0000D35C0000}"/>
    <cellStyle name="Migliaia 46 2 2 2 3" xfId="12619" xr:uid="{00000000-0005-0000-0000-0000D45C0000}"/>
    <cellStyle name="Migliaia 46 2 2 2 4" xfId="12620" xr:uid="{00000000-0005-0000-0000-0000D55C0000}"/>
    <cellStyle name="Migliaia 46 2 2 2 5" xfId="26909" xr:uid="{00000000-0005-0000-0000-0000D65C0000}"/>
    <cellStyle name="Migliaia 46 2 2 2 6" xfId="31987" xr:uid="{00000000-0005-0000-0000-0000D75C0000}"/>
    <cellStyle name="Migliaia 46 2 2 2 7" xfId="34975" xr:uid="{00000000-0005-0000-0000-0000D85C0000}"/>
    <cellStyle name="Migliaia 46 2 2 2 8" xfId="37935" xr:uid="{00000000-0005-0000-0000-0000D95C0000}"/>
    <cellStyle name="Migliaia 46 2 2 3" xfId="12621" xr:uid="{00000000-0005-0000-0000-0000DA5C0000}"/>
    <cellStyle name="Migliaia 46 2 2 3 2" xfId="12622" xr:uid="{00000000-0005-0000-0000-0000DB5C0000}"/>
    <cellStyle name="Migliaia 46 2 2 3 3" xfId="12623" xr:uid="{00000000-0005-0000-0000-0000DC5C0000}"/>
    <cellStyle name="Migliaia 46 2 2 3 4" xfId="28116" xr:uid="{00000000-0005-0000-0000-0000DD5C0000}"/>
    <cellStyle name="Migliaia 46 2 2 3 5" xfId="36165" xr:uid="{00000000-0005-0000-0000-0000DE5C0000}"/>
    <cellStyle name="Migliaia 46 2 2 3 6" xfId="39125" xr:uid="{00000000-0005-0000-0000-0000DF5C0000}"/>
    <cellStyle name="Migliaia 46 2 2 4" xfId="12624" xr:uid="{00000000-0005-0000-0000-0000E05C0000}"/>
    <cellStyle name="Migliaia 46 2 2 4 2" xfId="12625" xr:uid="{00000000-0005-0000-0000-0000E15C0000}"/>
    <cellStyle name="Migliaia 46 2 2 4 3" xfId="12626" xr:uid="{00000000-0005-0000-0000-0000E25C0000}"/>
    <cellStyle name="Migliaia 46 2 2 4 4" xfId="29032" xr:uid="{00000000-0005-0000-0000-0000E35C0000}"/>
    <cellStyle name="Migliaia 46 2 2 4 5" xfId="40029" xr:uid="{00000000-0005-0000-0000-0000E45C0000}"/>
    <cellStyle name="Migliaia 46 2 2 5" xfId="12627" xr:uid="{00000000-0005-0000-0000-0000E55C0000}"/>
    <cellStyle name="Migliaia 46 2 2 5 2" xfId="12628" xr:uid="{00000000-0005-0000-0000-0000E65C0000}"/>
    <cellStyle name="Migliaia 46 2 2 5 3" xfId="12629" xr:uid="{00000000-0005-0000-0000-0000E75C0000}"/>
    <cellStyle name="Migliaia 46 2 2 5 4" xfId="29952" xr:uid="{00000000-0005-0000-0000-0000E85C0000}"/>
    <cellStyle name="Migliaia 46 2 2 5 5" xfId="40934" xr:uid="{00000000-0005-0000-0000-0000E95C0000}"/>
    <cellStyle name="Migliaia 46 2 2 6" xfId="12630" xr:uid="{00000000-0005-0000-0000-0000EA5C0000}"/>
    <cellStyle name="Migliaia 46 2 2 7" xfId="12631" xr:uid="{00000000-0005-0000-0000-0000EB5C0000}"/>
    <cellStyle name="Migliaia 46 2 2 8" xfId="12632" xr:uid="{00000000-0005-0000-0000-0000EC5C0000}"/>
    <cellStyle name="Migliaia 46 2 2 9" xfId="24583" xr:uid="{00000000-0005-0000-0000-0000ED5C0000}"/>
    <cellStyle name="Migliaia 46 2 3" xfId="12633" xr:uid="{00000000-0005-0000-0000-0000EE5C0000}"/>
    <cellStyle name="Migliaia 46 2 3 2" xfId="12634" xr:uid="{00000000-0005-0000-0000-0000EF5C0000}"/>
    <cellStyle name="Migliaia 46 2 3 3" xfId="12635" xr:uid="{00000000-0005-0000-0000-0000F05C0000}"/>
    <cellStyle name="Migliaia 46 2 3 4" xfId="12636" xr:uid="{00000000-0005-0000-0000-0000F15C0000}"/>
    <cellStyle name="Migliaia 46 2 3 5" xfId="26908" xr:uid="{00000000-0005-0000-0000-0000F25C0000}"/>
    <cellStyle name="Migliaia 46 2 3 6" xfId="31986" xr:uid="{00000000-0005-0000-0000-0000F35C0000}"/>
    <cellStyle name="Migliaia 46 2 3 7" xfId="34974" xr:uid="{00000000-0005-0000-0000-0000F45C0000}"/>
    <cellStyle name="Migliaia 46 2 3 8" xfId="37934" xr:uid="{00000000-0005-0000-0000-0000F55C0000}"/>
    <cellStyle name="Migliaia 46 2 4" xfId="12637" xr:uid="{00000000-0005-0000-0000-0000F65C0000}"/>
    <cellStyle name="Migliaia 46 2 4 2" xfId="12638" xr:uid="{00000000-0005-0000-0000-0000F75C0000}"/>
    <cellStyle name="Migliaia 46 2 4 3" xfId="12639" xr:uid="{00000000-0005-0000-0000-0000F85C0000}"/>
    <cellStyle name="Migliaia 46 2 4 4" xfId="12640" xr:uid="{00000000-0005-0000-0000-0000F95C0000}"/>
    <cellStyle name="Migliaia 46 2 4 5" xfId="27469" xr:uid="{00000000-0005-0000-0000-0000FA5C0000}"/>
    <cellStyle name="Migliaia 46 2 4 6" xfId="31099" xr:uid="{00000000-0005-0000-0000-0000FB5C0000}"/>
    <cellStyle name="Migliaia 46 2 4 7" xfId="35526" xr:uid="{00000000-0005-0000-0000-0000FC5C0000}"/>
    <cellStyle name="Migliaia 46 2 4 8" xfId="38486" xr:uid="{00000000-0005-0000-0000-0000FD5C0000}"/>
    <cellStyle name="Migliaia 46 2 5" xfId="12641" xr:uid="{00000000-0005-0000-0000-0000FE5C0000}"/>
    <cellStyle name="Migliaia 46 2 5 2" xfId="12642" xr:uid="{00000000-0005-0000-0000-0000FF5C0000}"/>
    <cellStyle name="Migliaia 46 2 5 3" xfId="12643" xr:uid="{00000000-0005-0000-0000-0000005D0000}"/>
    <cellStyle name="Migliaia 46 2 5 4" xfId="28385" xr:uid="{00000000-0005-0000-0000-0000015D0000}"/>
    <cellStyle name="Migliaia 46 2 5 5" xfId="33863" xr:uid="{00000000-0005-0000-0000-0000025D0000}"/>
    <cellStyle name="Migliaia 46 2 5 6" xfId="39390" xr:uid="{00000000-0005-0000-0000-0000035D0000}"/>
    <cellStyle name="Migliaia 46 2 6" xfId="12644" xr:uid="{00000000-0005-0000-0000-0000045D0000}"/>
    <cellStyle name="Migliaia 46 2 6 2" xfId="12645" xr:uid="{00000000-0005-0000-0000-0000055D0000}"/>
    <cellStyle name="Migliaia 46 2 6 3" xfId="12646" xr:uid="{00000000-0005-0000-0000-0000065D0000}"/>
    <cellStyle name="Migliaia 46 2 6 4" xfId="29305" xr:uid="{00000000-0005-0000-0000-0000075D0000}"/>
    <cellStyle name="Migliaia 46 2 6 5" xfId="40295" xr:uid="{00000000-0005-0000-0000-0000085D0000}"/>
    <cellStyle name="Migliaia 46 2 7" xfId="12647" xr:uid="{00000000-0005-0000-0000-0000095D0000}"/>
    <cellStyle name="Migliaia 46 2 8" xfId="12648" xr:uid="{00000000-0005-0000-0000-00000A5D0000}"/>
    <cellStyle name="Migliaia 46 2 9" xfId="12649" xr:uid="{00000000-0005-0000-0000-00000B5D0000}"/>
    <cellStyle name="Migliaia 46 3" xfId="12650" xr:uid="{00000000-0005-0000-0000-00000C5D0000}"/>
    <cellStyle name="Migliaia 46 3 10" xfId="12651" xr:uid="{00000000-0005-0000-0000-00000D5D0000}"/>
    <cellStyle name="Migliaia 46 3 11" xfId="12652" xr:uid="{00000000-0005-0000-0000-00000E5D0000}"/>
    <cellStyle name="Migliaia 46 3 12" xfId="24584" xr:uid="{00000000-0005-0000-0000-00000F5D0000}"/>
    <cellStyle name="Migliaia 46 3 13" xfId="31101" xr:uid="{00000000-0005-0000-0000-0000105D0000}"/>
    <cellStyle name="Migliaia 46 3 14" xfId="37052" xr:uid="{00000000-0005-0000-0000-0000115D0000}"/>
    <cellStyle name="Migliaia 46 3 2" xfId="12653" xr:uid="{00000000-0005-0000-0000-0000125D0000}"/>
    <cellStyle name="Migliaia 46 3 2 10" xfId="31102" xr:uid="{00000000-0005-0000-0000-0000135D0000}"/>
    <cellStyle name="Migliaia 46 3 2 11" xfId="33866" xr:uid="{00000000-0005-0000-0000-0000145D0000}"/>
    <cellStyle name="Migliaia 46 3 2 12" xfId="37053" xr:uid="{00000000-0005-0000-0000-0000155D0000}"/>
    <cellStyle name="Migliaia 46 3 2 2" xfId="12654" xr:uid="{00000000-0005-0000-0000-0000165D0000}"/>
    <cellStyle name="Migliaia 46 3 2 2 2" xfId="12655" xr:uid="{00000000-0005-0000-0000-0000175D0000}"/>
    <cellStyle name="Migliaia 46 3 2 2 3" xfId="12656" xr:uid="{00000000-0005-0000-0000-0000185D0000}"/>
    <cellStyle name="Migliaia 46 3 2 2 4" xfId="12657" xr:uid="{00000000-0005-0000-0000-0000195D0000}"/>
    <cellStyle name="Migliaia 46 3 2 2 5" xfId="26911" xr:uid="{00000000-0005-0000-0000-00001A5D0000}"/>
    <cellStyle name="Migliaia 46 3 2 2 6" xfId="31989" xr:uid="{00000000-0005-0000-0000-00001B5D0000}"/>
    <cellStyle name="Migliaia 46 3 2 2 7" xfId="34977" xr:uid="{00000000-0005-0000-0000-00001C5D0000}"/>
    <cellStyle name="Migliaia 46 3 2 2 8" xfId="37937" xr:uid="{00000000-0005-0000-0000-00001D5D0000}"/>
    <cellStyle name="Migliaia 46 3 2 3" xfId="12658" xr:uid="{00000000-0005-0000-0000-00001E5D0000}"/>
    <cellStyle name="Migliaia 46 3 2 3 2" xfId="12659" xr:uid="{00000000-0005-0000-0000-00001F5D0000}"/>
    <cellStyle name="Migliaia 46 3 2 3 3" xfId="12660" xr:uid="{00000000-0005-0000-0000-0000205D0000}"/>
    <cellStyle name="Migliaia 46 3 2 3 4" xfId="27732" xr:uid="{00000000-0005-0000-0000-0000215D0000}"/>
    <cellStyle name="Migliaia 46 3 2 3 5" xfId="35786" xr:uid="{00000000-0005-0000-0000-0000225D0000}"/>
    <cellStyle name="Migliaia 46 3 2 3 6" xfId="38746" xr:uid="{00000000-0005-0000-0000-0000235D0000}"/>
    <cellStyle name="Migliaia 46 3 2 4" xfId="12661" xr:uid="{00000000-0005-0000-0000-0000245D0000}"/>
    <cellStyle name="Migliaia 46 3 2 4 2" xfId="12662" xr:uid="{00000000-0005-0000-0000-0000255D0000}"/>
    <cellStyle name="Migliaia 46 3 2 4 3" xfId="12663" xr:uid="{00000000-0005-0000-0000-0000265D0000}"/>
    <cellStyle name="Migliaia 46 3 2 4 4" xfId="28648" xr:uid="{00000000-0005-0000-0000-0000275D0000}"/>
    <cellStyle name="Migliaia 46 3 2 4 5" xfId="39650" xr:uid="{00000000-0005-0000-0000-0000285D0000}"/>
    <cellStyle name="Migliaia 46 3 2 5" xfId="12664" xr:uid="{00000000-0005-0000-0000-0000295D0000}"/>
    <cellStyle name="Migliaia 46 3 2 5 2" xfId="12665" xr:uid="{00000000-0005-0000-0000-00002A5D0000}"/>
    <cellStyle name="Migliaia 46 3 2 5 3" xfId="12666" xr:uid="{00000000-0005-0000-0000-00002B5D0000}"/>
    <cellStyle name="Migliaia 46 3 2 5 4" xfId="29568" xr:uid="{00000000-0005-0000-0000-00002C5D0000}"/>
    <cellStyle name="Migliaia 46 3 2 5 5" xfId="40555" xr:uid="{00000000-0005-0000-0000-00002D5D0000}"/>
    <cellStyle name="Migliaia 46 3 2 6" xfId="12667" xr:uid="{00000000-0005-0000-0000-00002E5D0000}"/>
    <cellStyle name="Migliaia 46 3 2 7" xfId="12668" xr:uid="{00000000-0005-0000-0000-00002F5D0000}"/>
    <cellStyle name="Migliaia 46 3 2 8" xfId="12669" xr:uid="{00000000-0005-0000-0000-0000305D0000}"/>
    <cellStyle name="Migliaia 46 3 2 9" xfId="24585" xr:uid="{00000000-0005-0000-0000-0000315D0000}"/>
    <cellStyle name="Migliaia 46 3 3" xfId="12670" xr:uid="{00000000-0005-0000-0000-0000325D0000}"/>
    <cellStyle name="Migliaia 46 3 3 10" xfId="24586" xr:uid="{00000000-0005-0000-0000-0000335D0000}"/>
    <cellStyle name="Migliaia 46 3 3 11" xfId="31103" xr:uid="{00000000-0005-0000-0000-0000345D0000}"/>
    <cellStyle name="Migliaia 46 3 3 12" xfId="33867" xr:uid="{00000000-0005-0000-0000-0000355D0000}"/>
    <cellStyle name="Migliaia 46 3 3 13" xfId="37054" xr:uid="{00000000-0005-0000-0000-0000365D0000}"/>
    <cellStyle name="Migliaia 46 3 3 2" xfId="12671" xr:uid="{00000000-0005-0000-0000-0000375D0000}"/>
    <cellStyle name="Migliaia 46 3 3 2 10" xfId="31104" xr:uid="{00000000-0005-0000-0000-0000385D0000}"/>
    <cellStyle name="Migliaia 46 3 3 2 11" xfId="33868" xr:uid="{00000000-0005-0000-0000-0000395D0000}"/>
    <cellStyle name="Migliaia 46 3 3 2 12" xfId="37055" xr:uid="{00000000-0005-0000-0000-00003A5D0000}"/>
    <cellStyle name="Migliaia 46 3 3 2 2" xfId="12672" xr:uid="{00000000-0005-0000-0000-00003B5D0000}"/>
    <cellStyle name="Migliaia 46 3 3 2 2 2" xfId="12673" xr:uid="{00000000-0005-0000-0000-00003C5D0000}"/>
    <cellStyle name="Migliaia 46 3 3 2 2 3" xfId="12674" xr:uid="{00000000-0005-0000-0000-00003D5D0000}"/>
    <cellStyle name="Migliaia 46 3 3 2 2 4" xfId="12675" xr:uid="{00000000-0005-0000-0000-00003E5D0000}"/>
    <cellStyle name="Migliaia 46 3 3 2 2 5" xfId="26913" xr:uid="{00000000-0005-0000-0000-00003F5D0000}"/>
    <cellStyle name="Migliaia 46 3 3 2 2 6" xfId="31991" xr:uid="{00000000-0005-0000-0000-0000405D0000}"/>
    <cellStyle name="Migliaia 46 3 3 2 2 7" xfId="34979" xr:uid="{00000000-0005-0000-0000-0000415D0000}"/>
    <cellStyle name="Migliaia 46 3 3 2 2 8" xfId="37939" xr:uid="{00000000-0005-0000-0000-0000425D0000}"/>
    <cellStyle name="Migliaia 46 3 3 2 3" xfId="12676" xr:uid="{00000000-0005-0000-0000-0000435D0000}"/>
    <cellStyle name="Migliaia 46 3 3 2 3 2" xfId="12677" xr:uid="{00000000-0005-0000-0000-0000445D0000}"/>
    <cellStyle name="Migliaia 46 3 3 2 3 3" xfId="12678" xr:uid="{00000000-0005-0000-0000-0000455D0000}"/>
    <cellStyle name="Migliaia 46 3 3 2 3 4" xfId="28118" xr:uid="{00000000-0005-0000-0000-0000465D0000}"/>
    <cellStyle name="Migliaia 46 3 3 2 3 5" xfId="36167" xr:uid="{00000000-0005-0000-0000-0000475D0000}"/>
    <cellStyle name="Migliaia 46 3 3 2 3 6" xfId="39127" xr:uid="{00000000-0005-0000-0000-0000485D0000}"/>
    <cellStyle name="Migliaia 46 3 3 2 4" xfId="12679" xr:uid="{00000000-0005-0000-0000-0000495D0000}"/>
    <cellStyle name="Migliaia 46 3 3 2 4 2" xfId="12680" xr:uid="{00000000-0005-0000-0000-00004A5D0000}"/>
    <cellStyle name="Migliaia 46 3 3 2 4 3" xfId="12681" xr:uid="{00000000-0005-0000-0000-00004B5D0000}"/>
    <cellStyle name="Migliaia 46 3 3 2 4 4" xfId="29034" xr:uid="{00000000-0005-0000-0000-00004C5D0000}"/>
    <cellStyle name="Migliaia 46 3 3 2 4 5" xfId="40031" xr:uid="{00000000-0005-0000-0000-00004D5D0000}"/>
    <cellStyle name="Migliaia 46 3 3 2 5" xfId="12682" xr:uid="{00000000-0005-0000-0000-00004E5D0000}"/>
    <cellStyle name="Migliaia 46 3 3 2 5 2" xfId="12683" xr:uid="{00000000-0005-0000-0000-00004F5D0000}"/>
    <cellStyle name="Migliaia 46 3 3 2 5 3" xfId="12684" xr:uid="{00000000-0005-0000-0000-0000505D0000}"/>
    <cellStyle name="Migliaia 46 3 3 2 5 4" xfId="29954" xr:uid="{00000000-0005-0000-0000-0000515D0000}"/>
    <cellStyle name="Migliaia 46 3 3 2 5 5" xfId="40936" xr:uid="{00000000-0005-0000-0000-0000525D0000}"/>
    <cellStyle name="Migliaia 46 3 3 2 6" xfId="12685" xr:uid="{00000000-0005-0000-0000-0000535D0000}"/>
    <cellStyle name="Migliaia 46 3 3 2 7" xfId="12686" xr:uid="{00000000-0005-0000-0000-0000545D0000}"/>
    <cellStyle name="Migliaia 46 3 3 2 8" xfId="12687" xr:uid="{00000000-0005-0000-0000-0000555D0000}"/>
    <cellStyle name="Migliaia 46 3 3 2 9" xfId="24587" xr:uid="{00000000-0005-0000-0000-0000565D0000}"/>
    <cellStyle name="Migliaia 46 3 3 3" xfId="12688" xr:uid="{00000000-0005-0000-0000-0000575D0000}"/>
    <cellStyle name="Migliaia 46 3 3 3 2" xfId="12689" xr:uid="{00000000-0005-0000-0000-0000585D0000}"/>
    <cellStyle name="Migliaia 46 3 3 3 3" xfId="12690" xr:uid="{00000000-0005-0000-0000-0000595D0000}"/>
    <cellStyle name="Migliaia 46 3 3 3 4" xfId="12691" xr:uid="{00000000-0005-0000-0000-00005A5D0000}"/>
    <cellStyle name="Migliaia 46 3 3 3 5" xfId="26912" xr:uid="{00000000-0005-0000-0000-00005B5D0000}"/>
    <cellStyle name="Migliaia 46 3 3 3 6" xfId="31990" xr:uid="{00000000-0005-0000-0000-00005C5D0000}"/>
    <cellStyle name="Migliaia 46 3 3 3 7" xfId="34978" xr:uid="{00000000-0005-0000-0000-00005D5D0000}"/>
    <cellStyle name="Migliaia 46 3 3 3 8" xfId="37938" xr:uid="{00000000-0005-0000-0000-00005E5D0000}"/>
    <cellStyle name="Migliaia 46 3 3 4" xfId="12692" xr:uid="{00000000-0005-0000-0000-00005F5D0000}"/>
    <cellStyle name="Migliaia 46 3 3 4 2" xfId="12693" xr:uid="{00000000-0005-0000-0000-0000605D0000}"/>
    <cellStyle name="Migliaia 46 3 3 4 3" xfId="12694" xr:uid="{00000000-0005-0000-0000-0000615D0000}"/>
    <cellStyle name="Migliaia 46 3 3 4 4" xfId="27733" xr:uid="{00000000-0005-0000-0000-0000625D0000}"/>
    <cellStyle name="Migliaia 46 3 3 4 5" xfId="35787" xr:uid="{00000000-0005-0000-0000-0000635D0000}"/>
    <cellStyle name="Migliaia 46 3 3 4 6" xfId="38747" xr:uid="{00000000-0005-0000-0000-0000645D0000}"/>
    <cellStyle name="Migliaia 46 3 3 5" xfId="12695" xr:uid="{00000000-0005-0000-0000-0000655D0000}"/>
    <cellStyle name="Migliaia 46 3 3 5 2" xfId="12696" xr:uid="{00000000-0005-0000-0000-0000665D0000}"/>
    <cellStyle name="Migliaia 46 3 3 5 3" xfId="12697" xr:uid="{00000000-0005-0000-0000-0000675D0000}"/>
    <cellStyle name="Migliaia 46 3 3 5 4" xfId="28649" xr:uid="{00000000-0005-0000-0000-0000685D0000}"/>
    <cellStyle name="Migliaia 46 3 3 5 5" xfId="39651" xr:uid="{00000000-0005-0000-0000-0000695D0000}"/>
    <cellStyle name="Migliaia 46 3 3 6" xfId="12698" xr:uid="{00000000-0005-0000-0000-00006A5D0000}"/>
    <cellStyle name="Migliaia 46 3 3 6 2" xfId="12699" xr:uid="{00000000-0005-0000-0000-00006B5D0000}"/>
    <cellStyle name="Migliaia 46 3 3 6 3" xfId="12700" xr:uid="{00000000-0005-0000-0000-00006C5D0000}"/>
    <cellStyle name="Migliaia 46 3 3 6 4" xfId="29569" xr:uid="{00000000-0005-0000-0000-00006D5D0000}"/>
    <cellStyle name="Migliaia 46 3 3 6 5" xfId="40556" xr:uid="{00000000-0005-0000-0000-00006E5D0000}"/>
    <cellStyle name="Migliaia 46 3 3 7" xfId="12701" xr:uid="{00000000-0005-0000-0000-00006F5D0000}"/>
    <cellStyle name="Migliaia 46 3 3 8" xfId="12702" xr:uid="{00000000-0005-0000-0000-0000705D0000}"/>
    <cellStyle name="Migliaia 46 3 3 9" xfId="12703" xr:uid="{00000000-0005-0000-0000-0000715D0000}"/>
    <cellStyle name="Migliaia 46 3 4" xfId="12704" xr:uid="{00000000-0005-0000-0000-0000725D0000}"/>
    <cellStyle name="Migliaia 46 3 4 10" xfId="31105" xr:uid="{00000000-0005-0000-0000-0000735D0000}"/>
    <cellStyle name="Migliaia 46 3 4 11" xfId="33869" xr:uid="{00000000-0005-0000-0000-0000745D0000}"/>
    <cellStyle name="Migliaia 46 3 4 12" xfId="37056" xr:uid="{00000000-0005-0000-0000-0000755D0000}"/>
    <cellStyle name="Migliaia 46 3 4 2" xfId="12705" xr:uid="{00000000-0005-0000-0000-0000765D0000}"/>
    <cellStyle name="Migliaia 46 3 4 2 2" xfId="12706" xr:uid="{00000000-0005-0000-0000-0000775D0000}"/>
    <cellStyle name="Migliaia 46 3 4 2 3" xfId="12707" xr:uid="{00000000-0005-0000-0000-0000785D0000}"/>
    <cellStyle name="Migliaia 46 3 4 2 4" xfId="12708" xr:uid="{00000000-0005-0000-0000-0000795D0000}"/>
    <cellStyle name="Migliaia 46 3 4 2 5" xfId="26914" xr:uid="{00000000-0005-0000-0000-00007A5D0000}"/>
    <cellStyle name="Migliaia 46 3 4 2 6" xfId="31992" xr:uid="{00000000-0005-0000-0000-00007B5D0000}"/>
    <cellStyle name="Migliaia 46 3 4 2 7" xfId="34980" xr:uid="{00000000-0005-0000-0000-00007C5D0000}"/>
    <cellStyle name="Migliaia 46 3 4 2 8" xfId="37940" xr:uid="{00000000-0005-0000-0000-00007D5D0000}"/>
    <cellStyle name="Migliaia 46 3 4 3" xfId="12709" xr:uid="{00000000-0005-0000-0000-00007E5D0000}"/>
    <cellStyle name="Migliaia 46 3 4 3 2" xfId="12710" xr:uid="{00000000-0005-0000-0000-00007F5D0000}"/>
    <cellStyle name="Migliaia 46 3 4 3 3" xfId="12711" xr:uid="{00000000-0005-0000-0000-0000805D0000}"/>
    <cellStyle name="Migliaia 46 3 4 3 4" xfId="28117" xr:uid="{00000000-0005-0000-0000-0000815D0000}"/>
    <cellStyle name="Migliaia 46 3 4 3 5" xfId="36166" xr:uid="{00000000-0005-0000-0000-0000825D0000}"/>
    <cellStyle name="Migliaia 46 3 4 3 6" xfId="39126" xr:uid="{00000000-0005-0000-0000-0000835D0000}"/>
    <cellStyle name="Migliaia 46 3 4 4" xfId="12712" xr:uid="{00000000-0005-0000-0000-0000845D0000}"/>
    <cellStyle name="Migliaia 46 3 4 4 2" xfId="12713" xr:uid="{00000000-0005-0000-0000-0000855D0000}"/>
    <cellStyle name="Migliaia 46 3 4 4 3" xfId="12714" xr:uid="{00000000-0005-0000-0000-0000865D0000}"/>
    <cellStyle name="Migliaia 46 3 4 4 4" xfId="29033" xr:uid="{00000000-0005-0000-0000-0000875D0000}"/>
    <cellStyle name="Migliaia 46 3 4 4 5" xfId="40030" xr:uid="{00000000-0005-0000-0000-0000885D0000}"/>
    <cellStyle name="Migliaia 46 3 4 5" xfId="12715" xr:uid="{00000000-0005-0000-0000-0000895D0000}"/>
    <cellStyle name="Migliaia 46 3 4 5 2" xfId="12716" xr:uid="{00000000-0005-0000-0000-00008A5D0000}"/>
    <cellStyle name="Migliaia 46 3 4 5 3" xfId="12717" xr:uid="{00000000-0005-0000-0000-00008B5D0000}"/>
    <cellStyle name="Migliaia 46 3 4 5 4" xfId="29953" xr:uid="{00000000-0005-0000-0000-00008C5D0000}"/>
    <cellStyle name="Migliaia 46 3 4 5 5" xfId="40935" xr:uid="{00000000-0005-0000-0000-00008D5D0000}"/>
    <cellStyle name="Migliaia 46 3 4 6" xfId="12718" xr:uid="{00000000-0005-0000-0000-00008E5D0000}"/>
    <cellStyle name="Migliaia 46 3 4 7" xfId="12719" xr:uid="{00000000-0005-0000-0000-00008F5D0000}"/>
    <cellStyle name="Migliaia 46 3 4 8" xfId="12720" xr:uid="{00000000-0005-0000-0000-0000905D0000}"/>
    <cellStyle name="Migliaia 46 3 4 9" xfId="24588" xr:uid="{00000000-0005-0000-0000-0000915D0000}"/>
    <cellStyle name="Migliaia 46 3 5" xfId="12721" xr:uid="{00000000-0005-0000-0000-0000925D0000}"/>
    <cellStyle name="Migliaia 46 3 5 2" xfId="12722" xr:uid="{00000000-0005-0000-0000-0000935D0000}"/>
    <cellStyle name="Migliaia 46 3 5 3" xfId="12723" xr:uid="{00000000-0005-0000-0000-0000945D0000}"/>
    <cellStyle name="Migliaia 46 3 5 4" xfId="12724" xr:uid="{00000000-0005-0000-0000-0000955D0000}"/>
    <cellStyle name="Migliaia 46 3 5 5" xfId="26910" xr:uid="{00000000-0005-0000-0000-0000965D0000}"/>
    <cellStyle name="Migliaia 46 3 5 6" xfId="31988" xr:uid="{00000000-0005-0000-0000-0000975D0000}"/>
    <cellStyle name="Migliaia 46 3 5 7" xfId="34976" xr:uid="{00000000-0005-0000-0000-0000985D0000}"/>
    <cellStyle name="Migliaia 46 3 5 8" xfId="37936" xr:uid="{00000000-0005-0000-0000-0000995D0000}"/>
    <cellStyle name="Migliaia 46 3 6" xfId="12725" xr:uid="{00000000-0005-0000-0000-00009A5D0000}"/>
    <cellStyle name="Migliaia 46 3 6 2" xfId="12726" xr:uid="{00000000-0005-0000-0000-00009B5D0000}"/>
    <cellStyle name="Migliaia 46 3 6 3" xfId="12727" xr:uid="{00000000-0005-0000-0000-00009C5D0000}"/>
    <cellStyle name="Migliaia 46 3 6 4" xfId="27731" xr:uid="{00000000-0005-0000-0000-00009D5D0000}"/>
    <cellStyle name="Migliaia 46 3 6 5" xfId="35785" xr:uid="{00000000-0005-0000-0000-00009E5D0000}"/>
    <cellStyle name="Migliaia 46 3 6 6" xfId="38745" xr:uid="{00000000-0005-0000-0000-00009F5D0000}"/>
    <cellStyle name="Migliaia 46 3 7" xfId="12728" xr:uid="{00000000-0005-0000-0000-0000A05D0000}"/>
    <cellStyle name="Migliaia 46 3 7 2" xfId="12729" xr:uid="{00000000-0005-0000-0000-0000A15D0000}"/>
    <cellStyle name="Migliaia 46 3 7 3" xfId="12730" xr:uid="{00000000-0005-0000-0000-0000A25D0000}"/>
    <cellStyle name="Migliaia 46 3 7 4" xfId="28647" xr:uid="{00000000-0005-0000-0000-0000A35D0000}"/>
    <cellStyle name="Migliaia 46 3 7 5" xfId="33865" xr:uid="{00000000-0005-0000-0000-0000A45D0000}"/>
    <cellStyle name="Migliaia 46 3 7 6" xfId="39649" xr:uid="{00000000-0005-0000-0000-0000A55D0000}"/>
    <cellStyle name="Migliaia 46 3 8" xfId="12731" xr:uid="{00000000-0005-0000-0000-0000A65D0000}"/>
    <cellStyle name="Migliaia 46 3 8 2" xfId="12732" xr:uid="{00000000-0005-0000-0000-0000A75D0000}"/>
    <cellStyle name="Migliaia 46 3 8 3" xfId="12733" xr:uid="{00000000-0005-0000-0000-0000A85D0000}"/>
    <cellStyle name="Migliaia 46 3 8 4" xfId="29567" xr:uid="{00000000-0005-0000-0000-0000A95D0000}"/>
    <cellStyle name="Migliaia 46 3 8 5" xfId="40554" xr:uid="{00000000-0005-0000-0000-0000AA5D0000}"/>
    <cellStyle name="Migliaia 46 3 9" xfId="12734" xr:uid="{00000000-0005-0000-0000-0000AB5D0000}"/>
    <cellStyle name="Migliaia 46 4" xfId="12735" xr:uid="{00000000-0005-0000-0000-0000AC5D0000}"/>
    <cellStyle name="Migliaia 46 4 10" xfId="12736" xr:uid="{00000000-0005-0000-0000-0000AD5D0000}"/>
    <cellStyle name="Migliaia 46 4 11" xfId="24589" xr:uid="{00000000-0005-0000-0000-0000AE5D0000}"/>
    <cellStyle name="Migliaia 46 4 12" xfId="31106" xr:uid="{00000000-0005-0000-0000-0000AF5D0000}"/>
    <cellStyle name="Migliaia 46 4 13" xfId="33870" xr:uid="{00000000-0005-0000-0000-0000B05D0000}"/>
    <cellStyle name="Migliaia 46 4 14" xfId="37057" xr:uid="{00000000-0005-0000-0000-0000B15D0000}"/>
    <cellStyle name="Migliaia 46 4 2" xfId="12737" xr:uid="{00000000-0005-0000-0000-0000B25D0000}"/>
    <cellStyle name="Migliaia 46 4 2 10" xfId="24590" xr:uid="{00000000-0005-0000-0000-0000B35D0000}"/>
    <cellStyle name="Migliaia 46 4 2 11" xfId="31107" xr:uid="{00000000-0005-0000-0000-0000B45D0000}"/>
    <cellStyle name="Migliaia 46 4 2 12" xfId="33871" xr:uid="{00000000-0005-0000-0000-0000B55D0000}"/>
    <cellStyle name="Migliaia 46 4 2 13" xfId="37058" xr:uid="{00000000-0005-0000-0000-0000B65D0000}"/>
    <cellStyle name="Migliaia 46 4 2 2" xfId="12738" xr:uid="{00000000-0005-0000-0000-0000B75D0000}"/>
    <cellStyle name="Migliaia 46 4 2 2 10" xfId="31108" xr:uid="{00000000-0005-0000-0000-0000B85D0000}"/>
    <cellStyle name="Migliaia 46 4 2 2 11" xfId="33872" xr:uid="{00000000-0005-0000-0000-0000B95D0000}"/>
    <cellStyle name="Migliaia 46 4 2 2 12" xfId="37059" xr:uid="{00000000-0005-0000-0000-0000BA5D0000}"/>
    <cellStyle name="Migliaia 46 4 2 2 2" xfId="12739" xr:uid="{00000000-0005-0000-0000-0000BB5D0000}"/>
    <cellStyle name="Migliaia 46 4 2 2 2 2" xfId="12740" xr:uid="{00000000-0005-0000-0000-0000BC5D0000}"/>
    <cellStyle name="Migliaia 46 4 2 2 2 3" xfId="12741" xr:uid="{00000000-0005-0000-0000-0000BD5D0000}"/>
    <cellStyle name="Migliaia 46 4 2 2 2 4" xfId="12742" xr:uid="{00000000-0005-0000-0000-0000BE5D0000}"/>
    <cellStyle name="Migliaia 46 4 2 2 2 5" xfId="26917" xr:uid="{00000000-0005-0000-0000-0000BF5D0000}"/>
    <cellStyle name="Migliaia 46 4 2 2 2 6" xfId="31995" xr:uid="{00000000-0005-0000-0000-0000C05D0000}"/>
    <cellStyle name="Migliaia 46 4 2 2 2 7" xfId="34983" xr:uid="{00000000-0005-0000-0000-0000C15D0000}"/>
    <cellStyle name="Migliaia 46 4 2 2 2 8" xfId="37943" xr:uid="{00000000-0005-0000-0000-0000C25D0000}"/>
    <cellStyle name="Migliaia 46 4 2 2 3" xfId="12743" xr:uid="{00000000-0005-0000-0000-0000C35D0000}"/>
    <cellStyle name="Migliaia 46 4 2 2 3 2" xfId="12744" xr:uid="{00000000-0005-0000-0000-0000C45D0000}"/>
    <cellStyle name="Migliaia 46 4 2 2 3 3" xfId="12745" xr:uid="{00000000-0005-0000-0000-0000C55D0000}"/>
    <cellStyle name="Migliaia 46 4 2 2 3 4" xfId="28120" xr:uid="{00000000-0005-0000-0000-0000C65D0000}"/>
    <cellStyle name="Migliaia 46 4 2 2 3 5" xfId="36169" xr:uid="{00000000-0005-0000-0000-0000C75D0000}"/>
    <cellStyle name="Migliaia 46 4 2 2 3 6" xfId="39129" xr:uid="{00000000-0005-0000-0000-0000C85D0000}"/>
    <cellStyle name="Migliaia 46 4 2 2 4" xfId="12746" xr:uid="{00000000-0005-0000-0000-0000C95D0000}"/>
    <cellStyle name="Migliaia 46 4 2 2 4 2" xfId="12747" xr:uid="{00000000-0005-0000-0000-0000CA5D0000}"/>
    <cellStyle name="Migliaia 46 4 2 2 4 3" xfId="12748" xr:uid="{00000000-0005-0000-0000-0000CB5D0000}"/>
    <cellStyle name="Migliaia 46 4 2 2 4 4" xfId="29036" xr:uid="{00000000-0005-0000-0000-0000CC5D0000}"/>
    <cellStyle name="Migliaia 46 4 2 2 4 5" xfId="40033" xr:uid="{00000000-0005-0000-0000-0000CD5D0000}"/>
    <cellStyle name="Migliaia 46 4 2 2 5" xfId="12749" xr:uid="{00000000-0005-0000-0000-0000CE5D0000}"/>
    <cellStyle name="Migliaia 46 4 2 2 5 2" xfId="12750" xr:uid="{00000000-0005-0000-0000-0000CF5D0000}"/>
    <cellStyle name="Migliaia 46 4 2 2 5 3" xfId="12751" xr:uid="{00000000-0005-0000-0000-0000D05D0000}"/>
    <cellStyle name="Migliaia 46 4 2 2 5 4" xfId="29956" xr:uid="{00000000-0005-0000-0000-0000D15D0000}"/>
    <cellStyle name="Migliaia 46 4 2 2 5 5" xfId="40938" xr:uid="{00000000-0005-0000-0000-0000D25D0000}"/>
    <cellStyle name="Migliaia 46 4 2 2 6" xfId="12752" xr:uid="{00000000-0005-0000-0000-0000D35D0000}"/>
    <cellStyle name="Migliaia 46 4 2 2 7" xfId="12753" xr:uid="{00000000-0005-0000-0000-0000D45D0000}"/>
    <cellStyle name="Migliaia 46 4 2 2 8" xfId="12754" xr:uid="{00000000-0005-0000-0000-0000D55D0000}"/>
    <cellStyle name="Migliaia 46 4 2 2 9" xfId="24591" xr:uid="{00000000-0005-0000-0000-0000D65D0000}"/>
    <cellStyle name="Migliaia 46 4 2 3" xfId="12755" xr:uid="{00000000-0005-0000-0000-0000D75D0000}"/>
    <cellStyle name="Migliaia 46 4 2 3 2" xfId="12756" xr:uid="{00000000-0005-0000-0000-0000D85D0000}"/>
    <cellStyle name="Migliaia 46 4 2 3 3" xfId="12757" xr:uid="{00000000-0005-0000-0000-0000D95D0000}"/>
    <cellStyle name="Migliaia 46 4 2 3 4" xfId="12758" xr:uid="{00000000-0005-0000-0000-0000DA5D0000}"/>
    <cellStyle name="Migliaia 46 4 2 3 5" xfId="26916" xr:uid="{00000000-0005-0000-0000-0000DB5D0000}"/>
    <cellStyle name="Migliaia 46 4 2 3 6" xfId="31994" xr:uid="{00000000-0005-0000-0000-0000DC5D0000}"/>
    <cellStyle name="Migliaia 46 4 2 3 7" xfId="34982" xr:uid="{00000000-0005-0000-0000-0000DD5D0000}"/>
    <cellStyle name="Migliaia 46 4 2 3 8" xfId="37942" xr:uid="{00000000-0005-0000-0000-0000DE5D0000}"/>
    <cellStyle name="Migliaia 46 4 2 4" xfId="12759" xr:uid="{00000000-0005-0000-0000-0000DF5D0000}"/>
    <cellStyle name="Migliaia 46 4 2 4 2" xfId="12760" xr:uid="{00000000-0005-0000-0000-0000E05D0000}"/>
    <cellStyle name="Migliaia 46 4 2 4 3" xfId="12761" xr:uid="{00000000-0005-0000-0000-0000E15D0000}"/>
    <cellStyle name="Migliaia 46 4 2 4 4" xfId="27735" xr:uid="{00000000-0005-0000-0000-0000E25D0000}"/>
    <cellStyle name="Migliaia 46 4 2 4 5" xfId="35789" xr:uid="{00000000-0005-0000-0000-0000E35D0000}"/>
    <cellStyle name="Migliaia 46 4 2 4 6" xfId="38749" xr:uid="{00000000-0005-0000-0000-0000E45D0000}"/>
    <cellStyle name="Migliaia 46 4 2 5" xfId="12762" xr:uid="{00000000-0005-0000-0000-0000E55D0000}"/>
    <cellStyle name="Migliaia 46 4 2 5 2" xfId="12763" xr:uid="{00000000-0005-0000-0000-0000E65D0000}"/>
    <cellStyle name="Migliaia 46 4 2 5 3" xfId="12764" xr:uid="{00000000-0005-0000-0000-0000E75D0000}"/>
    <cellStyle name="Migliaia 46 4 2 5 4" xfId="28651" xr:uid="{00000000-0005-0000-0000-0000E85D0000}"/>
    <cellStyle name="Migliaia 46 4 2 5 5" xfId="39653" xr:uid="{00000000-0005-0000-0000-0000E95D0000}"/>
    <cellStyle name="Migliaia 46 4 2 6" xfId="12765" xr:uid="{00000000-0005-0000-0000-0000EA5D0000}"/>
    <cellStyle name="Migliaia 46 4 2 6 2" xfId="12766" xr:uid="{00000000-0005-0000-0000-0000EB5D0000}"/>
    <cellStyle name="Migliaia 46 4 2 6 3" xfId="12767" xr:uid="{00000000-0005-0000-0000-0000EC5D0000}"/>
    <cellStyle name="Migliaia 46 4 2 6 4" xfId="29571" xr:uid="{00000000-0005-0000-0000-0000ED5D0000}"/>
    <cellStyle name="Migliaia 46 4 2 6 5" xfId="40558" xr:uid="{00000000-0005-0000-0000-0000EE5D0000}"/>
    <cellStyle name="Migliaia 46 4 2 7" xfId="12768" xr:uid="{00000000-0005-0000-0000-0000EF5D0000}"/>
    <cellStyle name="Migliaia 46 4 2 8" xfId="12769" xr:uid="{00000000-0005-0000-0000-0000F05D0000}"/>
    <cellStyle name="Migliaia 46 4 2 9" xfId="12770" xr:uid="{00000000-0005-0000-0000-0000F15D0000}"/>
    <cellStyle name="Migliaia 46 4 3" xfId="12771" xr:uid="{00000000-0005-0000-0000-0000F25D0000}"/>
    <cellStyle name="Migliaia 46 4 3 10" xfId="31109" xr:uid="{00000000-0005-0000-0000-0000F35D0000}"/>
    <cellStyle name="Migliaia 46 4 3 11" xfId="33873" xr:uid="{00000000-0005-0000-0000-0000F45D0000}"/>
    <cellStyle name="Migliaia 46 4 3 12" xfId="37060" xr:uid="{00000000-0005-0000-0000-0000F55D0000}"/>
    <cellStyle name="Migliaia 46 4 3 2" xfId="12772" xr:uid="{00000000-0005-0000-0000-0000F65D0000}"/>
    <cellStyle name="Migliaia 46 4 3 2 2" xfId="12773" xr:uid="{00000000-0005-0000-0000-0000F75D0000}"/>
    <cellStyle name="Migliaia 46 4 3 2 3" xfId="12774" xr:uid="{00000000-0005-0000-0000-0000F85D0000}"/>
    <cellStyle name="Migliaia 46 4 3 2 4" xfId="12775" xr:uid="{00000000-0005-0000-0000-0000F95D0000}"/>
    <cellStyle name="Migliaia 46 4 3 2 5" xfId="26918" xr:uid="{00000000-0005-0000-0000-0000FA5D0000}"/>
    <cellStyle name="Migliaia 46 4 3 2 6" xfId="31996" xr:uid="{00000000-0005-0000-0000-0000FB5D0000}"/>
    <cellStyle name="Migliaia 46 4 3 2 7" xfId="34984" xr:uid="{00000000-0005-0000-0000-0000FC5D0000}"/>
    <cellStyle name="Migliaia 46 4 3 2 8" xfId="37944" xr:uid="{00000000-0005-0000-0000-0000FD5D0000}"/>
    <cellStyle name="Migliaia 46 4 3 3" xfId="12776" xr:uid="{00000000-0005-0000-0000-0000FE5D0000}"/>
    <cellStyle name="Migliaia 46 4 3 3 2" xfId="12777" xr:uid="{00000000-0005-0000-0000-0000FF5D0000}"/>
    <cellStyle name="Migliaia 46 4 3 3 3" xfId="12778" xr:uid="{00000000-0005-0000-0000-0000005E0000}"/>
    <cellStyle name="Migliaia 46 4 3 3 4" xfId="28119" xr:uid="{00000000-0005-0000-0000-0000015E0000}"/>
    <cellStyle name="Migliaia 46 4 3 3 5" xfId="36168" xr:uid="{00000000-0005-0000-0000-0000025E0000}"/>
    <cellStyle name="Migliaia 46 4 3 3 6" xfId="39128" xr:uid="{00000000-0005-0000-0000-0000035E0000}"/>
    <cellStyle name="Migliaia 46 4 3 4" xfId="12779" xr:uid="{00000000-0005-0000-0000-0000045E0000}"/>
    <cellStyle name="Migliaia 46 4 3 4 2" xfId="12780" xr:uid="{00000000-0005-0000-0000-0000055E0000}"/>
    <cellStyle name="Migliaia 46 4 3 4 3" xfId="12781" xr:uid="{00000000-0005-0000-0000-0000065E0000}"/>
    <cellStyle name="Migliaia 46 4 3 4 4" xfId="29035" xr:uid="{00000000-0005-0000-0000-0000075E0000}"/>
    <cellStyle name="Migliaia 46 4 3 4 5" xfId="40032" xr:uid="{00000000-0005-0000-0000-0000085E0000}"/>
    <cellStyle name="Migliaia 46 4 3 5" xfId="12782" xr:uid="{00000000-0005-0000-0000-0000095E0000}"/>
    <cellStyle name="Migliaia 46 4 3 5 2" xfId="12783" xr:uid="{00000000-0005-0000-0000-00000A5E0000}"/>
    <cellStyle name="Migliaia 46 4 3 5 3" xfId="12784" xr:uid="{00000000-0005-0000-0000-00000B5E0000}"/>
    <cellStyle name="Migliaia 46 4 3 5 4" xfId="29955" xr:uid="{00000000-0005-0000-0000-00000C5E0000}"/>
    <cellStyle name="Migliaia 46 4 3 5 5" xfId="40937" xr:uid="{00000000-0005-0000-0000-00000D5E0000}"/>
    <cellStyle name="Migliaia 46 4 3 6" xfId="12785" xr:uid="{00000000-0005-0000-0000-00000E5E0000}"/>
    <cellStyle name="Migliaia 46 4 3 7" xfId="12786" xr:uid="{00000000-0005-0000-0000-00000F5E0000}"/>
    <cellStyle name="Migliaia 46 4 3 8" xfId="12787" xr:uid="{00000000-0005-0000-0000-0000105E0000}"/>
    <cellStyle name="Migliaia 46 4 3 9" xfId="24592" xr:uid="{00000000-0005-0000-0000-0000115E0000}"/>
    <cellStyle name="Migliaia 46 4 4" xfId="12788" xr:uid="{00000000-0005-0000-0000-0000125E0000}"/>
    <cellStyle name="Migliaia 46 4 4 2" xfId="12789" xr:uid="{00000000-0005-0000-0000-0000135E0000}"/>
    <cellStyle name="Migliaia 46 4 4 3" xfId="12790" xr:uid="{00000000-0005-0000-0000-0000145E0000}"/>
    <cellStyle name="Migliaia 46 4 4 4" xfId="12791" xr:uid="{00000000-0005-0000-0000-0000155E0000}"/>
    <cellStyle name="Migliaia 46 4 4 5" xfId="26915" xr:uid="{00000000-0005-0000-0000-0000165E0000}"/>
    <cellStyle name="Migliaia 46 4 4 6" xfId="31993" xr:uid="{00000000-0005-0000-0000-0000175E0000}"/>
    <cellStyle name="Migliaia 46 4 4 7" xfId="34981" xr:uid="{00000000-0005-0000-0000-0000185E0000}"/>
    <cellStyle name="Migliaia 46 4 4 8" xfId="37941" xr:uid="{00000000-0005-0000-0000-0000195E0000}"/>
    <cellStyle name="Migliaia 46 4 5" xfId="12792" xr:uid="{00000000-0005-0000-0000-00001A5E0000}"/>
    <cellStyle name="Migliaia 46 4 5 2" xfId="12793" xr:uid="{00000000-0005-0000-0000-00001B5E0000}"/>
    <cellStyle name="Migliaia 46 4 5 3" xfId="12794" xr:uid="{00000000-0005-0000-0000-00001C5E0000}"/>
    <cellStyle name="Migliaia 46 4 5 4" xfId="27734" xr:uid="{00000000-0005-0000-0000-00001D5E0000}"/>
    <cellStyle name="Migliaia 46 4 5 5" xfId="35788" xr:uid="{00000000-0005-0000-0000-00001E5E0000}"/>
    <cellStyle name="Migliaia 46 4 5 6" xfId="38748" xr:uid="{00000000-0005-0000-0000-00001F5E0000}"/>
    <cellStyle name="Migliaia 46 4 6" xfId="12795" xr:uid="{00000000-0005-0000-0000-0000205E0000}"/>
    <cellStyle name="Migliaia 46 4 6 2" xfId="12796" xr:uid="{00000000-0005-0000-0000-0000215E0000}"/>
    <cellStyle name="Migliaia 46 4 6 3" xfId="12797" xr:uid="{00000000-0005-0000-0000-0000225E0000}"/>
    <cellStyle name="Migliaia 46 4 6 4" xfId="28650" xr:uid="{00000000-0005-0000-0000-0000235E0000}"/>
    <cellStyle name="Migliaia 46 4 6 5" xfId="39652" xr:uid="{00000000-0005-0000-0000-0000245E0000}"/>
    <cellStyle name="Migliaia 46 4 7" xfId="12798" xr:uid="{00000000-0005-0000-0000-0000255E0000}"/>
    <cellStyle name="Migliaia 46 4 7 2" xfId="12799" xr:uid="{00000000-0005-0000-0000-0000265E0000}"/>
    <cellStyle name="Migliaia 46 4 7 3" xfId="12800" xr:uid="{00000000-0005-0000-0000-0000275E0000}"/>
    <cellStyle name="Migliaia 46 4 7 4" xfId="29570" xr:uid="{00000000-0005-0000-0000-0000285E0000}"/>
    <cellStyle name="Migliaia 46 4 7 5" xfId="40557" xr:uid="{00000000-0005-0000-0000-0000295E0000}"/>
    <cellStyle name="Migliaia 46 4 8" xfId="12801" xr:uid="{00000000-0005-0000-0000-00002A5E0000}"/>
    <cellStyle name="Migliaia 46 4 9" xfId="12802" xr:uid="{00000000-0005-0000-0000-00002B5E0000}"/>
    <cellStyle name="Migliaia 46 5" xfId="12803" xr:uid="{00000000-0005-0000-0000-00002C5E0000}"/>
    <cellStyle name="Migliaia 46 5 10" xfId="31110" xr:uid="{00000000-0005-0000-0000-00002D5E0000}"/>
    <cellStyle name="Migliaia 46 5 11" xfId="33874" xr:uid="{00000000-0005-0000-0000-00002E5E0000}"/>
    <cellStyle name="Migliaia 46 5 12" xfId="37061" xr:uid="{00000000-0005-0000-0000-00002F5E0000}"/>
    <cellStyle name="Migliaia 46 5 2" xfId="12804" xr:uid="{00000000-0005-0000-0000-0000305E0000}"/>
    <cellStyle name="Migliaia 46 5 2 2" xfId="12805" xr:uid="{00000000-0005-0000-0000-0000315E0000}"/>
    <cellStyle name="Migliaia 46 5 2 3" xfId="12806" xr:uid="{00000000-0005-0000-0000-0000325E0000}"/>
    <cellStyle name="Migliaia 46 5 2 4" xfId="12807" xr:uid="{00000000-0005-0000-0000-0000335E0000}"/>
    <cellStyle name="Migliaia 46 5 2 5" xfId="26919" xr:uid="{00000000-0005-0000-0000-0000345E0000}"/>
    <cellStyle name="Migliaia 46 5 2 6" xfId="31997" xr:uid="{00000000-0005-0000-0000-0000355E0000}"/>
    <cellStyle name="Migliaia 46 5 2 7" xfId="34985" xr:uid="{00000000-0005-0000-0000-0000365E0000}"/>
    <cellStyle name="Migliaia 46 5 2 8" xfId="37945" xr:uid="{00000000-0005-0000-0000-0000375E0000}"/>
    <cellStyle name="Migliaia 46 5 3" xfId="12808" xr:uid="{00000000-0005-0000-0000-0000385E0000}"/>
    <cellStyle name="Migliaia 46 5 3 2" xfId="12809" xr:uid="{00000000-0005-0000-0000-0000395E0000}"/>
    <cellStyle name="Migliaia 46 5 3 3" xfId="12810" xr:uid="{00000000-0005-0000-0000-00003A5E0000}"/>
    <cellStyle name="Migliaia 46 5 3 4" xfId="27736" xr:uid="{00000000-0005-0000-0000-00003B5E0000}"/>
    <cellStyle name="Migliaia 46 5 3 5" xfId="35790" xr:uid="{00000000-0005-0000-0000-00003C5E0000}"/>
    <cellStyle name="Migliaia 46 5 3 6" xfId="38750" xr:uid="{00000000-0005-0000-0000-00003D5E0000}"/>
    <cellStyle name="Migliaia 46 5 4" xfId="12811" xr:uid="{00000000-0005-0000-0000-00003E5E0000}"/>
    <cellStyle name="Migliaia 46 5 4 2" xfId="12812" xr:uid="{00000000-0005-0000-0000-00003F5E0000}"/>
    <cellStyle name="Migliaia 46 5 4 3" xfId="12813" xr:uid="{00000000-0005-0000-0000-0000405E0000}"/>
    <cellStyle name="Migliaia 46 5 4 4" xfId="28652" xr:uid="{00000000-0005-0000-0000-0000415E0000}"/>
    <cellStyle name="Migliaia 46 5 4 5" xfId="39654" xr:uid="{00000000-0005-0000-0000-0000425E0000}"/>
    <cellStyle name="Migliaia 46 5 5" xfId="12814" xr:uid="{00000000-0005-0000-0000-0000435E0000}"/>
    <cellStyle name="Migliaia 46 5 5 2" xfId="12815" xr:uid="{00000000-0005-0000-0000-0000445E0000}"/>
    <cellStyle name="Migliaia 46 5 5 3" xfId="12816" xr:uid="{00000000-0005-0000-0000-0000455E0000}"/>
    <cellStyle name="Migliaia 46 5 5 4" xfId="29572" xr:uid="{00000000-0005-0000-0000-0000465E0000}"/>
    <cellStyle name="Migliaia 46 5 5 5" xfId="40559" xr:uid="{00000000-0005-0000-0000-0000475E0000}"/>
    <cellStyle name="Migliaia 46 5 6" xfId="12817" xr:uid="{00000000-0005-0000-0000-0000485E0000}"/>
    <cellStyle name="Migliaia 46 5 7" xfId="12818" xr:uid="{00000000-0005-0000-0000-0000495E0000}"/>
    <cellStyle name="Migliaia 46 5 8" xfId="12819" xr:uid="{00000000-0005-0000-0000-00004A5E0000}"/>
    <cellStyle name="Migliaia 46 5 9" xfId="24593" xr:uid="{00000000-0005-0000-0000-00004B5E0000}"/>
    <cellStyle name="Migliaia 46 6" xfId="12820" xr:uid="{00000000-0005-0000-0000-00004C5E0000}"/>
    <cellStyle name="Migliaia 46 6 2" xfId="12821" xr:uid="{00000000-0005-0000-0000-00004D5E0000}"/>
    <cellStyle name="Migliaia 46 6 3" xfId="12822" xr:uid="{00000000-0005-0000-0000-00004E5E0000}"/>
    <cellStyle name="Migliaia 46 6 4" xfId="12823" xr:uid="{00000000-0005-0000-0000-00004F5E0000}"/>
    <cellStyle name="Migliaia 46 6 5" xfId="26907" xr:uid="{00000000-0005-0000-0000-0000505E0000}"/>
    <cellStyle name="Migliaia 46 6 6" xfId="31985" xr:uid="{00000000-0005-0000-0000-0000515E0000}"/>
    <cellStyle name="Migliaia 46 6 7" xfId="34973" xr:uid="{00000000-0005-0000-0000-0000525E0000}"/>
    <cellStyle name="Migliaia 46 6 8" xfId="37933" xr:uid="{00000000-0005-0000-0000-0000535E0000}"/>
    <cellStyle name="Migliaia 46 7" xfId="12824" xr:uid="{00000000-0005-0000-0000-0000545E0000}"/>
    <cellStyle name="Migliaia 46 7 2" xfId="12825" xr:uid="{00000000-0005-0000-0000-0000555E0000}"/>
    <cellStyle name="Migliaia 46 7 3" xfId="12826" xr:uid="{00000000-0005-0000-0000-0000565E0000}"/>
    <cellStyle name="Migliaia 46 7 4" xfId="12827" xr:uid="{00000000-0005-0000-0000-0000575E0000}"/>
    <cellStyle name="Migliaia 46 7 5" xfId="23989" xr:uid="{00000000-0005-0000-0000-0000585E0000}"/>
    <cellStyle name="Migliaia 46 7 6" xfId="30545" xr:uid="{00000000-0005-0000-0000-0000595E0000}"/>
    <cellStyle name="Migliaia 46 7 7" xfId="33206" xr:uid="{00000000-0005-0000-0000-00005A5E0000}"/>
    <cellStyle name="Migliaia 46 7 8" xfId="36497" xr:uid="{00000000-0005-0000-0000-00005B5E0000}"/>
    <cellStyle name="Migliaia 46 8" xfId="12828" xr:uid="{00000000-0005-0000-0000-00005C5E0000}"/>
    <cellStyle name="Migliaia 46 8 2" xfId="12829" xr:uid="{00000000-0005-0000-0000-00005D5E0000}"/>
    <cellStyle name="Migliaia 46 8 3" xfId="12830" xr:uid="{00000000-0005-0000-0000-00005E5E0000}"/>
    <cellStyle name="Migliaia 46 8 4" xfId="12831" xr:uid="{00000000-0005-0000-0000-00005F5E0000}"/>
    <cellStyle name="Migliaia 46 8 5" xfId="27286" xr:uid="{00000000-0005-0000-0000-0000605E0000}"/>
    <cellStyle name="Migliaia 46 8 6" xfId="32357" xr:uid="{00000000-0005-0000-0000-0000615E0000}"/>
    <cellStyle name="Migliaia 46 8 7" xfId="35345" xr:uid="{00000000-0005-0000-0000-0000625E0000}"/>
    <cellStyle name="Migliaia 46 8 8" xfId="38305" xr:uid="{00000000-0005-0000-0000-0000635E0000}"/>
    <cellStyle name="Migliaia 46 9" xfId="12832" xr:uid="{00000000-0005-0000-0000-0000645E0000}"/>
    <cellStyle name="Migliaia 46 9 2" xfId="12833" xr:uid="{00000000-0005-0000-0000-0000655E0000}"/>
    <cellStyle name="Migliaia 46 9 3" xfId="12834" xr:uid="{00000000-0005-0000-0000-0000665E0000}"/>
    <cellStyle name="Migliaia 46 9 4" xfId="12835" xr:uid="{00000000-0005-0000-0000-0000675E0000}"/>
    <cellStyle name="Migliaia 46 9 5" xfId="27406" xr:uid="{00000000-0005-0000-0000-0000685E0000}"/>
    <cellStyle name="Migliaia 46 9 6" xfId="30421" xr:uid="{00000000-0005-0000-0000-0000695E0000}"/>
    <cellStyle name="Migliaia 46 9 7" xfId="35465" xr:uid="{00000000-0005-0000-0000-00006A5E0000}"/>
    <cellStyle name="Migliaia 46 9 8" xfId="38425" xr:uid="{00000000-0005-0000-0000-00006B5E0000}"/>
    <cellStyle name="Migliaia 47" xfId="12836" xr:uid="{00000000-0005-0000-0000-00006C5E0000}"/>
    <cellStyle name="Migliaia 47 10" xfId="12837" xr:uid="{00000000-0005-0000-0000-00006D5E0000}"/>
    <cellStyle name="Migliaia 47 10 2" xfId="12838" xr:uid="{00000000-0005-0000-0000-00006E5E0000}"/>
    <cellStyle name="Migliaia 47 10 3" xfId="12839" xr:uid="{00000000-0005-0000-0000-00006F5E0000}"/>
    <cellStyle name="Migliaia 47 10 4" xfId="28323" xr:uid="{00000000-0005-0000-0000-0000705E0000}"/>
    <cellStyle name="Migliaia 47 10 5" xfId="33081" xr:uid="{00000000-0005-0000-0000-0000715E0000}"/>
    <cellStyle name="Migliaia 47 10 6" xfId="39330" xr:uid="{00000000-0005-0000-0000-0000725E0000}"/>
    <cellStyle name="Migliaia 47 11" xfId="12840" xr:uid="{00000000-0005-0000-0000-0000735E0000}"/>
    <cellStyle name="Migliaia 47 11 2" xfId="12841" xr:uid="{00000000-0005-0000-0000-0000745E0000}"/>
    <cellStyle name="Migliaia 47 11 3" xfId="12842" xr:uid="{00000000-0005-0000-0000-0000755E0000}"/>
    <cellStyle name="Migliaia 47 11 4" xfId="29243" xr:uid="{00000000-0005-0000-0000-0000765E0000}"/>
    <cellStyle name="Migliaia 47 11 5" xfId="32731" xr:uid="{00000000-0005-0000-0000-0000775E0000}"/>
    <cellStyle name="Migliaia 47 11 6" xfId="40235" xr:uid="{00000000-0005-0000-0000-0000785E0000}"/>
    <cellStyle name="Migliaia 47 12" xfId="12843" xr:uid="{00000000-0005-0000-0000-0000795E0000}"/>
    <cellStyle name="Migliaia 47 13" xfId="12844" xr:uid="{00000000-0005-0000-0000-00007A5E0000}"/>
    <cellStyle name="Migliaia 47 14" xfId="12845" xr:uid="{00000000-0005-0000-0000-00007B5E0000}"/>
    <cellStyle name="Migliaia 47 15" xfId="23636" xr:uid="{00000000-0005-0000-0000-00007C5E0000}"/>
    <cellStyle name="Migliaia 47 16" xfId="30265" xr:uid="{00000000-0005-0000-0000-00007D5E0000}"/>
    <cellStyle name="Migliaia 47 17" xfId="36378" xr:uid="{00000000-0005-0000-0000-00007E5E0000}"/>
    <cellStyle name="Migliaia 47 18" xfId="41140" xr:uid="{00000000-0005-0000-0000-00007F5E0000}"/>
    <cellStyle name="Migliaia 47 19" xfId="41261" xr:uid="{00000000-0005-0000-0000-0000805E0000}"/>
    <cellStyle name="Migliaia 47 2" xfId="12846" xr:uid="{00000000-0005-0000-0000-0000815E0000}"/>
    <cellStyle name="Migliaia 47 2 10" xfId="24594" xr:uid="{00000000-0005-0000-0000-0000825E0000}"/>
    <cellStyle name="Migliaia 47 2 11" xfId="30266" xr:uid="{00000000-0005-0000-0000-0000835E0000}"/>
    <cellStyle name="Migliaia 47 2 12" xfId="37062" xr:uid="{00000000-0005-0000-0000-0000845E0000}"/>
    <cellStyle name="Migliaia 47 2 2" xfId="12847" xr:uid="{00000000-0005-0000-0000-0000855E0000}"/>
    <cellStyle name="Migliaia 47 2 2 10" xfId="31112" xr:uid="{00000000-0005-0000-0000-0000865E0000}"/>
    <cellStyle name="Migliaia 47 2 2 11" xfId="33876" xr:uid="{00000000-0005-0000-0000-0000875E0000}"/>
    <cellStyle name="Migliaia 47 2 2 12" xfId="37063" xr:uid="{00000000-0005-0000-0000-0000885E0000}"/>
    <cellStyle name="Migliaia 47 2 2 2" xfId="12848" xr:uid="{00000000-0005-0000-0000-0000895E0000}"/>
    <cellStyle name="Migliaia 47 2 2 2 2" xfId="12849" xr:uid="{00000000-0005-0000-0000-00008A5E0000}"/>
    <cellStyle name="Migliaia 47 2 2 2 3" xfId="12850" xr:uid="{00000000-0005-0000-0000-00008B5E0000}"/>
    <cellStyle name="Migliaia 47 2 2 2 4" xfId="12851" xr:uid="{00000000-0005-0000-0000-00008C5E0000}"/>
    <cellStyle name="Migliaia 47 2 2 2 5" xfId="26922" xr:uid="{00000000-0005-0000-0000-00008D5E0000}"/>
    <cellStyle name="Migliaia 47 2 2 2 6" xfId="32000" xr:uid="{00000000-0005-0000-0000-00008E5E0000}"/>
    <cellStyle name="Migliaia 47 2 2 2 7" xfId="34988" xr:uid="{00000000-0005-0000-0000-00008F5E0000}"/>
    <cellStyle name="Migliaia 47 2 2 2 8" xfId="37948" xr:uid="{00000000-0005-0000-0000-0000905E0000}"/>
    <cellStyle name="Migliaia 47 2 2 3" xfId="12852" xr:uid="{00000000-0005-0000-0000-0000915E0000}"/>
    <cellStyle name="Migliaia 47 2 2 3 2" xfId="12853" xr:uid="{00000000-0005-0000-0000-0000925E0000}"/>
    <cellStyle name="Migliaia 47 2 2 3 3" xfId="12854" xr:uid="{00000000-0005-0000-0000-0000935E0000}"/>
    <cellStyle name="Migliaia 47 2 2 3 4" xfId="28121" xr:uid="{00000000-0005-0000-0000-0000945E0000}"/>
    <cellStyle name="Migliaia 47 2 2 3 5" xfId="36170" xr:uid="{00000000-0005-0000-0000-0000955E0000}"/>
    <cellStyle name="Migliaia 47 2 2 3 6" xfId="39130" xr:uid="{00000000-0005-0000-0000-0000965E0000}"/>
    <cellStyle name="Migliaia 47 2 2 4" xfId="12855" xr:uid="{00000000-0005-0000-0000-0000975E0000}"/>
    <cellStyle name="Migliaia 47 2 2 4 2" xfId="12856" xr:uid="{00000000-0005-0000-0000-0000985E0000}"/>
    <cellStyle name="Migliaia 47 2 2 4 3" xfId="12857" xr:uid="{00000000-0005-0000-0000-0000995E0000}"/>
    <cellStyle name="Migliaia 47 2 2 4 4" xfId="29037" xr:uid="{00000000-0005-0000-0000-00009A5E0000}"/>
    <cellStyle name="Migliaia 47 2 2 4 5" xfId="40034" xr:uid="{00000000-0005-0000-0000-00009B5E0000}"/>
    <cellStyle name="Migliaia 47 2 2 5" xfId="12858" xr:uid="{00000000-0005-0000-0000-00009C5E0000}"/>
    <cellStyle name="Migliaia 47 2 2 5 2" xfId="12859" xr:uid="{00000000-0005-0000-0000-00009D5E0000}"/>
    <cellStyle name="Migliaia 47 2 2 5 3" xfId="12860" xr:uid="{00000000-0005-0000-0000-00009E5E0000}"/>
    <cellStyle name="Migliaia 47 2 2 5 4" xfId="29957" xr:uid="{00000000-0005-0000-0000-00009F5E0000}"/>
    <cellStyle name="Migliaia 47 2 2 5 5" xfId="40939" xr:uid="{00000000-0005-0000-0000-0000A05E0000}"/>
    <cellStyle name="Migliaia 47 2 2 6" xfId="12861" xr:uid="{00000000-0005-0000-0000-0000A15E0000}"/>
    <cellStyle name="Migliaia 47 2 2 7" xfId="12862" xr:uid="{00000000-0005-0000-0000-0000A25E0000}"/>
    <cellStyle name="Migliaia 47 2 2 8" xfId="12863" xr:uid="{00000000-0005-0000-0000-0000A35E0000}"/>
    <cellStyle name="Migliaia 47 2 2 9" xfId="24595" xr:uid="{00000000-0005-0000-0000-0000A45E0000}"/>
    <cellStyle name="Migliaia 47 2 3" xfId="12864" xr:uid="{00000000-0005-0000-0000-0000A55E0000}"/>
    <cellStyle name="Migliaia 47 2 3 2" xfId="12865" xr:uid="{00000000-0005-0000-0000-0000A65E0000}"/>
    <cellStyle name="Migliaia 47 2 3 3" xfId="12866" xr:uid="{00000000-0005-0000-0000-0000A75E0000}"/>
    <cellStyle name="Migliaia 47 2 3 4" xfId="12867" xr:uid="{00000000-0005-0000-0000-0000A85E0000}"/>
    <cellStyle name="Migliaia 47 2 3 5" xfId="26921" xr:uid="{00000000-0005-0000-0000-0000A95E0000}"/>
    <cellStyle name="Migliaia 47 2 3 6" xfId="31999" xr:uid="{00000000-0005-0000-0000-0000AA5E0000}"/>
    <cellStyle name="Migliaia 47 2 3 7" xfId="34987" xr:uid="{00000000-0005-0000-0000-0000AB5E0000}"/>
    <cellStyle name="Migliaia 47 2 3 8" xfId="37947" xr:uid="{00000000-0005-0000-0000-0000AC5E0000}"/>
    <cellStyle name="Migliaia 47 2 4" xfId="12868" xr:uid="{00000000-0005-0000-0000-0000AD5E0000}"/>
    <cellStyle name="Migliaia 47 2 4 2" xfId="12869" xr:uid="{00000000-0005-0000-0000-0000AE5E0000}"/>
    <cellStyle name="Migliaia 47 2 4 3" xfId="12870" xr:uid="{00000000-0005-0000-0000-0000AF5E0000}"/>
    <cellStyle name="Migliaia 47 2 4 4" xfId="12871" xr:uid="{00000000-0005-0000-0000-0000B05E0000}"/>
    <cellStyle name="Migliaia 47 2 4 5" xfId="27470" xr:uid="{00000000-0005-0000-0000-0000B15E0000}"/>
    <cellStyle name="Migliaia 47 2 4 6" xfId="31111" xr:uid="{00000000-0005-0000-0000-0000B25E0000}"/>
    <cellStyle name="Migliaia 47 2 4 7" xfId="35527" xr:uid="{00000000-0005-0000-0000-0000B35E0000}"/>
    <cellStyle name="Migliaia 47 2 4 8" xfId="38487" xr:uid="{00000000-0005-0000-0000-0000B45E0000}"/>
    <cellStyle name="Migliaia 47 2 5" xfId="12872" xr:uid="{00000000-0005-0000-0000-0000B55E0000}"/>
    <cellStyle name="Migliaia 47 2 5 2" xfId="12873" xr:uid="{00000000-0005-0000-0000-0000B65E0000}"/>
    <cellStyle name="Migliaia 47 2 5 3" xfId="12874" xr:uid="{00000000-0005-0000-0000-0000B75E0000}"/>
    <cellStyle name="Migliaia 47 2 5 4" xfId="28386" xr:uid="{00000000-0005-0000-0000-0000B85E0000}"/>
    <cellStyle name="Migliaia 47 2 5 5" xfId="33875" xr:uid="{00000000-0005-0000-0000-0000B95E0000}"/>
    <cellStyle name="Migliaia 47 2 5 6" xfId="39391" xr:uid="{00000000-0005-0000-0000-0000BA5E0000}"/>
    <cellStyle name="Migliaia 47 2 6" xfId="12875" xr:uid="{00000000-0005-0000-0000-0000BB5E0000}"/>
    <cellStyle name="Migliaia 47 2 6 2" xfId="12876" xr:uid="{00000000-0005-0000-0000-0000BC5E0000}"/>
    <cellStyle name="Migliaia 47 2 6 3" xfId="12877" xr:uid="{00000000-0005-0000-0000-0000BD5E0000}"/>
    <cellStyle name="Migliaia 47 2 6 4" xfId="29306" xr:uid="{00000000-0005-0000-0000-0000BE5E0000}"/>
    <cellStyle name="Migliaia 47 2 6 5" xfId="40296" xr:uid="{00000000-0005-0000-0000-0000BF5E0000}"/>
    <cellStyle name="Migliaia 47 2 7" xfId="12878" xr:uid="{00000000-0005-0000-0000-0000C05E0000}"/>
    <cellStyle name="Migliaia 47 2 8" xfId="12879" xr:uid="{00000000-0005-0000-0000-0000C15E0000}"/>
    <cellStyle name="Migliaia 47 2 9" xfId="12880" xr:uid="{00000000-0005-0000-0000-0000C25E0000}"/>
    <cellStyle name="Migliaia 47 3" xfId="12881" xr:uid="{00000000-0005-0000-0000-0000C35E0000}"/>
    <cellStyle name="Migliaia 47 3 10" xfId="12882" xr:uid="{00000000-0005-0000-0000-0000C45E0000}"/>
    <cellStyle name="Migliaia 47 3 11" xfId="12883" xr:uid="{00000000-0005-0000-0000-0000C55E0000}"/>
    <cellStyle name="Migliaia 47 3 12" xfId="24596" xr:uid="{00000000-0005-0000-0000-0000C65E0000}"/>
    <cellStyle name="Migliaia 47 3 13" xfId="31113" xr:uid="{00000000-0005-0000-0000-0000C75E0000}"/>
    <cellStyle name="Migliaia 47 3 14" xfId="37064" xr:uid="{00000000-0005-0000-0000-0000C85E0000}"/>
    <cellStyle name="Migliaia 47 3 2" xfId="12884" xr:uid="{00000000-0005-0000-0000-0000C95E0000}"/>
    <cellStyle name="Migliaia 47 3 2 10" xfId="31114" xr:uid="{00000000-0005-0000-0000-0000CA5E0000}"/>
    <cellStyle name="Migliaia 47 3 2 11" xfId="33878" xr:uid="{00000000-0005-0000-0000-0000CB5E0000}"/>
    <cellStyle name="Migliaia 47 3 2 12" xfId="37065" xr:uid="{00000000-0005-0000-0000-0000CC5E0000}"/>
    <cellStyle name="Migliaia 47 3 2 2" xfId="12885" xr:uid="{00000000-0005-0000-0000-0000CD5E0000}"/>
    <cellStyle name="Migliaia 47 3 2 2 2" xfId="12886" xr:uid="{00000000-0005-0000-0000-0000CE5E0000}"/>
    <cellStyle name="Migliaia 47 3 2 2 3" xfId="12887" xr:uid="{00000000-0005-0000-0000-0000CF5E0000}"/>
    <cellStyle name="Migliaia 47 3 2 2 4" xfId="12888" xr:uid="{00000000-0005-0000-0000-0000D05E0000}"/>
    <cellStyle name="Migliaia 47 3 2 2 5" xfId="26924" xr:uid="{00000000-0005-0000-0000-0000D15E0000}"/>
    <cellStyle name="Migliaia 47 3 2 2 6" xfId="32002" xr:uid="{00000000-0005-0000-0000-0000D25E0000}"/>
    <cellStyle name="Migliaia 47 3 2 2 7" xfId="34990" xr:uid="{00000000-0005-0000-0000-0000D35E0000}"/>
    <cellStyle name="Migliaia 47 3 2 2 8" xfId="37950" xr:uid="{00000000-0005-0000-0000-0000D45E0000}"/>
    <cellStyle name="Migliaia 47 3 2 3" xfId="12889" xr:uid="{00000000-0005-0000-0000-0000D55E0000}"/>
    <cellStyle name="Migliaia 47 3 2 3 2" xfId="12890" xr:uid="{00000000-0005-0000-0000-0000D65E0000}"/>
    <cellStyle name="Migliaia 47 3 2 3 3" xfId="12891" xr:uid="{00000000-0005-0000-0000-0000D75E0000}"/>
    <cellStyle name="Migliaia 47 3 2 3 4" xfId="27738" xr:uid="{00000000-0005-0000-0000-0000D85E0000}"/>
    <cellStyle name="Migliaia 47 3 2 3 5" xfId="35792" xr:uid="{00000000-0005-0000-0000-0000D95E0000}"/>
    <cellStyle name="Migliaia 47 3 2 3 6" xfId="38752" xr:uid="{00000000-0005-0000-0000-0000DA5E0000}"/>
    <cellStyle name="Migliaia 47 3 2 4" xfId="12892" xr:uid="{00000000-0005-0000-0000-0000DB5E0000}"/>
    <cellStyle name="Migliaia 47 3 2 4 2" xfId="12893" xr:uid="{00000000-0005-0000-0000-0000DC5E0000}"/>
    <cellStyle name="Migliaia 47 3 2 4 3" xfId="12894" xr:uid="{00000000-0005-0000-0000-0000DD5E0000}"/>
    <cellStyle name="Migliaia 47 3 2 4 4" xfId="28654" xr:uid="{00000000-0005-0000-0000-0000DE5E0000}"/>
    <cellStyle name="Migliaia 47 3 2 4 5" xfId="39656" xr:uid="{00000000-0005-0000-0000-0000DF5E0000}"/>
    <cellStyle name="Migliaia 47 3 2 5" xfId="12895" xr:uid="{00000000-0005-0000-0000-0000E05E0000}"/>
    <cellStyle name="Migliaia 47 3 2 5 2" xfId="12896" xr:uid="{00000000-0005-0000-0000-0000E15E0000}"/>
    <cellStyle name="Migliaia 47 3 2 5 3" xfId="12897" xr:uid="{00000000-0005-0000-0000-0000E25E0000}"/>
    <cellStyle name="Migliaia 47 3 2 5 4" xfId="29574" xr:uid="{00000000-0005-0000-0000-0000E35E0000}"/>
    <cellStyle name="Migliaia 47 3 2 5 5" xfId="40561" xr:uid="{00000000-0005-0000-0000-0000E45E0000}"/>
    <cellStyle name="Migliaia 47 3 2 6" xfId="12898" xr:uid="{00000000-0005-0000-0000-0000E55E0000}"/>
    <cellStyle name="Migliaia 47 3 2 7" xfId="12899" xr:uid="{00000000-0005-0000-0000-0000E65E0000}"/>
    <cellStyle name="Migliaia 47 3 2 8" xfId="12900" xr:uid="{00000000-0005-0000-0000-0000E75E0000}"/>
    <cellStyle name="Migliaia 47 3 2 9" xfId="24597" xr:uid="{00000000-0005-0000-0000-0000E85E0000}"/>
    <cellStyle name="Migliaia 47 3 3" xfId="12901" xr:uid="{00000000-0005-0000-0000-0000E95E0000}"/>
    <cellStyle name="Migliaia 47 3 3 10" xfId="24598" xr:uid="{00000000-0005-0000-0000-0000EA5E0000}"/>
    <cellStyle name="Migliaia 47 3 3 11" xfId="31115" xr:uid="{00000000-0005-0000-0000-0000EB5E0000}"/>
    <cellStyle name="Migliaia 47 3 3 12" xfId="33879" xr:uid="{00000000-0005-0000-0000-0000EC5E0000}"/>
    <cellStyle name="Migliaia 47 3 3 13" xfId="37066" xr:uid="{00000000-0005-0000-0000-0000ED5E0000}"/>
    <cellStyle name="Migliaia 47 3 3 2" xfId="12902" xr:uid="{00000000-0005-0000-0000-0000EE5E0000}"/>
    <cellStyle name="Migliaia 47 3 3 2 10" xfId="31116" xr:uid="{00000000-0005-0000-0000-0000EF5E0000}"/>
    <cellStyle name="Migliaia 47 3 3 2 11" xfId="33880" xr:uid="{00000000-0005-0000-0000-0000F05E0000}"/>
    <cellStyle name="Migliaia 47 3 3 2 12" xfId="37067" xr:uid="{00000000-0005-0000-0000-0000F15E0000}"/>
    <cellStyle name="Migliaia 47 3 3 2 2" xfId="12903" xr:uid="{00000000-0005-0000-0000-0000F25E0000}"/>
    <cellStyle name="Migliaia 47 3 3 2 2 2" xfId="12904" xr:uid="{00000000-0005-0000-0000-0000F35E0000}"/>
    <cellStyle name="Migliaia 47 3 3 2 2 3" xfId="12905" xr:uid="{00000000-0005-0000-0000-0000F45E0000}"/>
    <cellStyle name="Migliaia 47 3 3 2 2 4" xfId="12906" xr:uid="{00000000-0005-0000-0000-0000F55E0000}"/>
    <cellStyle name="Migliaia 47 3 3 2 2 5" xfId="26926" xr:uid="{00000000-0005-0000-0000-0000F65E0000}"/>
    <cellStyle name="Migliaia 47 3 3 2 2 6" xfId="32004" xr:uid="{00000000-0005-0000-0000-0000F75E0000}"/>
    <cellStyle name="Migliaia 47 3 3 2 2 7" xfId="34992" xr:uid="{00000000-0005-0000-0000-0000F85E0000}"/>
    <cellStyle name="Migliaia 47 3 3 2 2 8" xfId="37952" xr:uid="{00000000-0005-0000-0000-0000F95E0000}"/>
    <cellStyle name="Migliaia 47 3 3 2 3" xfId="12907" xr:uid="{00000000-0005-0000-0000-0000FA5E0000}"/>
    <cellStyle name="Migliaia 47 3 3 2 3 2" xfId="12908" xr:uid="{00000000-0005-0000-0000-0000FB5E0000}"/>
    <cellStyle name="Migliaia 47 3 3 2 3 3" xfId="12909" xr:uid="{00000000-0005-0000-0000-0000FC5E0000}"/>
    <cellStyle name="Migliaia 47 3 3 2 3 4" xfId="28123" xr:uid="{00000000-0005-0000-0000-0000FD5E0000}"/>
    <cellStyle name="Migliaia 47 3 3 2 3 5" xfId="36172" xr:uid="{00000000-0005-0000-0000-0000FE5E0000}"/>
    <cellStyle name="Migliaia 47 3 3 2 3 6" xfId="39132" xr:uid="{00000000-0005-0000-0000-0000FF5E0000}"/>
    <cellStyle name="Migliaia 47 3 3 2 4" xfId="12910" xr:uid="{00000000-0005-0000-0000-0000005F0000}"/>
    <cellStyle name="Migliaia 47 3 3 2 4 2" xfId="12911" xr:uid="{00000000-0005-0000-0000-0000015F0000}"/>
    <cellStyle name="Migliaia 47 3 3 2 4 3" xfId="12912" xr:uid="{00000000-0005-0000-0000-0000025F0000}"/>
    <cellStyle name="Migliaia 47 3 3 2 4 4" xfId="29039" xr:uid="{00000000-0005-0000-0000-0000035F0000}"/>
    <cellStyle name="Migliaia 47 3 3 2 4 5" xfId="40036" xr:uid="{00000000-0005-0000-0000-0000045F0000}"/>
    <cellStyle name="Migliaia 47 3 3 2 5" xfId="12913" xr:uid="{00000000-0005-0000-0000-0000055F0000}"/>
    <cellStyle name="Migliaia 47 3 3 2 5 2" xfId="12914" xr:uid="{00000000-0005-0000-0000-0000065F0000}"/>
    <cellStyle name="Migliaia 47 3 3 2 5 3" xfId="12915" xr:uid="{00000000-0005-0000-0000-0000075F0000}"/>
    <cellStyle name="Migliaia 47 3 3 2 5 4" xfId="29959" xr:uid="{00000000-0005-0000-0000-0000085F0000}"/>
    <cellStyle name="Migliaia 47 3 3 2 5 5" xfId="40941" xr:uid="{00000000-0005-0000-0000-0000095F0000}"/>
    <cellStyle name="Migliaia 47 3 3 2 6" xfId="12916" xr:uid="{00000000-0005-0000-0000-00000A5F0000}"/>
    <cellStyle name="Migliaia 47 3 3 2 7" xfId="12917" xr:uid="{00000000-0005-0000-0000-00000B5F0000}"/>
    <cellStyle name="Migliaia 47 3 3 2 8" xfId="12918" xr:uid="{00000000-0005-0000-0000-00000C5F0000}"/>
    <cellStyle name="Migliaia 47 3 3 2 9" xfId="24599" xr:uid="{00000000-0005-0000-0000-00000D5F0000}"/>
    <cellStyle name="Migliaia 47 3 3 3" xfId="12919" xr:uid="{00000000-0005-0000-0000-00000E5F0000}"/>
    <cellStyle name="Migliaia 47 3 3 3 2" xfId="12920" xr:uid="{00000000-0005-0000-0000-00000F5F0000}"/>
    <cellStyle name="Migliaia 47 3 3 3 3" xfId="12921" xr:uid="{00000000-0005-0000-0000-0000105F0000}"/>
    <cellStyle name="Migliaia 47 3 3 3 4" xfId="12922" xr:uid="{00000000-0005-0000-0000-0000115F0000}"/>
    <cellStyle name="Migliaia 47 3 3 3 5" xfId="26925" xr:uid="{00000000-0005-0000-0000-0000125F0000}"/>
    <cellStyle name="Migliaia 47 3 3 3 6" xfId="32003" xr:uid="{00000000-0005-0000-0000-0000135F0000}"/>
    <cellStyle name="Migliaia 47 3 3 3 7" xfId="34991" xr:uid="{00000000-0005-0000-0000-0000145F0000}"/>
    <cellStyle name="Migliaia 47 3 3 3 8" xfId="37951" xr:uid="{00000000-0005-0000-0000-0000155F0000}"/>
    <cellStyle name="Migliaia 47 3 3 4" xfId="12923" xr:uid="{00000000-0005-0000-0000-0000165F0000}"/>
    <cellStyle name="Migliaia 47 3 3 4 2" xfId="12924" xr:uid="{00000000-0005-0000-0000-0000175F0000}"/>
    <cellStyle name="Migliaia 47 3 3 4 3" xfId="12925" xr:uid="{00000000-0005-0000-0000-0000185F0000}"/>
    <cellStyle name="Migliaia 47 3 3 4 4" xfId="27739" xr:uid="{00000000-0005-0000-0000-0000195F0000}"/>
    <cellStyle name="Migliaia 47 3 3 4 5" xfId="35793" xr:uid="{00000000-0005-0000-0000-00001A5F0000}"/>
    <cellStyle name="Migliaia 47 3 3 4 6" xfId="38753" xr:uid="{00000000-0005-0000-0000-00001B5F0000}"/>
    <cellStyle name="Migliaia 47 3 3 5" xfId="12926" xr:uid="{00000000-0005-0000-0000-00001C5F0000}"/>
    <cellStyle name="Migliaia 47 3 3 5 2" xfId="12927" xr:uid="{00000000-0005-0000-0000-00001D5F0000}"/>
    <cellStyle name="Migliaia 47 3 3 5 3" xfId="12928" xr:uid="{00000000-0005-0000-0000-00001E5F0000}"/>
    <cellStyle name="Migliaia 47 3 3 5 4" xfId="28655" xr:uid="{00000000-0005-0000-0000-00001F5F0000}"/>
    <cellStyle name="Migliaia 47 3 3 5 5" xfId="39657" xr:uid="{00000000-0005-0000-0000-0000205F0000}"/>
    <cellStyle name="Migliaia 47 3 3 6" xfId="12929" xr:uid="{00000000-0005-0000-0000-0000215F0000}"/>
    <cellStyle name="Migliaia 47 3 3 6 2" xfId="12930" xr:uid="{00000000-0005-0000-0000-0000225F0000}"/>
    <cellStyle name="Migliaia 47 3 3 6 3" xfId="12931" xr:uid="{00000000-0005-0000-0000-0000235F0000}"/>
    <cellStyle name="Migliaia 47 3 3 6 4" xfId="29575" xr:uid="{00000000-0005-0000-0000-0000245F0000}"/>
    <cellStyle name="Migliaia 47 3 3 6 5" xfId="40562" xr:uid="{00000000-0005-0000-0000-0000255F0000}"/>
    <cellStyle name="Migliaia 47 3 3 7" xfId="12932" xr:uid="{00000000-0005-0000-0000-0000265F0000}"/>
    <cellStyle name="Migliaia 47 3 3 8" xfId="12933" xr:uid="{00000000-0005-0000-0000-0000275F0000}"/>
    <cellStyle name="Migliaia 47 3 3 9" xfId="12934" xr:uid="{00000000-0005-0000-0000-0000285F0000}"/>
    <cellStyle name="Migliaia 47 3 4" xfId="12935" xr:uid="{00000000-0005-0000-0000-0000295F0000}"/>
    <cellStyle name="Migliaia 47 3 4 10" xfId="31117" xr:uid="{00000000-0005-0000-0000-00002A5F0000}"/>
    <cellStyle name="Migliaia 47 3 4 11" xfId="33881" xr:uid="{00000000-0005-0000-0000-00002B5F0000}"/>
    <cellStyle name="Migliaia 47 3 4 12" xfId="37068" xr:uid="{00000000-0005-0000-0000-00002C5F0000}"/>
    <cellStyle name="Migliaia 47 3 4 2" xfId="12936" xr:uid="{00000000-0005-0000-0000-00002D5F0000}"/>
    <cellStyle name="Migliaia 47 3 4 2 2" xfId="12937" xr:uid="{00000000-0005-0000-0000-00002E5F0000}"/>
    <cellStyle name="Migliaia 47 3 4 2 3" xfId="12938" xr:uid="{00000000-0005-0000-0000-00002F5F0000}"/>
    <cellStyle name="Migliaia 47 3 4 2 4" xfId="12939" xr:uid="{00000000-0005-0000-0000-0000305F0000}"/>
    <cellStyle name="Migliaia 47 3 4 2 5" xfId="26927" xr:uid="{00000000-0005-0000-0000-0000315F0000}"/>
    <cellStyle name="Migliaia 47 3 4 2 6" xfId="32005" xr:uid="{00000000-0005-0000-0000-0000325F0000}"/>
    <cellStyle name="Migliaia 47 3 4 2 7" xfId="34993" xr:uid="{00000000-0005-0000-0000-0000335F0000}"/>
    <cellStyle name="Migliaia 47 3 4 2 8" xfId="37953" xr:uid="{00000000-0005-0000-0000-0000345F0000}"/>
    <cellStyle name="Migliaia 47 3 4 3" xfId="12940" xr:uid="{00000000-0005-0000-0000-0000355F0000}"/>
    <cellStyle name="Migliaia 47 3 4 3 2" xfId="12941" xr:uid="{00000000-0005-0000-0000-0000365F0000}"/>
    <cellStyle name="Migliaia 47 3 4 3 3" xfId="12942" xr:uid="{00000000-0005-0000-0000-0000375F0000}"/>
    <cellStyle name="Migliaia 47 3 4 3 4" xfId="28122" xr:uid="{00000000-0005-0000-0000-0000385F0000}"/>
    <cellStyle name="Migliaia 47 3 4 3 5" xfId="36171" xr:uid="{00000000-0005-0000-0000-0000395F0000}"/>
    <cellStyle name="Migliaia 47 3 4 3 6" xfId="39131" xr:uid="{00000000-0005-0000-0000-00003A5F0000}"/>
    <cellStyle name="Migliaia 47 3 4 4" xfId="12943" xr:uid="{00000000-0005-0000-0000-00003B5F0000}"/>
    <cellStyle name="Migliaia 47 3 4 4 2" xfId="12944" xr:uid="{00000000-0005-0000-0000-00003C5F0000}"/>
    <cellStyle name="Migliaia 47 3 4 4 3" xfId="12945" xr:uid="{00000000-0005-0000-0000-00003D5F0000}"/>
    <cellStyle name="Migliaia 47 3 4 4 4" xfId="29038" xr:uid="{00000000-0005-0000-0000-00003E5F0000}"/>
    <cellStyle name="Migliaia 47 3 4 4 5" xfId="40035" xr:uid="{00000000-0005-0000-0000-00003F5F0000}"/>
    <cellStyle name="Migliaia 47 3 4 5" xfId="12946" xr:uid="{00000000-0005-0000-0000-0000405F0000}"/>
    <cellStyle name="Migliaia 47 3 4 5 2" xfId="12947" xr:uid="{00000000-0005-0000-0000-0000415F0000}"/>
    <cellStyle name="Migliaia 47 3 4 5 3" xfId="12948" xr:uid="{00000000-0005-0000-0000-0000425F0000}"/>
    <cellStyle name="Migliaia 47 3 4 5 4" xfId="29958" xr:uid="{00000000-0005-0000-0000-0000435F0000}"/>
    <cellStyle name="Migliaia 47 3 4 5 5" xfId="40940" xr:uid="{00000000-0005-0000-0000-0000445F0000}"/>
    <cellStyle name="Migliaia 47 3 4 6" xfId="12949" xr:uid="{00000000-0005-0000-0000-0000455F0000}"/>
    <cellStyle name="Migliaia 47 3 4 7" xfId="12950" xr:uid="{00000000-0005-0000-0000-0000465F0000}"/>
    <cellStyle name="Migliaia 47 3 4 8" xfId="12951" xr:uid="{00000000-0005-0000-0000-0000475F0000}"/>
    <cellStyle name="Migliaia 47 3 4 9" xfId="24600" xr:uid="{00000000-0005-0000-0000-0000485F0000}"/>
    <cellStyle name="Migliaia 47 3 5" xfId="12952" xr:uid="{00000000-0005-0000-0000-0000495F0000}"/>
    <cellStyle name="Migliaia 47 3 5 2" xfId="12953" xr:uid="{00000000-0005-0000-0000-00004A5F0000}"/>
    <cellStyle name="Migliaia 47 3 5 3" xfId="12954" xr:uid="{00000000-0005-0000-0000-00004B5F0000}"/>
    <cellStyle name="Migliaia 47 3 5 4" xfId="12955" xr:uid="{00000000-0005-0000-0000-00004C5F0000}"/>
    <cellStyle name="Migliaia 47 3 5 5" xfId="26923" xr:uid="{00000000-0005-0000-0000-00004D5F0000}"/>
    <cellStyle name="Migliaia 47 3 5 6" xfId="32001" xr:uid="{00000000-0005-0000-0000-00004E5F0000}"/>
    <cellStyle name="Migliaia 47 3 5 7" xfId="34989" xr:uid="{00000000-0005-0000-0000-00004F5F0000}"/>
    <cellStyle name="Migliaia 47 3 5 8" xfId="37949" xr:uid="{00000000-0005-0000-0000-0000505F0000}"/>
    <cellStyle name="Migliaia 47 3 6" xfId="12956" xr:uid="{00000000-0005-0000-0000-0000515F0000}"/>
    <cellStyle name="Migliaia 47 3 6 2" xfId="12957" xr:uid="{00000000-0005-0000-0000-0000525F0000}"/>
    <cellStyle name="Migliaia 47 3 6 3" xfId="12958" xr:uid="{00000000-0005-0000-0000-0000535F0000}"/>
    <cellStyle name="Migliaia 47 3 6 4" xfId="27737" xr:uid="{00000000-0005-0000-0000-0000545F0000}"/>
    <cellStyle name="Migliaia 47 3 6 5" xfId="35791" xr:uid="{00000000-0005-0000-0000-0000555F0000}"/>
    <cellStyle name="Migliaia 47 3 6 6" xfId="38751" xr:uid="{00000000-0005-0000-0000-0000565F0000}"/>
    <cellStyle name="Migliaia 47 3 7" xfId="12959" xr:uid="{00000000-0005-0000-0000-0000575F0000}"/>
    <cellStyle name="Migliaia 47 3 7 2" xfId="12960" xr:uid="{00000000-0005-0000-0000-0000585F0000}"/>
    <cellStyle name="Migliaia 47 3 7 3" xfId="12961" xr:uid="{00000000-0005-0000-0000-0000595F0000}"/>
    <cellStyle name="Migliaia 47 3 7 4" xfId="28653" xr:uid="{00000000-0005-0000-0000-00005A5F0000}"/>
    <cellStyle name="Migliaia 47 3 7 5" xfId="33877" xr:uid="{00000000-0005-0000-0000-00005B5F0000}"/>
    <cellStyle name="Migliaia 47 3 7 6" xfId="39655" xr:uid="{00000000-0005-0000-0000-00005C5F0000}"/>
    <cellStyle name="Migliaia 47 3 8" xfId="12962" xr:uid="{00000000-0005-0000-0000-00005D5F0000}"/>
    <cellStyle name="Migliaia 47 3 8 2" xfId="12963" xr:uid="{00000000-0005-0000-0000-00005E5F0000}"/>
    <cellStyle name="Migliaia 47 3 8 3" xfId="12964" xr:uid="{00000000-0005-0000-0000-00005F5F0000}"/>
    <cellStyle name="Migliaia 47 3 8 4" xfId="29573" xr:uid="{00000000-0005-0000-0000-0000605F0000}"/>
    <cellStyle name="Migliaia 47 3 8 5" xfId="40560" xr:uid="{00000000-0005-0000-0000-0000615F0000}"/>
    <cellStyle name="Migliaia 47 3 9" xfId="12965" xr:uid="{00000000-0005-0000-0000-0000625F0000}"/>
    <cellStyle name="Migliaia 47 4" xfId="12966" xr:uid="{00000000-0005-0000-0000-0000635F0000}"/>
    <cellStyle name="Migliaia 47 4 10" xfId="12967" xr:uid="{00000000-0005-0000-0000-0000645F0000}"/>
    <cellStyle name="Migliaia 47 4 11" xfId="24601" xr:uid="{00000000-0005-0000-0000-0000655F0000}"/>
    <cellStyle name="Migliaia 47 4 12" xfId="31118" xr:uid="{00000000-0005-0000-0000-0000665F0000}"/>
    <cellStyle name="Migliaia 47 4 13" xfId="33882" xr:uid="{00000000-0005-0000-0000-0000675F0000}"/>
    <cellStyle name="Migliaia 47 4 14" xfId="37069" xr:uid="{00000000-0005-0000-0000-0000685F0000}"/>
    <cellStyle name="Migliaia 47 4 2" xfId="12968" xr:uid="{00000000-0005-0000-0000-0000695F0000}"/>
    <cellStyle name="Migliaia 47 4 2 10" xfId="24602" xr:uid="{00000000-0005-0000-0000-00006A5F0000}"/>
    <cellStyle name="Migliaia 47 4 2 11" xfId="31119" xr:uid="{00000000-0005-0000-0000-00006B5F0000}"/>
    <cellStyle name="Migliaia 47 4 2 12" xfId="33883" xr:uid="{00000000-0005-0000-0000-00006C5F0000}"/>
    <cellStyle name="Migliaia 47 4 2 13" xfId="37070" xr:uid="{00000000-0005-0000-0000-00006D5F0000}"/>
    <cellStyle name="Migliaia 47 4 2 2" xfId="12969" xr:uid="{00000000-0005-0000-0000-00006E5F0000}"/>
    <cellStyle name="Migliaia 47 4 2 2 10" xfId="31120" xr:uid="{00000000-0005-0000-0000-00006F5F0000}"/>
    <cellStyle name="Migliaia 47 4 2 2 11" xfId="33884" xr:uid="{00000000-0005-0000-0000-0000705F0000}"/>
    <cellStyle name="Migliaia 47 4 2 2 12" xfId="37071" xr:uid="{00000000-0005-0000-0000-0000715F0000}"/>
    <cellStyle name="Migliaia 47 4 2 2 2" xfId="12970" xr:uid="{00000000-0005-0000-0000-0000725F0000}"/>
    <cellStyle name="Migliaia 47 4 2 2 2 2" xfId="12971" xr:uid="{00000000-0005-0000-0000-0000735F0000}"/>
    <cellStyle name="Migliaia 47 4 2 2 2 3" xfId="12972" xr:uid="{00000000-0005-0000-0000-0000745F0000}"/>
    <cellStyle name="Migliaia 47 4 2 2 2 4" xfId="12973" xr:uid="{00000000-0005-0000-0000-0000755F0000}"/>
    <cellStyle name="Migliaia 47 4 2 2 2 5" xfId="26930" xr:uid="{00000000-0005-0000-0000-0000765F0000}"/>
    <cellStyle name="Migliaia 47 4 2 2 2 6" xfId="32008" xr:uid="{00000000-0005-0000-0000-0000775F0000}"/>
    <cellStyle name="Migliaia 47 4 2 2 2 7" xfId="34996" xr:uid="{00000000-0005-0000-0000-0000785F0000}"/>
    <cellStyle name="Migliaia 47 4 2 2 2 8" xfId="37956" xr:uid="{00000000-0005-0000-0000-0000795F0000}"/>
    <cellStyle name="Migliaia 47 4 2 2 3" xfId="12974" xr:uid="{00000000-0005-0000-0000-00007A5F0000}"/>
    <cellStyle name="Migliaia 47 4 2 2 3 2" xfId="12975" xr:uid="{00000000-0005-0000-0000-00007B5F0000}"/>
    <cellStyle name="Migliaia 47 4 2 2 3 3" xfId="12976" xr:uid="{00000000-0005-0000-0000-00007C5F0000}"/>
    <cellStyle name="Migliaia 47 4 2 2 3 4" xfId="28125" xr:uid="{00000000-0005-0000-0000-00007D5F0000}"/>
    <cellStyle name="Migliaia 47 4 2 2 3 5" xfId="36174" xr:uid="{00000000-0005-0000-0000-00007E5F0000}"/>
    <cellStyle name="Migliaia 47 4 2 2 3 6" xfId="39134" xr:uid="{00000000-0005-0000-0000-00007F5F0000}"/>
    <cellStyle name="Migliaia 47 4 2 2 4" xfId="12977" xr:uid="{00000000-0005-0000-0000-0000805F0000}"/>
    <cellStyle name="Migliaia 47 4 2 2 4 2" xfId="12978" xr:uid="{00000000-0005-0000-0000-0000815F0000}"/>
    <cellStyle name="Migliaia 47 4 2 2 4 3" xfId="12979" xr:uid="{00000000-0005-0000-0000-0000825F0000}"/>
    <cellStyle name="Migliaia 47 4 2 2 4 4" xfId="29041" xr:uid="{00000000-0005-0000-0000-0000835F0000}"/>
    <cellStyle name="Migliaia 47 4 2 2 4 5" xfId="40038" xr:uid="{00000000-0005-0000-0000-0000845F0000}"/>
    <cellStyle name="Migliaia 47 4 2 2 5" xfId="12980" xr:uid="{00000000-0005-0000-0000-0000855F0000}"/>
    <cellStyle name="Migliaia 47 4 2 2 5 2" xfId="12981" xr:uid="{00000000-0005-0000-0000-0000865F0000}"/>
    <cellStyle name="Migliaia 47 4 2 2 5 3" xfId="12982" xr:uid="{00000000-0005-0000-0000-0000875F0000}"/>
    <cellStyle name="Migliaia 47 4 2 2 5 4" xfId="29961" xr:uid="{00000000-0005-0000-0000-0000885F0000}"/>
    <cellStyle name="Migliaia 47 4 2 2 5 5" xfId="40943" xr:uid="{00000000-0005-0000-0000-0000895F0000}"/>
    <cellStyle name="Migliaia 47 4 2 2 6" xfId="12983" xr:uid="{00000000-0005-0000-0000-00008A5F0000}"/>
    <cellStyle name="Migliaia 47 4 2 2 7" xfId="12984" xr:uid="{00000000-0005-0000-0000-00008B5F0000}"/>
    <cellStyle name="Migliaia 47 4 2 2 8" xfId="12985" xr:uid="{00000000-0005-0000-0000-00008C5F0000}"/>
    <cellStyle name="Migliaia 47 4 2 2 9" xfId="24603" xr:uid="{00000000-0005-0000-0000-00008D5F0000}"/>
    <cellStyle name="Migliaia 47 4 2 3" xfId="12986" xr:uid="{00000000-0005-0000-0000-00008E5F0000}"/>
    <cellStyle name="Migliaia 47 4 2 3 2" xfId="12987" xr:uid="{00000000-0005-0000-0000-00008F5F0000}"/>
    <cellStyle name="Migliaia 47 4 2 3 3" xfId="12988" xr:uid="{00000000-0005-0000-0000-0000905F0000}"/>
    <cellStyle name="Migliaia 47 4 2 3 4" xfId="12989" xr:uid="{00000000-0005-0000-0000-0000915F0000}"/>
    <cellStyle name="Migliaia 47 4 2 3 5" xfId="26929" xr:uid="{00000000-0005-0000-0000-0000925F0000}"/>
    <cellStyle name="Migliaia 47 4 2 3 6" xfId="32007" xr:uid="{00000000-0005-0000-0000-0000935F0000}"/>
    <cellStyle name="Migliaia 47 4 2 3 7" xfId="34995" xr:uid="{00000000-0005-0000-0000-0000945F0000}"/>
    <cellStyle name="Migliaia 47 4 2 3 8" xfId="37955" xr:uid="{00000000-0005-0000-0000-0000955F0000}"/>
    <cellStyle name="Migliaia 47 4 2 4" xfId="12990" xr:uid="{00000000-0005-0000-0000-0000965F0000}"/>
    <cellStyle name="Migliaia 47 4 2 4 2" xfId="12991" xr:uid="{00000000-0005-0000-0000-0000975F0000}"/>
    <cellStyle name="Migliaia 47 4 2 4 3" xfId="12992" xr:uid="{00000000-0005-0000-0000-0000985F0000}"/>
    <cellStyle name="Migliaia 47 4 2 4 4" xfId="27741" xr:uid="{00000000-0005-0000-0000-0000995F0000}"/>
    <cellStyle name="Migliaia 47 4 2 4 5" xfId="35795" xr:uid="{00000000-0005-0000-0000-00009A5F0000}"/>
    <cellStyle name="Migliaia 47 4 2 4 6" xfId="38755" xr:uid="{00000000-0005-0000-0000-00009B5F0000}"/>
    <cellStyle name="Migliaia 47 4 2 5" xfId="12993" xr:uid="{00000000-0005-0000-0000-00009C5F0000}"/>
    <cellStyle name="Migliaia 47 4 2 5 2" xfId="12994" xr:uid="{00000000-0005-0000-0000-00009D5F0000}"/>
    <cellStyle name="Migliaia 47 4 2 5 3" xfId="12995" xr:uid="{00000000-0005-0000-0000-00009E5F0000}"/>
    <cellStyle name="Migliaia 47 4 2 5 4" xfId="28657" xr:uid="{00000000-0005-0000-0000-00009F5F0000}"/>
    <cellStyle name="Migliaia 47 4 2 5 5" xfId="39659" xr:uid="{00000000-0005-0000-0000-0000A05F0000}"/>
    <cellStyle name="Migliaia 47 4 2 6" xfId="12996" xr:uid="{00000000-0005-0000-0000-0000A15F0000}"/>
    <cellStyle name="Migliaia 47 4 2 6 2" xfId="12997" xr:uid="{00000000-0005-0000-0000-0000A25F0000}"/>
    <cellStyle name="Migliaia 47 4 2 6 3" xfId="12998" xr:uid="{00000000-0005-0000-0000-0000A35F0000}"/>
    <cellStyle name="Migliaia 47 4 2 6 4" xfId="29577" xr:uid="{00000000-0005-0000-0000-0000A45F0000}"/>
    <cellStyle name="Migliaia 47 4 2 6 5" xfId="40564" xr:uid="{00000000-0005-0000-0000-0000A55F0000}"/>
    <cellStyle name="Migliaia 47 4 2 7" xfId="12999" xr:uid="{00000000-0005-0000-0000-0000A65F0000}"/>
    <cellStyle name="Migliaia 47 4 2 8" xfId="13000" xr:uid="{00000000-0005-0000-0000-0000A75F0000}"/>
    <cellStyle name="Migliaia 47 4 2 9" xfId="13001" xr:uid="{00000000-0005-0000-0000-0000A85F0000}"/>
    <cellStyle name="Migliaia 47 4 3" xfId="13002" xr:uid="{00000000-0005-0000-0000-0000A95F0000}"/>
    <cellStyle name="Migliaia 47 4 3 10" xfId="31121" xr:uid="{00000000-0005-0000-0000-0000AA5F0000}"/>
    <cellStyle name="Migliaia 47 4 3 11" xfId="33885" xr:uid="{00000000-0005-0000-0000-0000AB5F0000}"/>
    <cellStyle name="Migliaia 47 4 3 12" xfId="37072" xr:uid="{00000000-0005-0000-0000-0000AC5F0000}"/>
    <cellStyle name="Migliaia 47 4 3 2" xfId="13003" xr:uid="{00000000-0005-0000-0000-0000AD5F0000}"/>
    <cellStyle name="Migliaia 47 4 3 2 2" xfId="13004" xr:uid="{00000000-0005-0000-0000-0000AE5F0000}"/>
    <cellStyle name="Migliaia 47 4 3 2 3" xfId="13005" xr:uid="{00000000-0005-0000-0000-0000AF5F0000}"/>
    <cellStyle name="Migliaia 47 4 3 2 4" xfId="13006" xr:uid="{00000000-0005-0000-0000-0000B05F0000}"/>
    <cellStyle name="Migliaia 47 4 3 2 5" xfId="26931" xr:uid="{00000000-0005-0000-0000-0000B15F0000}"/>
    <cellStyle name="Migliaia 47 4 3 2 6" xfId="32009" xr:uid="{00000000-0005-0000-0000-0000B25F0000}"/>
    <cellStyle name="Migliaia 47 4 3 2 7" xfId="34997" xr:uid="{00000000-0005-0000-0000-0000B35F0000}"/>
    <cellStyle name="Migliaia 47 4 3 2 8" xfId="37957" xr:uid="{00000000-0005-0000-0000-0000B45F0000}"/>
    <cellStyle name="Migliaia 47 4 3 3" xfId="13007" xr:uid="{00000000-0005-0000-0000-0000B55F0000}"/>
    <cellStyle name="Migliaia 47 4 3 3 2" xfId="13008" xr:uid="{00000000-0005-0000-0000-0000B65F0000}"/>
    <cellStyle name="Migliaia 47 4 3 3 3" xfId="13009" xr:uid="{00000000-0005-0000-0000-0000B75F0000}"/>
    <cellStyle name="Migliaia 47 4 3 3 4" xfId="28124" xr:uid="{00000000-0005-0000-0000-0000B85F0000}"/>
    <cellStyle name="Migliaia 47 4 3 3 5" xfId="36173" xr:uid="{00000000-0005-0000-0000-0000B95F0000}"/>
    <cellStyle name="Migliaia 47 4 3 3 6" xfId="39133" xr:uid="{00000000-0005-0000-0000-0000BA5F0000}"/>
    <cellStyle name="Migliaia 47 4 3 4" xfId="13010" xr:uid="{00000000-0005-0000-0000-0000BB5F0000}"/>
    <cellStyle name="Migliaia 47 4 3 4 2" xfId="13011" xr:uid="{00000000-0005-0000-0000-0000BC5F0000}"/>
    <cellStyle name="Migliaia 47 4 3 4 3" xfId="13012" xr:uid="{00000000-0005-0000-0000-0000BD5F0000}"/>
    <cellStyle name="Migliaia 47 4 3 4 4" xfId="29040" xr:uid="{00000000-0005-0000-0000-0000BE5F0000}"/>
    <cellStyle name="Migliaia 47 4 3 4 5" xfId="40037" xr:uid="{00000000-0005-0000-0000-0000BF5F0000}"/>
    <cellStyle name="Migliaia 47 4 3 5" xfId="13013" xr:uid="{00000000-0005-0000-0000-0000C05F0000}"/>
    <cellStyle name="Migliaia 47 4 3 5 2" xfId="13014" xr:uid="{00000000-0005-0000-0000-0000C15F0000}"/>
    <cellStyle name="Migliaia 47 4 3 5 3" xfId="13015" xr:uid="{00000000-0005-0000-0000-0000C25F0000}"/>
    <cellStyle name="Migliaia 47 4 3 5 4" xfId="29960" xr:uid="{00000000-0005-0000-0000-0000C35F0000}"/>
    <cellStyle name="Migliaia 47 4 3 5 5" xfId="40942" xr:uid="{00000000-0005-0000-0000-0000C45F0000}"/>
    <cellStyle name="Migliaia 47 4 3 6" xfId="13016" xr:uid="{00000000-0005-0000-0000-0000C55F0000}"/>
    <cellStyle name="Migliaia 47 4 3 7" xfId="13017" xr:uid="{00000000-0005-0000-0000-0000C65F0000}"/>
    <cellStyle name="Migliaia 47 4 3 8" xfId="13018" xr:uid="{00000000-0005-0000-0000-0000C75F0000}"/>
    <cellStyle name="Migliaia 47 4 3 9" xfId="24604" xr:uid="{00000000-0005-0000-0000-0000C85F0000}"/>
    <cellStyle name="Migliaia 47 4 4" xfId="13019" xr:uid="{00000000-0005-0000-0000-0000C95F0000}"/>
    <cellStyle name="Migliaia 47 4 4 2" xfId="13020" xr:uid="{00000000-0005-0000-0000-0000CA5F0000}"/>
    <cellStyle name="Migliaia 47 4 4 3" xfId="13021" xr:uid="{00000000-0005-0000-0000-0000CB5F0000}"/>
    <cellStyle name="Migliaia 47 4 4 4" xfId="13022" xr:uid="{00000000-0005-0000-0000-0000CC5F0000}"/>
    <cellStyle name="Migliaia 47 4 4 5" xfId="26928" xr:uid="{00000000-0005-0000-0000-0000CD5F0000}"/>
    <cellStyle name="Migliaia 47 4 4 6" xfId="32006" xr:uid="{00000000-0005-0000-0000-0000CE5F0000}"/>
    <cellStyle name="Migliaia 47 4 4 7" xfId="34994" xr:uid="{00000000-0005-0000-0000-0000CF5F0000}"/>
    <cellStyle name="Migliaia 47 4 4 8" xfId="37954" xr:uid="{00000000-0005-0000-0000-0000D05F0000}"/>
    <cellStyle name="Migliaia 47 4 5" xfId="13023" xr:uid="{00000000-0005-0000-0000-0000D15F0000}"/>
    <cellStyle name="Migliaia 47 4 5 2" xfId="13024" xr:uid="{00000000-0005-0000-0000-0000D25F0000}"/>
    <cellStyle name="Migliaia 47 4 5 3" xfId="13025" xr:uid="{00000000-0005-0000-0000-0000D35F0000}"/>
    <cellStyle name="Migliaia 47 4 5 4" xfId="27740" xr:uid="{00000000-0005-0000-0000-0000D45F0000}"/>
    <cellStyle name="Migliaia 47 4 5 5" xfId="35794" xr:uid="{00000000-0005-0000-0000-0000D55F0000}"/>
    <cellStyle name="Migliaia 47 4 5 6" xfId="38754" xr:uid="{00000000-0005-0000-0000-0000D65F0000}"/>
    <cellStyle name="Migliaia 47 4 6" xfId="13026" xr:uid="{00000000-0005-0000-0000-0000D75F0000}"/>
    <cellStyle name="Migliaia 47 4 6 2" xfId="13027" xr:uid="{00000000-0005-0000-0000-0000D85F0000}"/>
    <cellStyle name="Migliaia 47 4 6 3" xfId="13028" xr:uid="{00000000-0005-0000-0000-0000D95F0000}"/>
    <cellStyle name="Migliaia 47 4 6 4" xfId="28656" xr:uid="{00000000-0005-0000-0000-0000DA5F0000}"/>
    <cellStyle name="Migliaia 47 4 6 5" xfId="39658" xr:uid="{00000000-0005-0000-0000-0000DB5F0000}"/>
    <cellStyle name="Migliaia 47 4 7" xfId="13029" xr:uid="{00000000-0005-0000-0000-0000DC5F0000}"/>
    <cellStyle name="Migliaia 47 4 7 2" xfId="13030" xr:uid="{00000000-0005-0000-0000-0000DD5F0000}"/>
    <cellStyle name="Migliaia 47 4 7 3" xfId="13031" xr:uid="{00000000-0005-0000-0000-0000DE5F0000}"/>
    <cellStyle name="Migliaia 47 4 7 4" xfId="29576" xr:uid="{00000000-0005-0000-0000-0000DF5F0000}"/>
    <cellStyle name="Migliaia 47 4 7 5" xfId="40563" xr:uid="{00000000-0005-0000-0000-0000E05F0000}"/>
    <cellStyle name="Migliaia 47 4 8" xfId="13032" xr:uid="{00000000-0005-0000-0000-0000E15F0000}"/>
    <cellStyle name="Migliaia 47 4 9" xfId="13033" xr:uid="{00000000-0005-0000-0000-0000E25F0000}"/>
    <cellStyle name="Migliaia 47 5" xfId="13034" xr:uid="{00000000-0005-0000-0000-0000E35F0000}"/>
    <cellStyle name="Migliaia 47 5 10" xfId="31122" xr:uid="{00000000-0005-0000-0000-0000E45F0000}"/>
    <cellStyle name="Migliaia 47 5 11" xfId="33886" xr:uid="{00000000-0005-0000-0000-0000E55F0000}"/>
    <cellStyle name="Migliaia 47 5 12" xfId="37073" xr:uid="{00000000-0005-0000-0000-0000E65F0000}"/>
    <cellStyle name="Migliaia 47 5 2" xfId="13035" xr:uid="{00000000-0005-0000-0000-0000E75F0000}"/>
    <cellStyle name="Migliaia 47 5 2 2" xfId="13036" xr:uid="{00000000-0005-0000-0000-0000E85F0000}"/>
    <cellStyle name="Migliaia 47 5 2 3" xfId="13037" xr:uid="{00000000-0005-0000-0000-0000E95F0000}"/>
    <cellStyle name="Migliaia 47 5 2 4" xfId="13038" xr:uid="{00000000-0005-0000-0000-0000EA5F0000}"/>
    <cellStyle name="Migliaia 47 5 2 5" xfId="26932" xr:uid="{00000000-0005-0000-0000-0000EB5F0000}"/>
    <cellStyle name="Migliaia 47 5 2 6" xfId="32010" xr:uid="{00000000-0005-0000-0000-0000EC5F0000}"/>
    <cellStyle name="Migliaia 47 5 2 7" xfId="34998" xr:uid="{00000000-0005-0000-0000-0000ED5F0000}"/>
    <cellStyle name="Migliaia 47 5 2 8" xfId="37958" xr:uid="{00000000-0005-0000-0000-0000EE5F0000}"/>
    <cellStyle name="Migliaia 47 5 3" xfId="13039" xr:uid="{00000000-0005-0000-0000-0000EF5F0000}"/>
    <cellStyle name="Migliaia 47 5 3 2" xfId="13040" xr:uid="{00000000-0005-0000-0000-0000F05F0000}"/>
    <cellStyle name="Migliaia 47 5 3 3" xfId="13041" xr:uid="{00000000-0005-0000-0000-0000F15F0000}"/>
    <cellStyle name="Migliaia 47 5 3 4" xfId="27742" xr:uid="{00000000-0005-0000-0000-0000F25F0000}"/>
    <cellStyle name="Migliaia 47 5 3 5" xfId="35796" xr:uid="{00000000-0005-0000-0000-0000F35F0000}"/>
    <cellStyle name="Migliaia 47 5 3 6" xfId="38756" xr:uid="{00000000-0005-0000-0000-0000F45F0000}"/>
    <cellStyle name="Migliaia 47 5 4" xfId="13042" xr:uid="{00000000-0005-0000-0000-0000F55F0000}"/>
    <cellStyle name="Migliaia 47 5 4 2" xfId="13043" xr:uid="{00000000-0005-0000-0000-0000F65F0000}"/>
    <cellStyle name="Migliaia 47 5 4 3" xfId="13044" xr:uid="{00000000-0005-0000-0000-0000F75F0000}"/>
    <cellStyle name="Migliaia 47 5 4 4" xfId="28658" xr:uid="{00000000-0005-0000-0000-0000F85F0000}"/>
    <cellStyle name="Migliaia 47 5 4 5" xfId="39660" xr:uid="{00000000-0005-0000-0000-0000F95F0000}"/>
    <cellStyle name="Migliaia 47 5 5" xfId="13045" xr:uid="{00000000-0005-0000-0000-0000FA5F0000}"/>
    <cellStyle name="Migliaia 47 5 5 2" xfId="13046" xr:uid="{00000000-0005-0000-0000-0000FB5F0000}"/>
    <cellStyle name="Migliaia 47 5 5 3" xfId="13047" xr:uid="{00000000-0005-0000-0000-0000FC5F0000}"/>
    <cellStyle name="Migliaia 47 5 5 4" xfId="29578" xr:uid="{00000000-0005-0000-0000-0000FD5F0000}"/>
    <cellStyle name="Migliaia 47 5 5 5" xfId="40565" xr:uid="{00000000-0005-0000-0000-0000FE5F0000}"/>
    <cellStyle name="Migliaia 47 5 6" xfId="13048" xr:uid="{00000000-0005-0000-0000-0000FF5F0000}"/>
    <cellStyle name="Migliaia 47 5 7" xfId="13049" xr:uid="{00000000-0005-0000-0000-000000600000}"/>
    <cellStyle name="Migliaia 47 5 8" xfId="13050" xr:uid="{00000000-0005-0000-0000-000001600000}"/>
    <cellStyle name="Migliaia 47 5 9" xfId="24605" xr:uid="{00000000-0005-0000-0000-000002600000}"/>
    <cellStyle name="Migliaia 47 6" xfId="13051" xr:uid="{00000000-0005-0000-0000-000003600000}"/>
    <cellStyle name="Migliaia 47 6 2" xfId="13052" xr:uid="{00000000-0005-0000-0000-000004600000}"/>
    <cellStyle name="Migliaia 47 6 3" xfId="13053" xr:uid="{00000000-0005-0000-0000-000005600000}"/>
    <cellStyle name="Migliaia 47 6 4" xfId="13054" xr:uid="{00000000-0005-0000-0000-000006600000}"/>
    <cellStyle name="Migliaia 47 6 5" xfId="26920" xr:uid="{00000000-0005-0000-0000-000007600000}"/>
    <cellStyle name="Migliaia 47 6 6" xfId="31998" xr:uid="{00000000-0005-0000-0000-000008600000}"/>
    <cellStyle name="Migliaia 47 6 7" xfId="34986" xr:uid="{00000000-0005-0000-0000-000009600000}"/>
    <cellStyle name="Migliaia 47 6 8" xfId="37946" xr:uid="{00000000-0005-0000-0000-00000A600000}"/>
    <cellStyle name="Migliaia 47 7" xfId="13055" xr:uid="{00000000-0005-0000-0000-00000B600000}"/>
    <cellStyle name="Migliaia 47 7 2" xfId="13056" xr:uid="{00000000-0005-0000-0000-00000C600000}"/>
    <cellStyle name="Migliaia 47 7 3" xfId="13057" xr:uid="{00000000-0005-0000-0000-00000D600000}"/>
    <cellStyle name="Migliaia 47 7 4" xfId="13058" xr:uid="{00000000-0005-0000-0000-00000E600000}"/>
    <cellStyle name="Migliaia 47 7 5" xfId="23990" xr:uid="{00000000-0005-0000-0000-00000F600000}"/>
    <cellStyle name="Migliaia 47 7 6" xfId="30546" xr:uid="{00000000-0005-0000-0000-000010600000}"/>
    <cellStyle name="Migliaia 47 7 7" xfId="33207" xr:uid="{00000000-0005-0000-0000-000011600000}"/>
    <cellStyle name="Migliaia 47 7 8" xfId="36498" xr:uid="{00000000-0005-0000-0000-000012600000}"/>
    <cellStyle name="Migliaia 47 8" xfId="13059" xr:uid="{00000000-0005-0000-0000-000013600000}"/>
    <cellStyle name="Migliaia 47 8 2" xfId="13060" xr:uid="{00000000-0005-0000-0000-000014600000}"/>
    <cellStyle name="Migliaia 47 8 3" xfId="13061" xr:uid="{00000000-0005-0000-0000-000015600000}"/>
    <cellStyle name="Migliaia 47 8 4" xfId="13062" xr:uid="{00000000-0005-0000-0000-000016600000}"/>
    <cellStyle name="Migliaia 47 8 5" xfId="27287" xr:uid="{00000000-0005-0000-0000-000017600000}"/>
    <cellStyle name="Migliaia 47 8 6" xfId="32358" xr:uid="{00000000-0005-0000-0000-000018600000}"/>
    <cellStyle name="Migliaia 47 8 7" xfId="35346" xr:uid="{00000000-0005-0000-0000-000019600000}"/>
    <cellStyle name="Migliaia 47 8 8" xfId="38306" xr:uid="{00000000-0005-0000-0000-00001A600000}"/>
    <cellStyle name="Migliaia 47 9" xfId="13063" xr:uid="{00000000-0005-0000-0000-00001B600000}"/>
    <cellStyle name="Migliaia 47 9 2" xfId="13064" xr:uid="{00000000-0005-0000-0000-00001C600000}"/>
    <cellStyle name="Migliaia 47 9 3" xfId="13065" xr:uid="{00000000-0005-0000-0000-00001D600000}"/>
    <cellStyle name="Migliaia 47 9 4" xfId="13066" xr:uid="{00000000-0005-0000-0000-00001E600000}"/>
    <cellStyle name="Migliaia 47 9 5" xfId="27407" xr:uid="{00000000-0005-0000-0000-00001F600000}"/>
    <cellStyle name="Migliaia 47 9 6" xfId="30422" xr:uid="{00000000-0005-0000-0000-000020600000}"/>
    <cellStyle name="Migliaia 47 9 7" xfId="35466" xr:uid="{00000000-0005-0000-0000-000021600000}"/>
    <cellStyle name="Migliaia 47 9 8" xfId="38426" xr:uid="{00000000-0005-0000-0000-000022600000}"/>
    <cellStyle name="Migliaia 48" xfId="13067" xr:uid="{00000000-0005-0000-0000-000023600000}"/>
    <cellStyle name="Migliaia 48 10" xfId="13068" xr:uid="{00000000-0005-0000-0000-000024600000}"/>
    <cellStyle name="Migliaia 48 10 2" xfId="13069" xr:uid="{00000000-0005-0000-0000-000025600000}"/>
    <cellStyle name="Migliaia 48 10 3" xfId="13070" xr:uid="{00000000-0005-0000-0000-000026600000}"/>
    <cellStyle name="Migliaia 48 10 4" xfId="28324" xr:uid="{00000000-0005-0000-0000-000027600000}"/>
    <cellStyle name="Migliaia 48 10 5" xfId="33082" xr:uid="{00000000-0005-0000-0000-000028600000}"/>
    <cellStyle name="Migliaia 48 10 6" xfId="39331" xr:uid="{00000000-0005-0000-0000-000029600000}"/>
    <cellStyle name="Migliaia 48 11" xfId="13071" xr:uid="{00000000-0005-0000-0000-00002A600000}"/>
    <cellStyle name="Migliaia 48 11 2" xfId="13072" xr:uid="{00000000-0005-0000-0000-00002B600000}"/>
    <cellStyle name="Migliaia 48 11 3" xfId="13073" xr:uid="{00000000-0005-0000-0000-00002C600000}"/>
    <cellStyle name="Migliaia 48 11 4" xfId="29244" xr:uid="{00000000-0005-0000-0000-00002D600000}"/>
    <cellStyle name="Migliaia 48 11 5" xfId="32732" xr:uid="{00000000-0005-0000-0000-00002E600000}"/>
    <cellStyle name="Migliaia 48 11 6" xfId="40236" xr:uid="{00000000-0005-0000-0000-00002F600000}"/>
    <cellStyle name="Migliaia 48 12" xfId="13074" xr:uid="{00000000-0005-0000-0000-000030600000}"/>
    <cellStyle name="Migliaia 48 13" xfId="13075" xr:uid="{00000000-0005-0000-0000-000031600000}"/>
    <cellStyle name="Migliaia 48 14" xfId="13076" xr:uid="{00000000-0005-0000-0000-000032600000}"/>
    <cellStyle name="Migliaia 48 15" xfId="23637" xr:uid="{00000000-0005-0000-0000-000033600000}"/>
    <cellStyle name="Migliaia 48 16" xfId="30267" xr:uid="{00000000-0005-0000-0000-000034600000}"/>
    <cellStyle name="Migliaia 48 17" xfId="36379" xr:uid="{00000000-0005-0000-0000-000035600000}"/>
    <cellStyle name="Migliaia 48 18" xfId="41141" xr:uid="{00000000-0005-0000-0000-000036600000}"/>
    <cellStyle name="Migliaia 48 19" xfId="41262" xr:uid="{00000000-0005-0000-0000-000037600000}"/>
    <cellStyle name="Migliaia 48 2" xfId="13077" xr:uid="{00000000-0005-0000-0000-000038600000}"/>
    <cellStyle name="Migliaia 48 2 10" xfId="24606" xr:uid="{00000000-0005-0000-0000-000039600000}"/>
    <cellStyle name="Migliaia 48 2 11" xfId="30268" xr:uid="{00000000-0005-0000-0000-00003A600000}"/>
    <cellStyle name="Migliaia 48 2 12" xfId="37074" xr:uid="{00000000-0005-0000-0000-00003B600000}"/>
    <cellStyle name="Migliaia 48 2 2" xfId="13078" xr:uid="{00000000-0005-0000-0000-00003C600000}"/>
    <cellStyle name="Migliaia 48 2 2 10" xfId="31124" xr:uid="{00000000-0005-0000-0000-00003D600000}"/>
    <cellStyle name="Migliaia 48 2 2 11" xfId="33888" xr:uid="{00000000-0005-0000-0000-00003E600000}"/>
    <cellStyle name="Migliaia 48 2 2 12" xfId="37075" xr:uid="{00000000-0005-0000-0000-00003F600000}"/>
    <cellStyle name="Migliaia 48 2 2 2" xfId="13079" xr:uid="{00000000-0005-0000-0000-000040600000}"/>
    <cellStyle name="Migliaia 48 2 2 2 2" xfId="13080" xr:uid="{00000000-0005-0000-0000-000041600000}"/>
    <cellStyle name="Migliaia 48 2 2 2 3" xfId="13081" xr:uid="{00000000-0005-0000-0000-000042600000}"/>
    <cellStyle name="Migliaia 48 2 2 2 4" xfId="13082" xr:uid="{00000000-0005-0000-0000-000043600000}"/>
    <cellStyle name="Migliaia 48 2 2 2 5" xfId="26935" xr:uid="{00000000-0005-0000-0000-000044600000}"/>
    <cellStyle name="Migliaia 48 2 2 2 6" xfId="32013" xr:uid="{00000000-0005-0000-0000-000045600000}"/>
    <cellStyle name="Migliaia 48 2 2 2 7" xfId="35001" xr:uid="{00000000-0005-0000-0000-000046600000}"/>
    <cellStyle name="Migliaia 48 2 2 2 8" xfId="37961" xr:uid="{00000000-0005-0000-0000-000047600000}"/>
    <cellStyle name="Migliaia 48 2 2 3" xfId="13083" xr:uid="{00000000-0005-0000-0000-000048600000}"/>
    <cellStyle name="Migliaia 48 2 2 3 2" xfId="13084" xr:uid="{00000000-0005-0000-0000-000049600000}"/>
    <cellStyle name="Migliaia 48 2 2 3 3" xfId="13085" xr:uid="{00000000-0005-0000-0000-00004A600000}"/>
    <cellStyle name="Migliaia 48 2 2 3 4" xfId="28126" xr:uid="{00000000-0005-0000-0000-00004B600000}"/>
    <cellStyle name="Migliaia 48 2 2 3 5" xfId="36175" xr:uid="{00000000-0005-0000-0000-00004C600000}"/>
    <cellStyle name="Migliaia 48 2 2 3 6" xfId="39135" xr:uid="{00000000-0005-0000-0000-00004D600000}"/>
    <cellStyle name="Migliaia 48 2 2 4" xfId="13086" xr:uid="{00000000-0005-0000-0000-00004E600000}"/>
    <cellStyle name="Migliaia 48 2 2 4 2" xfId="13087" xr:uid="{00000000-0005-0000-0000-00004F600000}"/>
    <cellStyle name="Migliaia 48 2 2 4 3" xfId="13088" xr:uid="{00000000-0005-0000-0000-000050600000}"/>
    <cellStyle name="Migliaia 48 2 2 4 4" xfId="29042" xr:uid="{00000000-0005-0000-0000-000051600000}"/>
    <cellStyle name="Migliaia 48 2 2 4 5" xfId="40039" xr:uid="{00000000-0005-0000-0000-000052600000}"/>
    <cellStyle name="Migliaia 48 2 2 5" xfId="13089" xr:uid="{00000000-0005-0000-0000-000053600000}"/>
    <cellStyle name="Migliaia 48 2 2 5 2" xfId="13090" xr:uid="{00000000-0005-0000-0000-000054600000}"/>
    <cellStyle name="Migliaia 48 2 2 5 3" xfId="13091" xr:uid="{00000000-0005-0000-0000-000055600000}"/>
    <cellStyle name="Migliaia 48 2 2 5 4" xfId="29962" xr:uid="{00000000-0005-0000-0000-000056600000}"/>
    <cellStyle name="Migliaia 48 2 2 5 5" xfId="40944" xr:uid="{00000000-0005-0000-0000-000057600000}"/>
    <cellStyle name="Migliaia 48 2 2 6" xfId="13092" xr:uid="{00000000-0005-0000-0000-000058600000}"/>
    <cellStyle name="Migliaia 48 2 2 7" xfId="13093" xr:uid="{00000000-0005-0000-0000-000059600000}"/>
    <cellStyle name="Migliaia 48 2 2 8" xfId="13094" xr:uid="{00000000-0005-0000-0000-00005A600000}"/>
    <cellStyle name="Migliaia 48 2 2 9" xfId="24607" xr:uid="{00000000-0005-0000-0000-00005B600000}"/>
    <cellStyle name="Migliaia 48 2 3" xfId="13095" xr:uid="{00000000-0005-0000-0000-00005C600000}"/>
    <cellStyle name="Migliaia 48 2 3 2" xfId="13096" xr:uid="{00000000-0005-0000-0000-00005D600000}"/>
    <cellStyle name="Migliaia 48 2 3 3" xfId="13097" xr:uid="{00000000-0005-0000-0000-00005E600000}"/>
    <cellStyle name="Migliaia 48 2 3 4" xfId="13098" xr:uid="{00000000-0005-0000-0000-00005F600000}"/>
    <cellStyle name="Migliaia 48 2 3 5" xfId="26934" xr:uid="{00000000-0005-0000-0000-000060600000}"/>
    <cellStyle name="Migliaia 48 2 3 6" xfId="32012" xr:uid="{00000000-0005-0000-0000-000061600000}"/>
    <cellStyle name="Migliaia 48 2 3 7" xfId="35000" xr:uid="{00000000-0005-0000-0000-000062600000}"/>
    <cellStyle name="Migliaia 48 2 3 8" xfId="37960" xr:uid="{00000000-0005-0000-0000-000063600000}"/>
    <cellStyle name="Migliaia 48 2 4" xfId="13099" xr:uid="{00000000-0005-0000-0000-000064600000}"/>
    <cellStyle name="Migliaia 48 2 4 2" xfId="13100" xr:uid="{00000000-0005-0000-0000-000065600000}"/>
    <cellStyle name="Migliaia 48 2 4 3" xfId="13101" xr:uid="{00000000-0005-0000-0000-000066600000}"/>
    <cellStyle name="Migliaia 48 2 4 4" xfId="13102" xr:uid="{00000000-0005-0000-0000-000067600000}"/>
    <cellStyle name="Migliaia 48 2 4 5" xfId="27471" xr:uid="{00000000-0005-0000-0000-000068600000}"/>
    <cellStyle name="Migliaia 48 2 4 6" xfId="31123" xr:uid="{00000000-0005-0000-0000-000069600000}"/>
    <cellStyle name="Migliaia 48 2 4 7" xfId="35528" xr:uid="{00000000-0005-0000-0000-00006A600000}"/>
    <cellStyle name="Migliaia 48 2 4 8" xfId="38488" xr:uid="{00000000-0005-0000-0000-00006B600000}"/>
    <cellStyle name="Migliaia 48 2 5" xfId="13103" xr:uid="{00000000-0005-0000-0000-00006C600000}"/>
    <cellStyle name="Migliaia 48 2 5 2" xfId="13104" xr:uid="{00000000-0005-0000-0000-00006D600000}"/>
    <cellStyle name="Migliaia 48 2 5 3" xfId="13105" xr:uid="{00000000-0005-0000-0000-00006E600000}"/>
    <cellStyle name="Migliaia 48 2 5 4" xfId="28387" xr:uid="{00000000-0005-0000-0000-00006F600000}"/>
    <cellStyle name="Migliaia 48 2 5 5" xfId="33887" xr:uid="{00000000-0005-0000-0000-000070600000}"/>
    <cellStyle name="Migliaia 48 2 5 6" xfId="39392" xr:uid="{00000000-0005-0000-0000-000071600000}"/>
    <cellStyle name="Migliaia 48 2 6" xfId="13106" xr:uid="{00000000-0005-0000-0000-000072600000}"/>
    <cellStyle name="Migliaia 48 2 6 2" xfId="13107" xr:uid="{00000000-0005-0000-0000-000073600000}"/>
    <cellStyle name="Migliaia 48 2 6 3" xfId="13108" xr:uid="{00000000-0005-0000-0000-000074600000}"/>
    <cellStyle name="Migliaia 48 2 6 4" xfId="29307" xr:uid="{00000000-0005-0000-0000-000075600000}"/>
    <cellStyle name="Migliaia 48 2 6 5" xfId="40297" xr:uid="{00000000-0005-0000-0000-000076600000}"/>
    <cellStyle name="Migliaia 48 2 7" xfId="13109" xr:uid="{00000000-0005-0000-0000-000077600000}"/>
    <cellStyle name="Migliaia 48 2 8" xfId="13110" xr:uid="{00000000-0005-0000-0000-000078600000}"/>
    <cellStyle name="Migliaia 48 2 9" xfId="13111" xr:uid="{00000000-0005-0000-0000-000079600000}"/>
    <cellStyle name="Migliaia 48 3" xfId="13112" xr:uid="{00000000-0005-0000-0000-00007A600000}"/>
    <cellStyle name="Migliaia 48 3 10" xfId="13113" xr:uid="{00000000-0005-0000-0000-00007B600000}"/>
    <cellStyle name="Migliaia 48 3 11" xfId="13114" xr:uid="{00000000-0005-0000-0000-00007C600000}"/>
    <cellStyle name="Migliaia 48 3 12" xfId="24608" xr:uid="{00000000-0005-0000-0000-00007D600000}"/>
    <cellStyle name="Migliaia 48 3 13" xfId="31125" xr:uid="{00000000-0005-0000-0000-00007E600000}"/>
    <cellStyle name="Migliaia 48 3 14" xfId="37076" xr:uid="{00000000-0005-0000-0000-00007F600000}"/>
    <cellStyle name="Migliaia 48 3 2" xfId="13115" xr:uid="{00000000-0005-0000-0000-000080600000}"/>
    <cellStyle name="Migliaia 48 3 2 10" xfId="31126" xr:uid="{00000000-0005-0000-0000-000081600000}"/>
    <cellStyle name="Migliaia 48 3 2 11" xfId="33890" xr:uid="{00000000-0005-0000-0000-000082600000}"/>
    <cellStyle name="Migliaia 48 3 2 12" xfId="37077" xr:uid="{00000000-0005-0000-0000-000083600000}"/>
    <cellStyle name="Migliaia 48 3 2 2" xfId="13116" xr:uid="{00000000-0005-0000-0000-000084600000}"/>
    <cellStyle name="Migliaia 48 3 2 2 2" xfId="13117" xr:uid="{00000000-0005-0000-0000-000085600000}"/>
    <cellStyle name="Migliaia 48 3 2 2 3" xfId="13118" xr:uid="{00000000-0005-0000-0000-000086600000}"/>
    <cellStyle name="Migliaia 48 3 2 2 4" xfId="13119" xr:uid="{00000000-0005-0000-0000-000087600000}"/>
    <cellStyle name="Migliaia 48 3 2 2 5" xfId="26937" xr:uid="{00000000-0005-0000-0000-000088600000}"/>
    <cellStyle name="Migliaia 48 3 2 2 6" xfId="32015" xr:uid="{00000000-0005-0000-0000-000089600000}"/>
    <cellStyle name="Migliaia 48 3 2 2 7" xfId="35003" xr:uid="{00000000-0005-0000-0000-00008A600000}"/>
    <cellStyle name="Migliaia 48 3 2 2 8" xfId="37963" xr:uid="{00000000-0005-0000-0000-00008B600000}"/>
    <cellStyle name="Migliaia 48 3 2 3" xfId="13120" xr:uid="{00000000-0005-0000-0000-00008C600000}"/>
    <cellStyle name="Migliaia 48 3 2 3 2" xfId="13121" xr:uid="{00000000-0005-0000-0000-00008D600000}"/>
    <cellStyle name="Migliaia 48 3 2 3 3" xfId="13122" xr:uid="{00000000-0005-0000-0000-00008E600000}"/>
    <cellStyle name="Migliaia 48 3 2 3 4" xfId="27744" xr:uid="{00000000-0005-0000-0000-00008F600000}"/>
    <cellStyle name="Migliaia 48 3 2 3 5" xfId="35798" xr:uid="{00000000-0005-0000-0000-000090600000}"/>
    <cellStyle name="Migliaia 48 3 2 3 6" xfId="38758" xr:uid="{00000000-0005-0000-0000-000091600000}"/>
    <cellStyle name="Migliaia 48 3 2 4" xfId="13123" xr:uid="{00000000-0005-0000-0000-000092600000}"/>
    <cellStyle name="Migliaia 48 3 2 4 2" xfId="13124" xr:uid="{00000000-0005-0000-0000-000093600000}"/>
    <cellStyle name="Migliaia 48 3 2 4 3" xfId="13125" xr:uid="{00000000-0005-0000-0000-000094600000}"/>
    <cellStyle name="Migliaia 48 3 2 4 4" xfId="28660" xr:uid="{00000000-0005-0000-0000-000095600000}"/>
    <cellStyle name="Migliaia 48 3 2 4 5" xfId="39662" xr:uid="{00000000-0005-0000-0000-000096600000}"/>
    <cellStyle name="Migliaia 48 3 2 5" xfId="13126" xr:uid="{00000000-0005-0000-0000-000097600000}"/>
    <cellStyle name="Migliaia 48 3 2 5 2" xfId="13127" xr:uid="{00000000-0005-0000-0000-000098600000}"/>
    <cellStyle name="Migliaia 48 3 2 5 3" xfId="13128" xr:uid="{00000000-0005-0000-0000-000099600000}"/>
    <cellStyle name="Migliaia 48 3 2 5 4" xfId="29580" xr:uid="{00000000-0005-0000-0000-00009A600000}"/>
    <cellStyle name="Migliaia 48 3 2 5 5" xfId="40567" xr:uid="{00000000-0005-0000-0000-00009B600000}"/>
    <cellStyle name="Migliaia 48 3 2 6" xfId="13129" xr:uid="{00000000-0005-0000-0000-00009C600000}"/>
    <cellStyle name="Migliaia 48 3 2 7" xfId="13130" xr:uid="{00000000-0005-0000-0000-00009D600000}"/>
    <cellStyle name="Migliaia 48 3 2 8" xfId="13131" xr:uid="{00000000-0005-0000-0000-00009E600000}"/>
    <cellStyle name="Migliaia 48 3 2 9" xfId="24609" xr:uid="{00000000-0005-0000-0000-00009F600000}"/>
    <cellStyle name="Migliaia 48 3 3" xfId="13132" xr:uid="{00000000-0005-0000-0000-0000A0600000}"/>
    <cellStyle name="Migliaia 48 3 3 10" xfId="24610" xr:uid="{00000000-0005-0000-0000-0000A1600000}"/>
    <cellStyle name="Migliaia 48 3 3 11" xfId="31127" xr:uid="{00000000-0005-0000-0000-0000A2600000}"/>
    <cellStyle name="Migliaia 48 3 3 12" xfId="33891" xr:uid="{00000000-0005-0000-0000-0000A3600000}"/>
    <cellStyle name="Migliaia 48 3 3 13" xfId="37078" xr:uid="{00000000-0005-0000-0000-0000A4600000}"/>
    <cellStyle name="Migliaia 48 3 3 2" xfId="13133" xr:uid="{00000000-0005-0000-0000-0000A5600000}"/>
    <cellStyle name="Migliaia 48 3 3 2 10" xfId="31128" xr:uid="{00000000-0005-0000-0000-0000A6600000}"/>
    <cellStyle name="Migliaia 48 3 3 2 11" xfId="33892" xr:uid="{00000000-0005-0000-0000-0000A7600000}"/>
    <cellStyle name="Migliaia 48 3 3 2 12" xfId="37079" xr:uid="{00000000-0005-0000-0000-0000A8600000}"/>
    <cellStyle name="Migliaia 48 3 3 2 2" xfId="13134" xr:uid="{00000000-0005-0000-0000-0000A9600000}"/>
    <cellStyle name="Migliaia 48 3 3 2 2 2" xfId="13135" xr:uid="{00000000-0005-0000-0000-0000AA600000}"/>
    <cellStyle name="Migliaia 48 3 3 2 2 3" xfId="13136" xr:uid="{00000000-0005-0000-0000-0000AB600000}"/>
    <cellStyle name="Migliaia 48 3 3 2 2 4" xfId="13137" xr:uid="{00000000-0005-0000-0000-0000AC600000}"/>
    <cellStyle name="Migliaia 48 3 3 2 2 5" xfId="26939" xr:uid="{00000000-0005-0000-0000-0000AD600000}"/>
    <cellStyle name="Migliaia 48 3 3 2 2 6" xfId="32017" xr:uid="{00000000-0005-0000-0000-0000AE600000}"/>
    <cellStyle name="Migliaia 48 3 3 2 2 7" xfId="35005" xr:uid="{00000000-0005-0000-0000-0000AF600000}"/>
    <cellStyle name="Migliaia 48 3 3 2 2 8" xfId="37965" xr:uid="{00000000-0005-0000-0000-0000B0600000}"/>
    <cellStyle name="Migliaia 48 3 3 2 3" xfId="13138" xr:uid="{00000000-0005-0000-0000-0000B1600000}"/>
    <cellStyle name="Migliaia 48 3 3 2 3 2" xfId="13139" xr:uid="{00000000-0005-0000-0000-0000B2600000}"/>
    <cellStyle name="Migliaia 48 3 3 2 3 3" xfId="13140" xr:uid="{00000000-0005-0000-0000-0000B3600000}"/>
    <cellStyle name="Migliaia 48 3 3 2 3 4" xfId="28128" xr:uid="{00000000-0005-0000-0000-0000B4600000}"/>
    <cellStyle name="Migliaia 48 3 3 2 3 5" xfId="36177" xr:uid="{00000000-0005-0000-0000-0000B5600000}"/>
    <cellStyle name="Migliaia 48 3 3 2 3 6" xfId="39137" xr:uid="{00000000-0005-0000-0000-0000B6600000}"/>
    <cellStyle name="Migliaia 48 3 3 2 4" xfId="13141" xr:uid="{00000000-0005-0000-0000-0000B7600000}"/>
    <cellStyle name="Migliaia 48 3 3 2 4 2" xfId="13142" xr:uid="{00000000-0005-0000-0000-0000B8600000}"/>
    <cellStyle name="Migliaia 48 3 3 2 4 3" xfId="13143" xr:uid="{00000000-0005-0000-0000-0000B9600000}"/>
    <cellStyle name="Migliaia 48 3 3 2 4 4" xfId="29044" xr:uid="{00000000-0005-0000-0000-0000BA600000}"/>
    <cellStyle name="Migliaia 48 3 3 2 4 5" xfId="40041" xr:uid="{00000000-0005-0000-0000-0000BB600000}"/>
    <cellStyle name="Migliaia 48 3 3 2 5" xfId="13144" xr:uid="{00000000-0005-0000-0000-0000BC600000}"/>
    <cellStyle name="Migliaia 48 3 3 2 5 2" xfId="13145" xr:uid="{00000000-0005-0000-0000-0000BD600000}"/>
    <cellStyle name="Migliaia 48 3 3 2 5 3" xfId="13146" xr:uid="{00000000-0005-0000-0000-0000BE600000}"/>
    <cellStyle name="Migliaia 48 3 3 2 5 4" xfId="29964" xr:uid="{00000000-0005-0000-0000-0000BF600000}"/>
    <cellStyle name="Migliaia 48 3 3 2 5 5" xfId="40946" xr:uid="{00000000-0005-0000-0000-0000C0600000}"/>
    <cellStyle name="Migliaia 48 3 3 2 6" xfId="13147" xr:uid="{00000000-0005-0000-0000-0000C1600000}"/>
    <cellStyle name="Migliaia 48 3 3 2 7" xfId="13148" xr:uid="{00000000-0005-0000-0000-0000C2600000}"/>
    <cellStyle name="Migliaia 48 3 3 2 8" xfId="13149" xr:uid="{00000000-0005-0000-0000-0000C3600000}"/>
    <cellStyle name="Migliaia 48 3 3 2 9" xfId="24611" xr:uid="{00000000-0005-0000-0000-0000C4600000}"/>
    <cellStyle name="Migliaia 48 3 3 3" xfId="13150" xr:uid="{00000000-0005-0000-0000-0000C5600000}"/>
    <cellStyle name="Migliaia 48 3 3 3 2" xfId="13151" xr:uid="{00000000-0005-0000-0000-0000C6600000}"/>
    <cellStyle name="Migliaia 48 3 3 3 3" xfId="13152" xr:uid="{00000000-0005-0000-0000-0000C7600000}"/>
    <cellStyle name="Migliaia 48 3 3 3 4" xfId="13153" xr:uid="{00000000-0005-0000-0000-0000C8600000}"/>
    <cellStyle name="Migliaia 48 3 3 3 5" xfId="26938" xr:uid="{00000000-0005-0000-0000-0000C9600000}"/>
    <cellStyle name="Migliaia 48 3 3 3 6" xfId="32016" xr:uid="{00000000-0005-0000-0000-0000CA600000}"/>
    <cellStyle name="Migliaia 48 3 3 3 7" xfId="35004" xr:uid="{00000000-0005-0000-0000-0000CB600000}"/>
    <cellStyle name="Migliaia 48 3 3 3 8" xfId="37964" xr:uid="{00000000-0005-0000-0000-0000CC600000}"/>
    <cellStyle name="Migliaia 48 3 3 4" xfId="13154" xr:uid="{00000000-0005-0000-0000-0000CD600000}"/>
    <cellStyle name="Migliaia 48 3 3 4 2" xfId="13155" xr:uid="{00000000-0005-0000-0000-0000CE600000}"/>
    <cellStyle name="Migliaia 48 3 3 4 3" xfId="13156" xr:uid="{00000000-0005-0000-0000-0000CF600000}"/>
    <cellStyle name="Migliaia 48 3 3 4 4" xfId="27745" xr:uid="{00000000-0005-0000-0000-0000D0600000}"/>
    <cellStyle name="Migliaia 48 3 3 4 5" xfId="35799" xr:uid="{00000000-0005-0000-0000-0000D1600000}"/>
    <cellStyle name="Migliaia 48 3 3 4 6" xfId="38759" xr:uid="{00000000-0005-0000-0000-0000D2600000}"/>
    <cellStyle name="Migliaia 48 3 3 5" xfId="13157" xr:uid="{00000000-0005-0000-0000-0000D3600000}"/>
    <cellStyle name="Migliaia 48 3 3 5 2" xfId="13158" xr:uid="{00000000-0005-0000-0000-0000D4600000}"/>
    <cellStyle name="Migliaia 48 3 3 5 3" xfId="13159" xr:uid="{00000000-0005-0000-0000-0000D5600000}"/>
    <cellStyle name="Migliaia 48 3 3 5 4" xfId="28661" xr:uid="{00000000-0005-0000-0000-0000D6600000}"/>
    <cellStyle name="Migliaia 48 3 3 5 5" xfId="39663" xr:uid="{00000000-0005-0000-0000-0000D7600000}"/>
    <cellStyle name="Migliaia 48 3 3 6" xfId="13160" xr:uid="{00000000-0005-0000-0000-0000D8600000}"/>
    <cellStyle name="Migliaia 48 3 3 6 2" xfId="13161" xr:uid="{00000000-0005-0000-0000-0000D9600000}"/>
    <cellStyle name="Migliaia 48 3 3 6 3" xfId="13162" xr:uid="{00000000-0005-0000-0000-0000DA600000}"/>
    <cellStyle name="Migliaia 48 3 3 6 4" xfId="29581" xr:uid="{00000000-0005-0000-0000-0000DB600000}"/>
    <cellStyle name="Migliaia 48 3 3 6 5" xfId="40568" xr:uid="{00000000-0005-0000-0000-0000DC600000}"/>
    <cellStyle name="Migliaia 48 3 3 7" xfId="13163" xr:uid="{00000000-0005-0000-0000-0000DD600000}"/>
    <cellStyle name="Migliaia 48 3 3 8" xfId="13164" xr:uid="{00000000-0005-0000-0000-0000DE600000}"/>
    <cellStyle name="Migliaia 48 3 3 9" xfId="13165" xr:uid="{00000000-0005-0000-0000-0000DF600000}"/>
    <cellStyle name="Migliaia 48 3 4" xfId="13166" xr:uid="{00000000-0005-0000-0000-0000E0600000}"/>
    <cellStyle name="Migliaia 48 3 4 10" xfId="31129" xr:uid="{00000000-0005-0000-0000-0000E1600000}"/>
    <cellStyle name="Migliaia 48 3 4 11" xfId="33893" xr:uid="{00000000-0005-0000-0000-0000E2600000}"/>
    <cellStyle name="Migliaia 48 3 4 12" xfId="37080" xr:uid="{00000000-0005-0000-0000-0000E3600000}"/>
    <cellStyle name="Migliaia 48 3 4 2" xfId="13167" xr:uid="{00000000-0005-0000-0000-0000E4600000}"/>
    <cellStyle name="Migliaia 48 3 4 2 2" xfId="13168" xr:uid="{00000000-0005-0000-0000-0000E5600000}"/>
    <cellStyle name="Migliaia 48 3 4 2 3" xfId="13169" xr:uid="{00000000-0005-0000-0000-0000E6600000}"/>
    <cellStyle name="Migliaia 48 3 4 2 4" xfId="13170" xr:uid="{00000000-0005-0000-0000-0000E7600000}"/>
    <cellStyle name="Migliaia 48 3 4 2 5" xfId="26940" xr:uid="{00000000-0005-0000-0000-0000E8600000}"/>
    <cellStyle name="Migliaia 48 3 4 2 6" xfId="32018" xr:uid="{00000000-0005-0000-0000-0000E9600000}"/>
    <cellStyle name="Migliaia 48 3 4 2 7" xfId="35006" xr:uid="{00000000-0005-0000-0000-0000EA600000}"/>
    <cellStyle name="Migliaia 48 3 4 2 8" xfId="37966" xr:uid="{00000000-0005-0000-0000-0000EB600000}"/>
    <cellStyle name="Migliaia 48 3 4 3" xfId="13171" xr:uid="{00000000-0005-0000-0000-0000EC600000}"/>
    <cellStyle name="Migliaia 48 3 4 3 2" xfId="13172" xr:uid="{00000000-0005-0000-0000-0000ED600000}"/>
    <cellStyle name="Migliaia 48 3 4 3 3" xfId="13173" xr:uid="{00000000-0005-0000-0000-0000EE600000}"/>
    <cellStyle name="Migliaia 48 3 4 3 4" xfId="28127" xr:uid="{00000000-0005-0000-0000-0000EF600000}"/>
    <cellStyle name="Migliaia 48 3 4 3 5" xfId="36176" xr:uid="{00000000-0005-0000-0000-0000F0600000}"/>
    <cellStyle name="Migliaia 48 3 4 3 6" xfId="39136" xr:uid="{00000000-0005-0000-0000-0000F1600000}"/>
    <cellStyle name="Migliaia 48 3 4 4" xfId="13174" xr:uid="{00000000-0005-0000-0000-0000F2600000}"/>
    <cellStyle name="Migliaia 48 3 4 4 2" xfId="13175" xr:uid="{00000000-0005-0000-0000-0000F3600000}"/>
    <cellStyle name="Migliaia 48 3 4 4 3" xfId="13176" xr:uid="{00000000-0005-0000-0000-0000F4600000}"/>
    <cellStyle name="Migliaia 48 3 4 4 4" xfId="29043" xr:uid="{00000000-0005-0000-0000-0000F5600000}"/>
    <cellStyle name="Migliaia 48 3 4 4 5" xfId="40040" xr:uid="{00000000-0005-0000-0000-0000F6600000}"/>
    <cellStyle name="Migliaia 48 3 4 5" xfId="13177" xr:uid="{00000000-0005-0000-0000-0000F7600000}"/>
    <cellStyle name="Migliaia 48 3 4 5 2" xfId="13178" xr:uid="{00000000-0005-0000-0000-0000F8600000}"/>
    <cellStyle name="Migliaia 48 3 4 5 3" xfId="13179" xr:uid="{00000000-0005-0000-0000-0000F9600000}"/>
    <cellStyle name="Migliaia 48 3 4 5 4" xfId="29963" xr:uid="{00000000-0005-0000-0000-0000FA600000}"/>
    <cellStyle name="Migliaia 48 3 4 5 5" xfId="40945" xr:uid="{00000000-0005-0000-0000-0000FB600000}"/>
    <cellStyle name="Migliaia 48 3 4 6" xfId="13180" xr:uid="{00000000-0005-0000-0000-0000FC600000}"/>
    <cellStyle name="Migliaia 48 3 4 7" xfId="13181" xr:uid="{00000000-0005-0000-0000-0000FD600000}"/>
    <cellStyle name="Migliaia 48 3 4 8" xfId="13182" xr:uid="{00000000-0005-0000-0000-0000FE600000}"/>
    <cellStyle name="Migliaia 48 3 4 9" xfId="24612" xr:uid="{00000000-0005-0000-0000-0000FF600000}"/>
    <cellStyle name="Migliaia 48 3 5" xfId="13183" xr:uid="{00000000-0005-0000-0000-000000610000}"/>
    <cellStyle name="Migliaia 48 3 5 2" xfId="13184" xr:uid="{00000000-0005-0000-0000-000001610000}"/>
    <cellStyle name="Migliaia 48 3 5 3" xfId="13185" xr:uid="{00000000-0005-0000-0000-000002610000}"/>
    <cellStyle name="Migliaia 48 3 5 4" xfId="13186" xr:uid="{00000000-0005-0000-0000-000003610000}"/>
    <cellStyle name="Migliaia 48 3 5 5" xfId="26936" xr:uid="{00000000-0005-0000-0000-000004610000}"/>
    <cellStyle name="Migliaia 48 3 5 6" xfId="32014" xr:uid="{00000000-0005-0000-0000-000005610000}"/>
    <cellStyle name="Migliaia 48 3 5 7" xfId="35002" xr:uid="{00000000-0005-0000-0000-000006610000}"/>
    <cellStyle name="Migliaia 48 3 5 8" xfId="37962" xr:uid="{00000000-0005-0000-0000-000007610000}"/>
    <cellStyle name="Migliaia 48 3 6" xfId="13187" xr:uid="{00000000-0005-0000-0000-000008610000}"/>
    <cellStyle name="Migliaia 48 3 6 2" xfId="13188" xr:uid="{00000000-0005-0000-0000-000009610000}"/>
    <cellStyle name="Migliaia 48 3 6 3" xfId="13189" xr:uid="{00000000-0005-0000-0000-00000A610000}"/>
    <cellStyle name="Migliaia 48 3 6 4" xfId="27743" xr:uid="{00000000-0005-0000-0000-00000B610000}"/>
    <cellStyle name="Migliaia 48 3 6 5" xfId="35797" xr:uid="{00000000-0005-0000-0000-00000C610000}"/>
    <cellStyle name="Migliaia 48 3 6 6" xfId="38757" xr:uid="{00000000-0005-0000-0000-00000D610000}"/>
    <cellStyle name="Migliaia 48 3 7" xfId="13190" xr:uid="{00000000-0005-0000-0000-00000E610000}"/>
    <cellStyle name="Migliaia 48 3 7 2" xfId="13191" xr:uid="{00000000-0005-0000-0000-00000F610000}"/>
    <cellStyle name="Migliaia 48 3 7 3" xfId="13192" xr:uid="{00000000-0005-0000-0000-000010610000}"/>
    <cellStyle name="Migliaia 48 3 7 4" xfId="28659" xr:uid="{00000000-0005-0000-0000-000011610000}"/>
    <cellStyle name="Migliaia 48 3 7 5" xfId="33889" xr:uid="{00000000-0005-0000-0000-000012610000}"/>
    <cellStyle name="Migliaia 48 3 7 6" xfId="39661" xr:uid="{00000000-0005-0000-0000-000013610000}"/>
    <cellStyle name="Migliaia 48 3 8" xfId="13193" xr:uid="{00000000-0005-0000-0000-000014610000}"/>
    <cellStyle name="Migliaia 48 3 8 2" xfId="13194" xr:uid="{00000000-0005-0000-0000-000015610000}"/>
    <cellStyle name="Migliaia 48 3 8 3" xfId="13195" xr:uid="{00000000-0005-0000-0000-000016610000}"/>
    <cellStyle name="Migliaia 48 3 8 4" xfId="29579" xr:uid="{00000000-0005-0000-0000-000017610000}"/>
    <cellStyle name="Migliaia 48 3 8 5" xfId="40566" xr:uid="{00000000-0005-0000-0000-000018610000}"/>
    <cellStyle name="Migliaia 48 3 9" xfId="13196" xr:uid="{00000000-0005-0000-0000-000019610000}"/>
    <cellStyle name="Migliaia 48 4" xfId="13197" xr:uid="{00000000-0005-0000-0000-00001A610000}"/>
    <cellStyle name="Migliaia 48 4 10" xfId="13198" xr:uid="{00000000-0005-0000-0000-00001B610000}"/>
    <cellStyle name="Migliaia 48 4 11" xfId="24613" xr:uid="{00000000-0005-0000-0000-00001C610000}"/>
    <cellStyle name="Migliaia 48 4 12" xfId="31130" xr:uid="{00000000-0005-0000-0000-00001D610000}"/>
    <cellStyle name="Migliaia 48 4 13" xfId="33894" xr:uid="{00000000-0005-0000-0000-00001E610000}"/>
    <cellStyle name="Migliaia 48 4 14" xfId="37081" xr:uid="{00000000-0005-0000-0000-00001F610000}"/>
    <cellStyle name="Migliaia 48 4 2" xfId="13199" xr:uid="{00000000-0005-0000-0000-000020610000}"/>
    <cellStyle name="Migliaia 48 4 2 10" xfId="24614" xr:uid="{00000000-0005-0000-0000-000021610000}"/>
    <cellStyle name="Migliaia 48 4 2 11" xfId="31131" xr:uid="{00000000-0005-0000-0000-000022610000}"/>
    <cellStyle name="Migliaia 48 4 2 12" xfId="33895" xr:uid="{00000000-0005-0000-0000-000023610000}"/>
    <cellStyle name="Migliaia 48 4 2 13" xfId="37082" xr:uid="{00000000-0005-0000-0000-000024610000}"/>
    <cellStyle name="Migliaia 48 4 2 2" xfId="13200" xr:uid="{00000000-0005-0000-0000-000025610000}"/>
    <cellStyle name="Migliaia 48 4 2 2 10" xfId="31132" xr:uid="{00000000-0005-0000-0000-000026610000}"/>
    <cellStyle name="Migliaia 48 4 2 2 11" xfId="33896" xr:uid="{00000000-0005-0000-0000-000027610000}"/>
    <cellStyle name="Migliaia 48 4 2 2 12" xfId="37083" xr:uid="{00000000-0005-0000-0000-000028610000}"/>
    <cellStyle name="Migliaia 48 4 2 2 2" xfId="13201" xr:uid="{00000000-0005-0000-0000-000029610000}"/>
    <cellStyle name="Migliaia 48 4 2 2 2 2" xfId="13202" xr:uid="{00000000-0005-0000-0000-00002A610000}"/>
    <cellStyle name="Migliaia 48 4 2 2 2 3" xfId="13203" xr:uid="{00000000-0005-0000-0000-00002B610000}"/>
    <cellStyle name="Migliaia 48 4 2 2 2 4" xfId="13204" xr:uid="{00000000-0005-0000-0000-00002C610000}"/>
    <cellStyle name="Migliaia 48 4 2 2 2 5" xfId="26943" xr:uid="{00000000-0005-0000-0000-00002D610000}"/>
    <cellStyle name="Migliaia 48 4 2 2 2 6" xfId="32021" xr:uid="{00000000-0005-0000-0000-00002E610000}"/>
    <cellStyle name="Migliaia 48 4 2 2 2 7" xfId="35009" xr:uid="{00000000-0005-0000-0000-00002F610000}"/>
    <cellStyle name="Migliaia 48 4 2 2 2 8" xfId="37969" xr:uid="{00000000-0005-0000-0000-000030610000}"/>
    <cellStyle name="Migliaia 48 4 2 2 3" xfId="13205" xr:uid="{00000000-0005-0000-0000-000031610000}"/>
    <cellStyle name="Migliaia 48 4 2 2 3 2" xfId="13206" xr:uid="{00000000-0005-0000-0000-000032610000}"/>
    <cellStyle name="Migliaia 48 4 2 2 3 3" xfId="13207" xr:uid="{00000000-0005-0000-0000-000033610000}"/>
    <cellStyle name="Migliaia 48 4 2 2 3 4" xfId="28130" xr:uid="{00000000-0005-0000-0000-000034610000}"/>
    <cellStyle name="Migliaia 48 4 2 2 3 5" xfId="36179" xr:uid="{00000000-0005-0000-0000-000035610000}"/>
    <cellStyle name="Migliaia 48 4 2 2 3 6" xfId="39139" xr:uid="{00000000-0005-0000-0000-000036610000}"/>
    <cellStyle name="Migliaia 48 4 2 2 4" xfId="13208" xr:uid="{00000000-0005-0000-0000-000037610000}"/>
    <cellStyle name="Migliaia 48 4 2 2 4 2" xfId="13209" xr:uid="{00000000-0005-0000-0000-000038610000}"/>
    <cellStyle name="Migliaia 48 4 2 2 4 3" xfId="13210" xr:uid="{00000000-0005-0000-0000-000039610000}"/>
    <cellStyle name="Migliaia 48 4 2 2 4 4" xfId="29046" xr:uid="{00000000-0005-0000-0000-00003A610000}"/>
    <cellStyle name="Migliaia 48 4 2 2 4 5" xfId="40043" xr:uid="{00000000-0005-0000-0000-00003B610000}"/>
    <cellStyle name="Migliaia 48 4 2 2 5" xfId="13211" xr:uid="{00000000-0005-0000-0000-00003C610000}"/>
    <cellStyle name="Migliaia 48 4 2 2 5 2" xfId="13212" xr:uid="{00000000-0005-0000-0000-00003D610000}"/>
    <cellStyle name="Migliaia 48 4 2 2 5 3" xfId="13213" xr:uid="{00000000-0005-0000-0000-00003E610000}"/>
    <cellStyle name="Migliaia 48 4 2 2 5 4" xfId="29966" xr:uid="{00000000-0005-0000-0000-00003F610000}"/>
    <cellStyle name="Migliaia 48 4 2 2 5 5" xfId="40948" xr:uid="{00000000-0005-0000-0000-000040610000}"/>
    <cellStyle name="Migliaia 48 4 2 2 6" xfId="13214" xr:uid="{00000000-0005-0000-0000-000041610000}"/>
    <cellStyle name="Migliaia 48 4 2 2 7" xfId="13215" xr:uid="{00000000-0005-0000-0000-000042610000}"/>
    <cellStyle name="Migliaia 48 4 2 2 8" xfId="13216" xr:uid="{00000000-0005-0000-0000-000043610000}"/>
    <cellStyle name="Migliaia 48 4 2 2 9" xfId="24615" xr:uid="{00000000-0005-0000-0000-000044610000}"/>
    <cellStyle name="Migliaia 48 4 2 3" xfId="13217" xr:uid="{00000000-0005-0000-0000-000045610000}"/>
    <cellStyle name="Migliaia 48 4 2 3 2" xfId="13218" xr:uid="{00000000-0005-0000-0000-000046610000}"/>
    <cellStyle name="Migliaia 48 4 2 3 3" xfId="13219" xr:uid="{00000000-0005-0000-0000-000047610000}"/>
    <cellStyle name="Migliaia 48 4 2 3 4" xfId="13220" xr:uid="{00000000-0005-0000-0000-000048610000}"/>
    <cellStyle name="Migliaia 48 4 2 3 5" xfId="26942" xr:uid="{00000000-0005-0000-0000-000049610000}"/>
    <cellStyle name="Migliaia 48 4 2 3 6" xfId="32020" xr:uid="{00000000-0005-0000-0000-00004A610000}"/>
    <cellStyle name="Migliaia 48 4 2 3 7" xfId="35008" xr:uid="{00000000-0005-0000-0000-00004B610000}"/>
    <cellStyle name="Migliaia 48 4 2 3 8" xfId="37968" xr:uid="{00000000-0005-0000-0000-00004C610000}"/>
    <cellStyle name="Migliaia 48 4 2 4" xfId="13221" xr:uid="{00000000-0005-0000-0000-00004D610000}"/>
    <cellStyle name="Migliaia 48 4 2 4 2" xfId="13222" xr:uid="{00000000-0005-0000-0000-00004E610000}"/>
    <cellStyle name="Migliaia 48 4 2 4 3" xfId="13223" xr:uid="{00000000-0005-0000-0000-00004F610000}"/>
    <cellStyle name="Migliaia 48 4 2 4 4" xfId="27747" xr:uid="{00000000-0005-0000-0000-000050610000}"/>
    <cellStyle name="Migliaia 48 4 2 4 5" xfId="35801" xr:uid="{00000000-0005-0000-0000-000051610000}"/>
    <cellStyle name="Migliaia 48 4 2 4 6" xfId="38761" xr:uid="{00000000-0005-0000-0000-000052610000}"/>
    <cellStyle name="Migliaia 48 4 2 5" xfId="13224" xr:uid="{00000000-0005-0000-0000-000053610000}"/>
    <cellStyle name="Migliaia 48 4 2 5 2" xfId="13225" xr:uid="{00000000-0005-0000-0000-000054610000}"/>
    <cellStyle name="Migliaia 48 4 2 5 3" xfId="13226" xr:uid="{00000000-0005-0000-0000-000055610000}"/>
    <cellStyle name="Migliaia 48 4 2 5 4" xfId="28663" xr:uid="{00000000-0005-0000-0000-000056610000}"/>
    <cellStyle name="Migliaia 48 4 2 5 5" xfId="39665" xr:uid="{00000000-0005-0000-0000-000057610000}"/>
    <cellStyle name="Migliaia 48 4 2 6" xfId="13227" xr:uid="{00000000-0005-0000-0000-000058610000}"/>
    <cellStyle name="Migliaia 48 4 2 6 2" xfId="13228" xr:uid="{00000000-0005-0000-0000-000059610000}"/>
    <cellStyle name="Migliaia 48 4 2 6 3" xfId="13229" xr:uid="{00000000-0005-0000-0000-00005A610000}"/>
    <cellStyle name="Migliaia 48 4 2 6 4" xfId="29583" xr:uid="{00000000-0005-0000-0000-00005B610000}"/>
    <cellStyle name="Migliaia 48 4 2 6 5" xfId="40570" xr:uid="{00000000-0005-0000-0000-00005C610000}"/>
    <cellStyle name="Migliaia 48 4 2 7" xfId="13230" xr:uid="{00000000-0005-0000-0000-00005D610000}"/>
    <cellStyle name="Migliaia 48 4 2 8" xfId="13231" xr:uid="{00000000-0005-0000-0000-00005E610000}"/>
    <cellStyle name="Migliaia 48 4 2 9" xfId="13232" xr:uid="{00000000-0005-0000-0000-00005F610000}"/>
    <cellStyle name="Migliaia 48 4 3" xfId="13233" xr:uid="{00000000-0005-0000-0000-000060610000}"/>
    <cellStyle name="Migliaia 48 4 3 10" xfId="31133" xr:uid="{00000000-0005-0000-0000-000061610000}"/>
    <cellStyle name="Migliaia 48 4 3 11" xfId="33897" xr:uid="{00000000-0005-0000-0000-000062610000}"/>
    <cellStyle name="Migliaia 48 4 3 12" xfId="37084" xr:uid="{00000000-0005-0000-0000-000063610000}"/>
    <cellStyle name="Migliaia 48 4 3 2" xfId="13234" xr:uid="{00000000-0005-0000-0000-000064610000}"/>
    <cellStyle name="Migliaia 48 4 3 2 2" xfId="13235" xr:uid="{00000000-0005-0000-0000-000065610000}"/>
    <cellStyle name="Migliaia 48 4 3 2 3" xfId="13236" xr:uid="{00000000-0005-0000-0000-000066610000}"/>
    <cellStyle name="Migliaia 48 4 3 2 4" xfId="13237" xr:uid="{00000000-0005-0000-0000-000067610000}"/>
    <cellStyle name="Migliaia 48 4 3 2 5" xfId="26944" xr:uid="{00000000-0005-0000-0000-000068610000}"/>
    <cellStyle name="Migliaia 48 4 3 2 6" xfId="32022" xr:uid="{00000000-0005-0000-0000-000069610000}"/>
    <cellStyle name="Migliaia 48 4 3 2 7" xfId="35010" xr:uid="{00000000-0005-0000-0000-00006A610000}"/>
    <cellStyle name="Migliaia 48 4 3 2 8" xfId="37970" xr:uid="{00000000-0005-0000-0000-00006B610000}"/>
    <cellStyle name="Migliaia 48 4 3 3" xfId="13238" xr:uid="{00000000-0005-0000-0000-00006C610000}"/>
    <cellStyle name="Migliaia 48 4 3 3 2" xfId="13239" xr:uid="{00000000-0005-0000-0000-00006D610000}"/>
    <cellStyle name="Migliaia 48 4 3 3 3" xfId="13240" xr:uid="{00000000-0005-0000-0000-00006E610000}"/>
    <cellStyle name="Migliaia 48 4 3 3 4" xfId="28129" xr:uid="{00000000-0005-0000-0000-00006F610000}"/>
    <cellStyle name="Migliaia 48 4 3 3 5" xfId="36178" xr:uid="{00000000-0005-0000-0000-000070610000}"/>
    <cellStyle name="Migliaia 48 4 3 3 6" xfId="39138" xr:uid="{00000000-0005-0000-0000-000071610000}"/>
    <cellStyle name="Migliaia 48 4 3 4" xfId="13241" xr:uid="{00000000-0005-0000-0000-000072610000}"/>
    <cellStyle name="Migliaia 48 4 3 4 2" xfId="13242" xr:uid="{00000000-0005-0000-0000-000073610000}"/>
    <cellStyle name="Migliaia 48 4 3 4 3" xfId="13243" xr:uid="{00000000-0005-0000-0000-000074610000}"/>
    <cellStyle name="Migliaia 48 4 3 4 4" xfId="29045" xr:uid="{00000000-0005-0000-0000-000075610000}"/>
    <cellStyle name="Migliaia 48 4 3 4 5" xfId="40042" xr:uid="{00000000-0005-0000-0000-000076610000}"/>
    <cellStyle name="Migliaia 48 4 3 5" xfId="13244" xr:uid="{00000000-0005-0000-0000-000077610000}"/>
    <cellStyle name="Migliaia 48 4 3 5 2" xfId="13245" xr:uid="{00000000-0005-0000-0000-000078610000}"/>
    <cellStyle name="Migliaia 48 4 3 5 3" xfId="13246" xr:uid="{00000000-0005-0000-0000-000079610000}"/>
    <cellStyle name="Migliaia 48 4 3 5 4" xfId="29965" xr:uid="{00000000-0005-0000-0000-00007A610000}"/>
    <cellStyle name="Migliaia 48 4 3 5 5" xfId="40947" xr:uid="{00000000-0005-0000-0000-00007B610000}"/>
    <cellStyle name="Migliaia 48 4 3 6" xfId="13247" xr:uid="{00000000-0005-0000-0000-00007C610000}"/>
    <cellStyle name="Migliaia 48 4 3 7" xfId="13248" xr:uid="{00000000-0005-0000-0000-00007D610000}"/>
    <cellStyle name="Migliaia 48 4 3 8" xfId="13249" xr:uid="{00000000-0005-0000-0000-00007E610000}"/>
    <cellStyle name="Migliaia 48 4 3 9" xfId="24616" xr:uid="{00000000-0005-0000-0000-00007F610000}"/>
    <cellStyle name="Migliaia 48 4 4" xfId="13250" xr:uid="{00000000-0005-0000-0000-000080610000}"/>
    <cellStyle name="Migliaia 48 4 4 2" xfId="13251" xr:uid="{00000000-0005-0000-0000-000081610000}"/>
    <cellStyle name="Migliaia 48 4 4 3" xfId="13252" xr:uid="{00000000-0005-0000-0000-000082610000}"/>
    <cellStyle name="Migliaia 48 4 4 4" xfId="13253" xr:uid="{00000000-0005-0000-0000-000083610000}"/>
    <cellStyle name="Migliaia 48 4 4 5" xfId="26941" xr:uid="{00000000-0005-0000-0000-000084610000}"/>
    <cellStyle name="Migliaia 48 4 4 6" xfId="32019" xr:uid="{00000000-0005-0000-0000-000085610000}"/>
    <cellStyle name="Migliaia 48 4 4 7" xfId="35007" xr:uid="{00000000-0005-0000-0000-000086610000}"/>
    <cellStyle name="Migliaia 48 4 4 8" xfId="37967" xr:uid="{00000000-0005-0000-0000-000087610000}"/>
    <cellStyle name="Migliaia 48 4 5" xfId="13254" xr:uid="{00000000-0005-0000-0000-000088610000}"/>
    <cellStyle name="Migliaia 48 4 5 2" xfId="13255" xr:uid="{00000000-0005-0000-0000-000089610000}"/>
    <cellStyle name="Migliaia 48 4 5 3" xfId="13256" xr:uid="{00000000-0005-0000-0000-00008A610000}"/>
    <cellStyle name="Migliaia 48 4 5 4" xfId="27746" xr:uid="{00000000-0005-0000-0000-00008B610000}"/>
    <cellStyle name="Migliaia 48 4 5 5" xfId="35800" xr:uid="{00000000-0005-0000-0000-00008C610000}"/>
    <cellStyle name="Migliaia 48 4 5 6" xfId="38760" xr:uid="{00000000-0005-0000-0000-00008D610000}"/>
    <cellStyle name="Migliaia 48 4 6" xfId="13257" xr:uid="{00000000-0005-0000-0000-00008E610000}"/>
    <cellStyle name="Migliaia 48 4 6 2" xfId="13258" xr:uid="{00000000-0005-0000-0000-00008F610000}"/>
    <cellStyle name="Migliaia 48 4 6 3" xfId="13259" xr:uid="{00000000-0005-0000-0000-000090610000}"/>
    <cellStyle name="Migliaia 48 4 6 4" xfId="28662" xr:uid="{00000000-0005-0000-0000-000091610000}"/>
    <cellStyle name="Migliaia 48 4 6 5" xfId="39664" xr:uid="{00000000-0005-0000-0000-000092610000}"/>
    <cellStyle name="Migliaia 48 4 7" xfId="13260" xr:uid="{00000000-0005-0000-0000-000093610000}"/>
    <cellStyle name="Migliaia 48 4 7 2" xfId="13261" xr:uid="{00000000-0005-0000-0000-000094610000}"/>
    <cellStyle name="Migliaia 48 4 7 3" xfId="13262" xr:uid="{00000000-0005-0000-0000-000095610000}"/>
    <cellStyle name="Migliaia 48 4 7 4" xfId="29582" xr:uid="{00000000-0005-0000-0000-000096610000}"/>
    <cellStyle name="Migliaia 48 4 7 5" xfId="40569" xr:uid="{00000000-0005-0000-0000-000097610000}"/>
    <cellStyle name="Migliaia 48 4 8" xfId="13263" xr:uid="{00000000-0005-0000-0000-000098610000}"/>
    <cellStyle name="Migliaia 48 4 9" xfId="13264" xr:uid="{00000000-0005-0000-0000-000099610000}"/>
    <cellStyle name="Migliaia 48 5" xfId="13265" xr:uid="{00000000-0005-0000-0000-00009A610000}"/>
    <cellStyle name="Migliaia 48 5 10" xfId="31134" xr:uid="{00000000-0005-0000-0000-00009B610000}"/>
    <cellStyle name="Migliaia 48 5 11" xfId="33898" xr:uid="{00000000-0005-0000-0000-00009C610000}"/>
    <cellStyle name="Migliaia 48 5 12" xfId="37085" xr:uid="{00000000-0005-0000-0000-00009D610000}"/>
    <cellStyle name="Migliaia 48 5 2" xfId="13266" xr:uid="{00000000-0005-0000-0000-00009E610000}"/>
    <cellStyle name="Migliaia 48 5 2 2" xfId="13267" xr:uid="{00000000-0005-0000-0000-00009F610000}"/>
    <cellStyle name="Migliaia 48 5 2 3" xfId="13268" xr:uid="{00000000-0005-0000-0000-0000A0610000}"/>
    <cellStyle name="Migliaia 48 5 2 4" xfId="13269" xr:uid="{00000000-0005-0000-0000-0000A1610000}"/>
    <cellStyle name="Migliaia 48 5 2 5" xfId="26945" xr:uid="{00000000-0005-0000-0000-0000A2610000}"/>
    <cellStyle name="Migliaia 48 5 2 6" xfId="32023" xr:uid="{00000000-0005-0000-0000-0000A3610000}"/>
    <cellStyle name="Migliaia 48 5 2 7" xfId="35011" xr:uid="{00000000-0005-0000-0000-0000A4610000}"/>
    <cellStyle name="Migliaia 48 5 2 8" xfId="37971" xr:uid="{00000000-0005-0000-0000-0000A5610000}"/>
    <cellStyle name="Migliaia 48 5 3" xfId="13270" xr:uid="{00000000-0005-0000-0000-0000A6610000}"/>
    <cellStyle name="Migliaia 48 5 3 2" xfId="13271" xr:uid="{00000000-0005-0000-0000-0000A7610000}"/>
    <cellStyle name="Migliaia 48 5 3 3" xfId="13272" xr:uid="{00000000-0005-0000-0000-0000A8610000}"/>
    <cellStyle name="Migliaia 48 5 3 4" xfId="27748" xr:uid="{00000000-0005-0000-0000-0000A9610000}"/>
    <cellStyle name="Migliaia 48 5 3 5" xfId="35802" xr:uid="{00000000-0005-0000-0000-0000AA610000}"/>
    <cellStyle name="Migliaia 48 5 3 6" xfId="38762" xr:uid="{00000000-0005-0000-0000-0000AB610000}"/>
    <cellStyle name="Migliaia 48 5 4" xfId="13273" xr:uid="{00000000-0005-0000-0000-0000AC610000}"/>
    <cellStyle name="Migliaia 48 5 4 2" xfId="13274" xr:uid="{00000000-0005-0000-0000-0000AD610000}"/>
    <cellStyle name="Migliaia 48 5 4 3" xfId="13275" xr:uid="{00000000-0005-0000-0000-0000AE610000}"/>
    <cellStyle name="Migliaia 48 5 4 4" xfId="28664" xr:uid="{00000000-0005-0000-0000-0000AF610000}"/>
    <cellStyle name="Migliaia 48 5 4 5" xfId="39666" xr:uid="{00000000-0005-0000-0000-0000B0610000}"/>
    <cellStyle name="Migliaia 48 5 5" xfId="13276" xr:uid="{00000000-0005-0000-0000-0000B1610000}"/>
    <cellStyle name="Migliaia 48 5 5 2" xfId="13277" xr:uid="{00000000-0005-0000-0000-0000B2610000}"/>
    <cellStyle name="Migliaia 48 5 5 3" xfId="13278" xr:uid="{00000000-0005-0000-0000-0000B3610000}"/>
    <cellStyle name="Migliaia 48 5 5 4" xfId="29584" xr:uid="{00000000-0005-0000-0000-0000B4610000}"/>
    <cellStyle name="Migliaia 48 5 5 5" xfId="40571" xr:uid="{00000000-0005-0000-0000-0000B5610000}"/>
    <cellStyle name="Migliaia 48 5 6" xfId="13279" xr:uid="{00000000-0005-0000-0000-0000B6610000}"/>
    <cellStyle name="Migliaia 48 5 7" xfId="13280" xr:uid="{00000000-0005-0000-0000-0000B7610000}"/>
    <cellStyle name="Migliaia 48 5 8" xfId="13281" xr:uid="{00000000-0005-0000-0000-0000B8610000}"/>
    <cellStyle name="Migliaia 48 5 9" xfId="24617" xr:uid="{00000000-0005-0000-0000-0000B9610000}"/>
    <cellStyle name="Migliaia 48 6" xfId="13282" xr:uid="{00000000-0005-0000-0000-0000BA610000}"/>
    <cellStyle name="Migliaia 48 6 2" xfId="13283" xr:uid="{00000000-0005-0000-0000-0000BB610000}"/>
    <cellStyle name="Migliaia 48 6 3" xfId="13284" xr:uid="{00000000-0005-0000-0000-0000BC610000}"/>
    <cellStyle name="Migliaia 48 6 4" xfId="13285" xr:uid="{00000000-0005-0000-0000-0000BD610000}"/>
    <cellStyle name="Migliaia 48 6 5" xfId="26933" xr:uid="{00000000-0005-0000-0000-0000BE610000}"/>
    <cellStyle name="Migliaia 48 6 6" xfId="32011" xr:uid="{00000000-0005-0000-0000-0000BF610000}"/>
    <cellStyle name="Migliaia 48 6 7" xfId="34999" xr:uid="{00000000-0005-0000-0000-0000C0610000}"/>
    <cellStyle name="Migliaia 48 6 8" xfId="37959" xr:uid="{00000000-0005-0000-0000-0000C1610000}"/>
    <cellStyle name="Migliaia 48 7" xfId="13286" xr:uid="{00000000-0005-0000-0000-0000C2610000}"/>
    <cellStyle name="Migliaia 48 7 2" xfId="13287" xr:uid="{00000000-0005-0000-0000-0000C3610000}"/>
    <cellStyle name="Migliaia 48 7 3" xfId="13288" xr:uid="{00000000-0005-0000-0000-0000C4610000}"/>
    <cellStyle name="Migliaia 48 7 4" xfId="13289" xr:uid="{00000000-0005-0000-0000-0000C5610000}"/>
    <cellStyle name="Migliaia 48 7 5" xfId="23991" xr:uid="{00000000-0005-0000-0000-0000C6610000}"/>
    <cellStyle name="Migliaia 48 7 6" xfId="30547" xr:uid="{00000000-0005-0000-0000-0000C7610000}"/>
    <cellStyle name="Migliaia 48 7 7" xfId="33208" xr:uid="{00000000-0005-0000-0000-0000C8610000}"/>
    <cellStyle name="Migliaia 48 7 8" xfId="36499" xr:uid="{00000000-0005-0000-0000-0000C9610000}"/>
    <cellStyle name="Migliaia 48 8" xfId="13290" xr:uid="{00000000-0005-0000-0000-0000CA610000}"/>
    <cellStyle name="Migliaia 48 8 2" xfId="13291" xr:uid="{00000000-0005-0000-0000-0000CB610000}"/>
    <cellStyle name="Migliaia 48 8 3" xfId="13292" xr:uid="{00000000-0005-0000-0000-0000CC610000}"/>
    <cellStyle name="Migliaia 48 8 4" xfId="13293" xr:uid="{00000000-0005-0000-0000-0000CD610000}"/>
    <cellStyle name="Migliaia 48 8 5" xfId="27288" xr:uid="{00000000-0005-0000-0000-0000CE610000}"/>
    <cellStyle name="Migliaia 48 8 6" xfId="32359" xr:uid="{00000000-0005-0000-0000-0000CF610000}"/>
    <cellStyle name="Migliaia 48 8 7" xfId="35347" xr:uid="{00000000-0005-0000-0000-0000D0610000}"/>
    <cellStyle name="Migliaia 48 8 8" xfId="38307" xr:uid="{00000000-0005-0000-0000-0000D1610000}"/>
    <cellStyle name="Migliaia 48 9" xfId="13294" xr:uid="{00000000-0005-0000-0000-0000D2610000}"/>
    <cellStyle name="Migliaia 48 9 2" xfId="13295" xr:uid="{00000000-0005-0000-0000-0000D3610000}"/>
    <cellStyle name="Migliaia 48 9 3" xfId="13296" xr:uid="{00000000-0005-0000-0000-0000D4610000}"/>
    <cellStyle name="Migliaia 48 9 4" xfId="13297" xr:uid="{00000000-0005-0000-0000-0000D5610000}"/>
    <cellStyle name="Migliaia 48 9 5" xfId="27408" xr:uid="{00000000-0005-0000-0000-0000D6610000}"/>
    <cellStyle name="Migliaia 48 9 6" xfId="30423" xr:uid="{00000000-0005-0000-0000-0000D7610000}"/>
    <cellStyle name="Migliaia 48 9 7" xfId="35467" xr:uid="{00000000-0005-0000-0000-0000D8610000}"/>
    <cellStyle name="Migliaia 48 9 8" xfId="38427" xr:uid="{00000000-0005-0000-0000-0000D9610000}"/>
    <cellStyle name="Migliaia 49" xfId="13298" xr:uid="{00000000-0005-0000-0000-0000DA610000}"/>
    <cellStyle name="Migliaia 49 10" xfId="13299" xr:uid="{00000000-0005-0000-0000-0000DB610000}"/>
    <cellStyle name="Migliaia 49 10 2" xfId="13300" xr:uid="{00000000-0005-0000-0000-0000DC610000}"/>
    <cellStyle name="Migliaia 49 10 3" xfId="13301" xr:uid="{00000000-0005-0000-0000-0000DD610000}"/>
    <cellStyle name="Migliaia 49 10 4" xfId="28325" xr:uid="{00000000-0005-0000-0000-0000DE610000}"/>
    <cellStyle name="Migliaia 49 10 5" xfId="33083" xr:uid="{00000000-0005-0000-0000-0000DF610000}"/>
    <cellStyle name="Migliaia 49 10 6" xfId="39332" xr:uid="{00000000-0005-0000-0000-0000E0610000}"/>
    <cellStyle name="Migliaia 49 11" xfId="13302" xr:uid="{00000000-0005-0000-0000-0000E1610000}"/>
    <cellStyle name="Migliaia 49 11 2" xfId="13303" xr:uid="{00000000-0005-0000-0000-0000E2610000}"/>
    <cellStyle name="Migliaia 49 11 3" xfId="13304" xr:uid="{00000000-0005-0000-0000-0000E3610000}"/>
    <cellStyle name="Migliaia 49 11 4" xfId="29245" xr:uid="{00000000-0005-0000-0000-0000E4610000}"/>
    <cellStyle name="Migliaia 49 11 5" xfId="32733" xr:uid="{00000000-0005-0000-0000-0000E5610000}"/>
    <cellStyle name="Migliaia 49 11 6" xfId="40237" xr:uid="{00000000-0005-0000-0000-0000E6610000}"/>
    <cellStyle name="Migliaia 49 12" xfId="13305" xr:uid="{00000000-0005-0000-0000-0000E7610000}"/>
    <cellStyle name="Migliaia 49 13" xfId="13306" xr:uid="{00000000-0005-0000-0000-0000E8610000}"/>
    <cellStyle name="Migliaia 49 14" xfId="13307" xr:uid="{00000000-0005-0000-0000-0000E9610000}"/>
    <cellStyle name="Migliaia 49 15" xfId="23638" xr:uid="{00000000-0005-0000-0000-0000EA610000}"/>
    <cellStyle name="Migliaia 49 16" xfId="30269" xr:uid="{00000000-0005-0000-0000-0000EB610000}"/>
    <cellStyle name="Migliaia 49 17" xfId="36380" xr:uid="{00000000-0005-0000-0000-0000EC610000}"/>
    <cellStyle name="Migliaia 49 18" xfId="41142" xr:uid="{00000000-0005-0000-0000-0000ED610000}"/>
    <cellStyle name="Migliaia 49 19" xfId="41263" xr:uid="{00000000-0005-0000-0000-0000EE610000}"/>
    <cellStyle name="Migliaia 49 2" xfId="13308" xr:uid="{00000000-0005-0000-0000-0000EF610000}"/>
    <cellStyle name="Migliaia 49 2 10" xfId="24618" xr:uid="{00000000-0005-0000-0000-0000F0610000}"/>
    <cellStyle name="Migliaia 49 2 11" xfId="30270" xr:uid="{00000000-0005-0000-0000-0000F1610000}"/>
    <cellStyle name="Migliaia 49 2 12" xfId="37086" xr:uid="{00000000-0005-0000-0000-0000F2610000}"/>
    <cellStyle name="Migliaia 49 2 2" xfId="13309" xr:uid="{00000000-0005-0000-0000-0000F3610000}"/>
    <cellStyle name="Migliaia 49 2 2 10" xfId="31136" xr:uid="{00000000-0005-0000-0000-0000F4610000}"/>
    <cellStyle name="Migliaia 49 2 2 11" xfId="33900" xr:uid="{00000000-0005-0000-0000-0000F5610000}"/>
    <cellStyle name="Migliaia 49 2 2 12" xfId="37087" xr:uid="{00000000-0005-0000-0000-0000F6610000}"/>
    <cellStyle name="Migliaia 49 2 2 2" xfId="13310" xr:uid="{00000000-0005-0000-0000-0000F7610000}"/>
    <cellStyle name="Migliaia 49 2 2 2 2" xfId="13311" xr:uid="{00000000-0005-0000-0000-0000F8610000}"/>
    <cellStyle name="Migliaia 49 2 2 2 3" xfId="13312" xr:uid="{00000000-0005-0000-0000-0000F9610000}"/>
    <cellStyle name="Migliaia 49 2 2 2 4" xfId="13313" xr:uid="{00000000-0005-0000-0000-0000FA610000}"/>
    <cellStyle name="Migliaia 49 2 2 2 5" xfId="26948" xr:uid="{00000000-0005-0000-0000-0000FB610000}"/>
    <cellStyle name="Migliaia 49 2 2 2 6" xfId="32026" xr:uid="{00000000-0005-0000-0000-0000FC610000}"/>
    <cellStyle name="Migliaia 49 2 2 2 7" xfId="35014" xr:uid="{00000000-0005-0000-0000-0000FD610000}"/>
    <cellStyle name="Migliaia 49 2 2 2 8" xfId="37974" xr:uid="{00000000-0005-0000-0000-0000FE610000}"/>
    <cellStyle name="Migliaia 49 2 2 3" xfId="13314" xr:uid="{00000000-0005-0000-0000-0000FF610000}"/>
    <cellStyle name="Migliaia 49 2 2 3 2" xfId="13315" xr:uid="{00000000-0005-0000-0000-000000620000}"/>
    <cellStyle name="Migliaia 49 2 2 3 3" xfId="13316" xr:uid="{00000000-0005-0000-0000-000001620000}"/>
    <cellStyle name="Migliaia 49 2 2 3 4" xfId="28131" xr:uid="{00000000-0005-0000-0000-000002620000}"/>
    <cellStyle name="Migliaia 49 2 2 3 5" xfId="36180" xr:uid="{00000000-0005-0000-0000-000003620000}"/>
    <cellStyle name="Migliaia 49 2 2 3 6" xfId="39140" xr:uid="{00000000-0005-0000-0000-000004620000}"/>
    <cellStyle name="Migliaia 49 2 2 4" xfId="13317" xr:uid="{00000000-0005-0000-0000-000005620000}"/>
    <cellStyle name="Migliaia 49 2 2 4 2" xfId="13318" xr:uid="{00000000-0005-0000-0000-000006620000}"/>
    <cellStyle name="Migliaia 49 2 2 4 3" xfId="13319" xr:uid="{00000000-0005-0000-0000-000007620000}"/>
    <cellStyle name="Migliaia 49 2 2 4 4" xfId="29047" xr:uid="{00000000-0005-0000-0000-000008620000}"/>
    <cellStyle name="Migliaia 49 2 2 4 5" xfId="40044" xr:uid="{00000000-0005-0000-0000-000009620000}"/>
    <cellStyle name="Migliaia 49 2 2 5" xfId="13320" xr:uid="{00000000-0005-0000-0000-00000A620000}"/>
    <cellStyle name="Migliaia 49 2 2 5 2" xfId="13321" xr:uid="{00000000-0005-0000-0000-00000B620000}"/>
    <cellStyle name="Migliaia 49 2 2 5 3" xfId="13322" xr:uid="{00000000-0005-0000-0000-00000C620000}"/>
    <cellStyle name="Migliaia 49 2 2 5 4" xfId="29967" xr:uid="{00000000-0005-0000-0000-00000D620000}"/>
    <cellStyle name="Migliaia 49 2 2 5 5" xfId="40949" xr:uid="{00000000-0005-0000-0000-00000E620000}"/>
    <cellStyle name="Migliaia 49 2 2 6" xfId="13323" xr:uid="{00000000-0005-0000-0000-00000F620000}"/>
    <cellStyle name="Migliaia 49 2 2 7" xfId="13324" xr:uid="{00000000-0005-0000-0000-000010620000}"/>
    <cellStyle name="Migliaia 49 2 2 8" xfId="13325" xr:uid="{00000000-0005-0000-0000-000011620000}"/>
    <cellStyle name="Migliaia 49 2 2 9" xfId="24619" xr:uid="{00000000-0005-0000-0000-000012620000}"/>
    <cellStyle name="Migliaia 49 2 3" xfId="13326" xr:uid="{00000000-0005-0000-0000-000013620000}"/>
    <cellStyle name="Migliaia 49 2 3 2" xfId="13327" xr:uid="{00000000-0005-0000-0000-000014620000}"/>
    <cellStyle name="Migliaia 49 2 3 3" xfId="13328" xr:uid="{00000000-0005-0000-0000-000015620000}"/>
    <cellStyle name="Migliaia 49 2 3 4" xfId="13329" xr:uid="{00000000-0005-0000-0000-000016620000}"/>
    <cellStyle name="Migliaia 49 2 3 5" xfId="26947" xr:uid="{00000000-0005-0000-0000-000017620000}"/>
    <cellStyle name="Migliaia 49 2 3 6" xfId="32025" xr:uid="{00000000-0005-0000-0000-000018620000}"/>
    <cellStyle name="Migliaia 49 2 3 7" xfId="35013" xr:uid="{00000000-0005-0000-0000-000019620000}"/>
    <cellStyle name="Migliaia 49 2 3 8" xfId="37973" xr:uid="{00000000-0005-0000-0000-00001A620000}"/>
    <cellStyle name="Migliaia 49 2 4" xfId="13330" xr:uid="{00000000-0005-0000-0000-00001B620000}"/>
    <cellStyle name="Migliaia 49 2 4 2" xfId="13331" xr:uid="{00000000-0005-0000-0000-00001C620000}"/>
    <cellStyle name="Migliaia 49 2 4 3" xfId="13332" xr:uid="{00000000-0005-0000-0000-00001D620000}"/>
    <cellStyle name="Migliaia 49 2 4 4" xfId="13333" xr:uid="{00000000-0005-0000-0000-00001E620000}"/>
    <cellStyle name="Migliaia 49 2 4 5" xfId="27472" xr:uid="{00000000-0005-0000-0000-00001F620000}"/>
    <cellStyle name="Migliaia 49 2 4 6" xfId="31135" xr:uid="{00000000-0005-0000-0000-000020620000}"/>
    <cellStyle name="Migliaia 49 2 4 7" xfId="35529" xr:uid="{00000000-0005-0000-0000-000021620000}"/>
    <cellStyle name="Migliaia 49 2 4 8" xfId="38489" xr:uid="{00000000-0005-0000-0000-000022620000}"/>
    <cellStyle name="Migliaia 49 2 5" xfId="13334" xr:uid="{00000000-0005-0000-0000-000023620000}"/>
    <cellStyle name="Migliaia 49 2 5 2" xfId="13335" xr:uid="{00000000-0005-0000-0000-000024620000}"/>
    <cellStyle name="Migliaia 49 2 5 3" xfId="13336" xr:uid="{00000000-0005-0000-0000-000025620000}"/>
    <cellStyle name="Migliaia 49 2 5 4" xfId="28388" xr:uid="{00000000-0005-0000-0000-000026620000}"/>
    <cellStyle name="Migliaia 49 2 5 5" xfId="33899" xr:uid="{00000000-0005-0000-0000-000027620000}"/>
    <cellStyle name="Migliaia 49 2 5 6" xfId="39393" xr:uid="{00000000-0005-0000-0000-000028620000}"/>
    <cellStyle name="Migliaia 49 2 6" xfId="13337" xr:uid="{00000000-0005-0000-0000-000029620000}"/>
    <cellStyle name="Migliaia 49 2 6 2" xfId="13338" xr:uid="{00000000-0005-0000-0000-00002A620000}"/>
    <cellStyle name="Migliaia 49 2 6 3" xfId="13339" xr:uid="{00000000-0005-0000-0000-00002B620000}"/>
    <cellStyle name="Migliaia 49 2 6 4" xfId="29308" xr:uid="{00000000-0005-0000-0000-00002C620000}"/>
    <cellStyle name="Migliaia 49 2 6 5" xfId="40298" xr:uid="{00000000-0005-0000-0000-00002D620000}"/>
    <cellStyle name="Migliaia 49 2 7" xfId="13340" xr:uid="{00000000-0005-0000-0000-00002E620000}"/>
    <cellStyle name="Migliaia 49 2 8" xfId="13341" xr:uid="{00000000-0005-0000-0000-00002F620000}"/>
    <cellStyle name="Migliaia 49 2 9" xfId="13342" xr:uid="{00000000-0005-0000-0000-000030620000}"/>
    <cellStyle name="Migliaia 49 3" xfId="13343" xr:uid="{00000000-0005-0000-0000-000031620000}"/>
    <cellStyle name="Migliaia 49 3 10" xfId="13344" xr:uid="{00000000-0005-0000-0000-000032620000}"/>
    <cellStyle name="Migliaia 49 3 11" xfId="13345" xr:uid="{00000000-0005-0000-0000-000033620000}"/>
    <cellStyle name="Migliaia 49 3 12" xfId="24620" xr:uid="{00000000-0005-0000-0000-000034620000}"/>
    <cellStyle name="Migliaia 49 3 13" xfId="31137" xr:uid="{00000000-0005-0000-0000-000035620000}"/>
    <cellStyle name="Migliaia 49 3 14" xfId="37088" xr:uid="{00000000-0005-0000-0000-000036620000}"/>
    <cellStyle name="Migliaia 49 3 2" xfId="13346" xr:uid="{00000000-0005-0000-0000-000037620000}"/>
    <cellStyle name="Migliaia 49 3 2 10" xfId="31138" xr:uid="{00000000-0005-0000-0000-000038620000}"/>
    <cellStyle name="Migliaia 49 3 2 11" xfId="33902" xr:uid="{00000000-0005-0000-0000-000039620000}"/>
    <cellStyle name="Migliaia 49 3 2 12" xfId="37089" xr:uid="{00000000-0005-0000-0000-00003A620000}"/>
    <cellStyle name="Migliaia 49 3 2 2" xfId="13347" xr:uid="{00000000-0005-0000-0000-00003B620000}"/>
    <cellStyle name="Migliaia 49 3 2 2 2" xfId="13348" xr:uid="{00000000-0005-0000-0000-00003C620000}"/>
    <cellStyle name="Migliaia 49 3 2 2 3" xfId="13349" xr:uid="{00000000-0005-0000-0000-00003D620000}"/>
    <cellStyle name="Migliaia 49 3 2 2 4" xfId="13350" xr:uid="{00000000-0005-0000-0000-00003E620000}"/>
    <cellStyle name="Migliaia 49 3 2 2 5" xfId="26950" xr:uid="{00000000-0005-0000-0000-00003F620000}"/>
    <cellStyle name="Migliaia 49 3 2 2 6" xfId="32028" xr:uid="{00000000-0005-0000-0000-000040620000}"/>
    <cellStyle name="Migliaia 49 3 2 2 7" xfId="35016" xr:uid="{00000000-0005-0000-0000-000041620000}"/>
    <cellStyle name="Migliaia 49 3 2 2 8" xfId="37976" xr:uid="{00000000-0005-0000-0000-000042620000}"/>
    <cellStyle name="Migliaia 49 3 2 3" xfId="13351" xr:uid="{00000000-0005-0000-0000-000043620000}"/>
    <cellStyle name="Migliaia 49 3 2 3 2" xfId="13352" xr:uid="{00000000-0005-0000-0000-000044620000}"/>
    <cellStyle name="Migliaia 49 3 2 3 3" xfId="13353" xr:uid="{00000000-0005-0000-0000-000045620000}"/>
    <cellStyle name="Migliaia 49 3 2 3 4" xfId="27750" xr:uid="{00000000-0005-0000-0000-000046620000}"/>
    <cellStyle name="Migliaia 49 3 2 3 5" xfId="35804" xr:uid="{00000000-0005-0000-0000-000047620000}"/>
    <cellStyle name="Migliaia 49 3 2 3 6" xfId="38764" xr:uid="{00000000-0005-0000-0000-000048620000}"/>
    <cellStyle name="Migliaia 49 3 2 4" xfId="13354" xr:uid="{00000000-0005-0000-0000-000049620000}"/>
    <cellStyle name="Migliaia 49 3 2 4 2" xfId="13355" xr:uid="{00000000-0005-0000-0000-00004A620000}"/>
    <cellStyle name="Migliaia 49 3 2 4 3" xfId="13356" xr:uid="{00000000-0005-0000-0000-00004B620000}"/>
    <cellStyle name="Migliaia 49 3 2 4 4" xfId="28666" xr:uid="{00000000-0005-0000-0000-00004C620000}"/>
    <cellStyle name="Migliaia 49 3 2 4 5" xfId="39668" xr:uid="{00000000-0005-0000-0000-00004D620000}"/>
    <cellStyle name="Migliaia 49 3 2 5" xfId="13357" xr:uid="{00000000-0005-0000-0000-00004E620000}"/>
    <cellStyle name="Migliaia 49 3 2 5 2" xfId="13358" xr:uid="{00000000-0005-0000-0000-00004F620000}"/>
    <cellStyle name="Migliaia 49 3 2 5 3" xfId="13359" xr:uid="{00000000-0005-0000-0000-000050620000}"/>
    <cellStyle name="Migliaia 49 3 2 5 4" xfId="29586" xr:uid="{00000000-0005-0000-0000-000051620000}"/>
    <cellStyle name="Migliaia 49 3 2 5 5" xfId="40573" xr:uid="{00000000-0005-0000-0000-000052620000}"/>
    <cellStyle name="Migliaia 49 3 2 6" xfId="13360" xr:uid="{00000000-0005-0000-0000-000053620000}"/>
    <cellStyle name="Migliaia 49 3 2 7" xfId="13361" xr:uid="{00000000-0005-0000-0000-000054620000}"/>
    <cellStyle name="Migliaia 49 3 2 8" xfId="13362" xr:uid="{00000000-0005-0000-0000-000055620000}"/>
    <cellStyle name="Migliaia 49 3 2 9" xfId="24621" xr:uid="{00000000-0005-0000-0000-000056620000}"/>
    <cellStyle name="Migliaia 49 3 3" xfId="13363" xr:uid="{00000000-0005-0000-0000-000057620000}"/>
    <cellStyle name="Migliaia 49 3 3 10" xfId="24622" xr:uid="{00000000-0005-0000-0000-000058620000}"/>
    <cellStyle name="Migliaia 49 3 3 11" xfId="31139" xr:uid="{00000000-0005-0000-0000-000059620000}"/>
    <cellStyle name="Migliaia 49 3 3 12" xfId="33903" xr:uid="{00000000-0005-0000-0000-00005A620000}"/>
    <cellStyle name="Migliaia 49 3 3 13" xfId="37090" xr:uid="{00000000-0005-0000-0000-00005B620000}"/>
    <cellStyle name="Migliaia 49 3 3 2" xfId="13364" xr:uid="{00000000-0005-0000-0000-00005C620000}"/>
    <cellStyle name="Migliaia 49 3 3 2 10" xfId="31140" xr:uid="{00000000-0005-0000-0000-00005D620000}"/>
    <cellStyle name="Migliaia 49 3 3 2 11" xfId="33904" xr:uid="{00000000-0005-0000-0000-00005E620000}"/>
    <cellStyle name="Migliaia 49 3 3 2 12" xfId="37091" xr:uid="{00000000-0005-0000-0000-00005F620000}"/>
    <cellStyle name="Migliaia 49 3 3 2 2" xfId="13365" xr:uid="{00000000-0005-0000-0000-000060620000}"/>
    <cellStyle name="Migliaia 49 3 3 2 2 2" xfId="13366" xr:uid="{00000000-0005-0000-0000-000061620000}"/>
    <cellStyle name="Migliaia 49 3 3 2 2 3" xfId="13367" xr:uid="{00000000-0005-0000-0000-000062620000}"/>
    <cellStyle name="Migliaia 49 3 3 2 2 4" xfId="13368" xr:uid="{00000000-0005-0000-0000-000063620000}"/>
    <cellStyle name="Migliaia 49 3 3 2 2 5" xfId="26952" xr:uid="{00000000-0005-0000-0000-000064620000}"/>
    <cellStyle name="Migliaia 49 3 3 2 2 6" xfId="32030" xr:uid="{00000000-0005-0000-0000-000065620000}"/>
    <cellStyle name="Migliaia 49 3 3 2 2 7" xfId="35018" xr:uid="{00000000-0005-0000-0000-000066620000}"/>
    <cellStyle name="Migliaia 49 3 3 2 2 8" xfId="37978" xr:uid="{00000000-0005-0000-0000-000067620000}"/>
    <cellStyle name="Migliaia 49 3 3 2 3" xfId="13369" xr:uid="{00000000-0005-0000-0000-000068620000}"/>
    <cellStyle name="Migliaia 49 3 3 2 3 2" xfId="13370" xr:uid="{00000000-0005-0000-0000-000069620000}"/>
    <cellStyle name="Migliaia 49 3 3 2 3 3" xfId="13371" xr:uid="{00000000-0005-0000-0000-00006A620000}"/>
    <cellStyle name="Migliaia 49 3 3 2 3 4" xfId="28133" xr:uid="{00000000-0005-0000-0000-00006B620000}"/>
    <cellStyle name="Migliaia 49 3 3 2 3 5" xfId="36182" xr:uid="{00000000-0005-0000-0000-00006C620000}"/>
    <cellStyle name="Migliaia 49 3 3 2 3 6" xfId="39142" xr:uid="{00000000-0005-0000-0000-00006D620000}"/>
    <cellStyle name="Migliaia 49 3 3 2 4" xfId="13372" xr:uid="{00000000-0005-0000-0000-00006E620000}"/>
    <cellStyle name="Migliaia 49 3 3 2 4 2" xfId="13373" xr:uid="{00000000-0005-0000-0000-00006F620000}"/>
    <cellStyle name="Migliaia 49 3 3 2 4 3" xfId="13374" xr:uid="{00000000-0005-0000-0000-000070620000}"/>
    <cellStyle name="Migliaia 49 3 3 2 4 4" xfId="29049" xr:uid="{00000000-0005-0000-0000-000071620000}"/>
    <cellStyle name="Migliaia 49 3 3 2 4 5" xfId="40046" xr:uid="{00000000-0005-0000-0000-000072620000}"/>
    <cellStyle name="Migliaia 49 3 3 2 5" xfId="13375" xr:uid="{00000000-0005-0000-0000-000073620000}"/>
    <cellStyle name="Migliaia 49 3 3 2 5 2" xfId="13376" xr:uid="{00000000-0005-0000-0000-000074620000}"/>
    <cellStyle name="Migliaia 49 3 3 2 5 3" xfId="13377" xr:uid="{00000000-0005-0000-0000-000075620000}"/>
    <cellStyle name="Migliaia 49 3 3 2 5 4" xfId="29969" xr:uid="{00000000-0005-0000-0000-000076620000}"/>
    <cellStyle name="Migliaia 49 3 3 2 5 5" xfId="40951" xr:uid="{00000000-0005-0000-0000-000077620000}"/>
    <cellStyle name="Migliaia 49 3 3 2 6" xfId="13378" xr:uid="{00000000-0005-0000-0000-000078620000}"/>
    <cellStyle name="Migliaia 49 3 3 2 7" xfId="13379" xr:uid="{00000000-0005-0000-0000-000079620000}"/>
    <cellStyle name="Migliaia 49 3 3 2 8" xfId="13380" xr:uid="{00000000-0005-0000-0000-00007A620000}"/>
    <cellStyle name="Migliaia 49 3 3 2 9" xfId="24623" xr:uid="{00000000-0005-0000-0000-00007B620000}"/>
    <cellStyle name="Migliaia 49 3 3 3" xfId="13381" xr:uid="{00000000-0005-0000-0000-00007C620000}"/>
    <cellStyle name="Migliaia 49 3 3 3 2" xfId="13382" xr:uid="{00000000-0005-0000-0000-00007D620000}"/>
    <cellStyle name="Migliaia 49 3 3 3 3" xfId="13383" xr:uid="{00000000-0005-0000-0000-00007E620000}"/>
    <cellStyle name="Migliaia 49 3 3 3 4" xfId="13384" xr:uid="{00000000-0005-0000-0000-00007F620000}"/>
    <cellStyle name="Migliaia 49 3 3 3 5" xfId="26951" xr:uid="{00000000-0005-0000-0000-000080620000}"/>
    <cellStyle name="Migliaia 49 3 3 3 6" xfId="32029" xr:uid="{00000000-0005-0000-0000-000081620000}"/>
    <cellStyle name="Migliaia 49 3 3 3 7" xfId="35017" xr:uid="{00000000-0005-0000-0000-000082620000}"/>
    <cellStyle name="Migliaia 49 3 3 3 8" xfId="37977" xr:uid="{00000000-0005-0000-0000-000083620000}"/>
    <cellStyle name="Migliaia 49 3 3 4" xfId="13385" xr:uid="{00000000-0005-0000-0000-000084620000}"/>
    <cellStyle name="Migliaia 49 3 3 4 2" xfId="13386" xr:uid="{00000000-0005-0000-0000-000085620000}"/>
    <cellStyle name="Migliaia 49 3 3 4 3" xfId="13387" xr:uid="{00000000-0005-0000-0000-000086620000}"/>
    <cellStyle name="Migliaia 49 3 3 4 4" xfId="27751" xr:uid="{00000000-0005-0000-0000-000087620000}"/>
    <cellStyle name="Migliaia 49 3 3 4 5" xfId="35805" xr:uid="{00000000-0005-0000-0000-000088620000}"/>
    <cellStyle name="Migliaia 49 3 3 4 6" xfId="38765" xr:uid="{00000000-0005-0000-0000-000089620000}"/>
    <cellStyle name="Migliaia 49 3 3 5" xfId="13388" xr:uid="{00000000-0005-0000-0000-00008A620000}"/>
    <cellStyle name="Migliaia 49 3 3 5 2" xfId="13389" xr:uid="{00000000-0005-0000-0000-00008B620000}"/>
    <cellStyle name="Migliaia 49 3 3 5 3" xfId="13390" xr:uid="{00000000-0005-0000-0000-00008C620000}"/>
    <cellStyle name="Migliaia 49 3 3 5 4" xfId="28667" xr:uid="{00000000-0005-0000-0000-00008D620000}"/>
    <cellStyle name="Migliaia 49 3 3 5 5" xfId="39669" xr:uid="{00000000-0005-0000-0000-00008E620000}"/>
    <cellStyle name="Migliaia 49 3 3 6" xfId="13391" xr:uid="{00000000-0005-0000-0000-00008F620000}"/>
    <cellStyle name="Migliaia 49 3 3 6 2" xfId="13392" xr:uid="{00000000-0005-0000-0000-000090620000}"/>
    <cellStyle name="Migliaia 49 3 3 6 3" xfId="13393" xr:uid="{00000000-0005-0000-0000-000091620000}"/>
    <cellStyle name="Migliaia 49 3 3 6 4" xfId="29587" xr:uid="{00000000-0005-0000-0000-000092620000}"/>
    <cellStyle name="Migliaia 49 3 3 6 5" xfId="40574" xr:uid="{00000000-0005-0000-0000-000093620000}"/>
    <cellStyle name="Migliaia 49 3 3 7" xfId="13394" xr:uid="{00000000-0005-0000-0000-000094620000}"/>
    <cellStyle name="Migliaia 49 3 3 8" xfId="13395" xr:uid="{00000000-0005-0000-0000-000095620000}"/>
    <cellStyle name="Migliaia 49 3 3 9" xfId="13396" xr:uid="{00000000-0005-0000-0000-000096620000}"/>
    <cellStyle name="Migliaia 49 3 4" xfId="13397" xr:uid="{00000000-0005-0000-0000-000097620000}"/>
    <cellStyle name="Migliaia 49 3 4 10" xfId="31141" xr:uid="{00000000-0005-0000-0000-000098620000}"/>
    <cellStyle name="Migliaia 49 3 4 11" xfId="33905" xr:uid="{00000000-0005-0000-0000-000099620000}"/>
    <cellStyle name="Migliaia 49 3 4 12" xfId="37092" xr:uid="{00000000-0005-0000-0000-00009A620000}"/>
    <cellStyle name="Migliaia 49 3 4 2" xfId="13398" xr:uid="{00000000-0005-0000-0000-00009B620000}"/>
    <cellStyle name="Migliaia 49 3 4 2 2" xfId="13399" xr:uid="{00000000-0005-0000-0000-00009C620000}"/>
    <cellStyle name="Migliaia 49 3 4 2 3" xfId="13400" xr:uid="{00000000-0005-0000-0000-00009D620000}"/>
    <cellStyle name="Migliaia 49 3 4 2 4" xfId="13401" xr:uid="{00000000-0005-0000-0000-00009E620000}"/>
    <cellStyle name="Migliaia 49 3 4 2 5" xfId="26953" xr:uid="{00000000-0005-0000-0000-00009F620000}"/>
    <cellStyle name="Migliaia 49 3 4 2 6" xfId="32031" xr:uid="{00000000-0005-0000-0000-0000A0620000}"/>
    <cellStyle name="Migliaia 49 3 4 2 7" xfId="35019" xr:uid="{00000000-0005-0000-0000-0000A1620000}"/>
    <cellStyle name="Migliaia 49 3 4 2 8" xfId="37979" xr:uid="{00000000-0005-0000-0000-0000A2620000}"/>
    <cellStyle name="Migliaia 49 3 4 3" xfId="13402" xr:uid="{00000000-0005-0000-0000-0000A3620000}"/>
    <cellStyle name="Migliaia 49 3 4 3 2" xfId="13403" xr:uid="{00000000-0005-0000-0000-0000A4620000}"/>
    <cellStyle name="Migliaia 49 3 4 3 3" xfId="13404" xr:uid="{00000000-0005-0000-0000-0000A5620000}"/>
    <cellStyle name="Migliaia 49 3 4 3 4" xfId="28132" xr:uid="{00000000-0005-0000-0000-0000A6620000}"/>
    <cellStyle name="Migliaia 49 3 4 3 5" xfId="36181" xr:uid="{00000000-0005-0000-0000-0000A7620000}"/>
    <cellStyle name="Migliaia 49 3 4 3 6" xfId="39141" xr:uid="{00000000-0005-0000-0000-0000A8620000}"/>
    <cellStyle name="Migliaia 49 3 4 4" xfId="13405" xr:uid="{00000000-0005-0000-0000-0000A9620000}"/>
    <cellStyle name="Migliaia 49 3 4 4 2" xfId="13406" xr:uid="{00000000-0005-0000-0000-0000AA620000}"/>
    <cellStyle name="Migliaia 49 3 4 4 3" xfId="13407" xr:uid="{00000000-0005-0000-0000-0000AB620000}"/>
    <cellStyle name="Migliaia 49 3 4 4 4" xfId="29048" xr:uid="{00000000-0005-0000-0000-0000AC620000}"/>
    <cellStyle name="Migliaia 49 3 4 4 5" xfId="40045" xr:uid="{00000000-0005-0000-0000-0000AD620000}"/>
    <cellStyle name="Migliaia 49 3 4 5" xfId="13408" xr:uid="{00000000-0005-0000-0000-0000AE620000}"/>
    <cellStyle name="Migliaia 49 3 4 5 2" xfId="13409" xr:uid="{00000000-0005-0000-0000-0000AF620000}"/>
    <cellStyle name="Migliaia 49 3 4 5 3" xfId="13410" xr:uid="{00000000-0005-0000-0000-0000B0620000}"/>
    <cellStyle name="Migliaia 49 3 4 5 4" xfId="29968" xr:uid="{00000000-0005-0000-0000-0000B1620000}"/>
    <cellStyle name="Migliaia 49 3 4 5 5" xfId="40950" xr:uid="{00000000-0005-0000-0000-0000B2620000}"/>
    <cellStyle name="Migliaia 49 3 4 6" xfId="13411" xr:uid="{00000000-0005-0000-0000-0000B3620000}"/>
    <cellStyle name="Migliaia 49 3 4 7" xfId="13412" xr:uid="{00000000-0005-0000-0000-0000B4620000}"/>
    <cellStyle name="Migliaia 49 3 4 8" xfId="13413" xr:uid="{00000000-0005-0000-0000-0000B5620000}"/>
    <cellStyle name="Migliaia 49 3 4 9" xfId="24624" xr:uid="{00000000-0005-0000-0000-0000B6620000}"/>
    <cellStyle name="Migliaia 49 3 5" xfId="13414" xr:uid="{00000000-0005-0000-0000-0000B7620000}"/>
    <cellStyle name="Migliaia 49 3 5 2" xfId="13415" xr:uid="{00000000-0005-0000-0000-0000B8620000}"/>
    <cellStyle name="Migliaia 49 3 5 3" xfId="13416" xr:uid="{00000000-0005-0000-0000-0000B9620000}"/>
    <cellStyle name="Migliaia 49 3 5 4" xfId="13417" xr:uid="{00000000-0005-0000-0000-0000BA620000}"/>
    <cellStyle name="Migliaia 49 3 5 5" xfId="26949" xr:uid="{00000000-0005-0000-0000-0000BB620000}"/>
    <cellStyle name="Migliaia 49 3 5 6" xfId="32027" xr:uid="{00000000-0005-0000-0000-0000BC620000}"/>
    <cellStyle name="Migliaia 49 3 5 7" xfId="35015" xr:uid="{00000000-0005-0000-0000-0000BD620000}"/>
    <cellStyle name="Migliaia 49 3 5 8" xfId="37975" xr:uid="{00000000-0005-0000-0000-0000BE620000}"/>
    <cellStyle name="Migliaia 49 3 6" xfId="13418" xr:uid="{00000000-0005-0000-0000-0000BF620000}"/>
    <cellStyle name="Migliaia 49 3 6 2" xfId="13419" xr:uid="{00000000-0005-0000-0000-0000C0620000}"/>
    <cellStyle name="Migliaia 49 3 6 3" xfId="13420" xr:uid="{00000000-0005-0000-0000-0000C1620000}"/>
    <cellStyle name="Migliaia 49 3 6 4" xfId="27749" xr:uid="{00000000-0005-0000-0000-0000C2620000}"/>
    <cellStyle name="Migliaia 49 3 6 5" xfId="35803" xr:uid="{00000000-0005-0000-0000-0000C3620000}"/>
    <cellStyle name="Migliaia 49 3 6 6" xfId="38763" xr:uid="{00000000-0005-0000-0000-0000C4620000}"/>
    <cellStyle name="Migliaia 49 3 7" xfId="13421" xr:uid="{00000000-0005-0000-0000-0000C5620000}"/>
    <cellStyle name="Migliaia 49 3 7 2" xfId="13422" xr:uid="{00000000-0005-0000-0000-0000C6620000}"/>
    <cellStyle name="Migliaia 49 3 7 3" xfId="13423" xr:uid="{00000000-0005-0000-0000-0000C7620000}"/>
    <cellStyle name="Migliaia 49 3 7 4" xfId="28665" xr:uid="{00000000-0005-0000-0000-0000C8620000}"/>
    <cellStyle name="Migliaia 49 3 7 5" xfId="33901" xr:uid="{00000000-0005-0000-0000-0000C9620000}"/>
    <cellStyle name="Migliaia 49 3 7 6" xfId="39667" xr:uid="{00000000-0005-0000-0000-0000CA620000}"/>
    <cellStyle name="Migliaia 49 3 8" xfId="13424" xr:uid="{00000000-0005-0000-0000-0000CB620000}"/>
    <cellStyle name="Migliaia 49 3 8 2" xfId="13425" xr:uid="{00000000-0005-0000-0000-0000CC620000}"/>
    <cellStyle name="Migliaia 49 3 8 3" xfId="13426" xr:uid="{00000000-0005-0000-0000-0000CD620000}"/>
    <cellStyle name="Migliaia 49 3 8 4" xfId="29585" xr:uid="{00000000-0005-0000-0000-0000CE620000}"/>
    <cellStyle name="Migliaia 49 3 8 5" xfId="40572" xr:uid="{00000000-0005-0000-0000-0000CF620000}"/>
    <cellStyle name="Migliaia 49 3 9" xfId="13427" xr:uid="{00000000-0005-0000-0000-0000D0620000}"/>
    <cellStyle name="Migliaia 49 4" xfId="13428" xr:uid="{00000000-0005-0000-0000-0000D1620000}"/>
    <cellStyle name="Migliaia 49 4 10" xfId="13429" xr:uid="{00000000-0005-0000-0000-0000D2620000}"/>
    <cellStyle name="Migliaia 49 4 11" xfId="24625" xr:uid="{00000000-0005-0000-0000-0000D3620000}"/>
    <cellStyle name="Migliaia 49 4 12" xfId="31142" xr:uid="{00000000-0005-0000-0000-0000D4620000}"/>
    <cellStyle name="Migliaia 49 4 13" xfId="33906" xr:uid="{00000000-0005-0000-0000-0000D5620000}"/>
    <cellStyle name="Migliaia 49 4 14" xfId="37093" xr:uid="{00000000-0005-0000-0000-0000D6620000}"/>
    <cellStyle name="Migliaia 49 4 2" xfId="13430" xr:uid="{00000000-0005-0000-0000-0000D7620000}"/>
    <cellStyle name="Migliaia 49 4 2 10" xfId="24626" xr:uid="{00000000-0005-0000-0000-0000D8620000}"/>
    <cellStyle name="Migliaia 49 4 2 11" xfId="31143" xr:uid="{00000000-0005-0000-0000-0000D9620000}"/>
    <cellStyle name="Migliaia 49 4 2 12" xfId="33907" xr:uid="{00000000-0005-0000-0000-0000DA620000}"/>
    <cellStyle name="Migliaia 49 4 2 13" xfId="37094" xr:uid="{00000000-0005-0000-0000-0000DB620000}"/>
    <cellStyle name="Migliaia 49 4 2 2" xfId="13431" xr:uid="{00000000-0005-0000-0000-0000DC620000}"/>
    <cellStyle name="Migliaia 49 4 2 2 10" xfId="31144" xr:uid="{00000000-0005-0000-0000-0000DD620000}"/>
    <cellStyle name="Migliaia 49 4 2 2 11" xfId="33908" xr:uid="{00000000-0005-0000-0000-0000DE620000}"/>
    <cellStyle name="Migliaia 49 4 2 2 12" xfId="37095" xr:uid="{00000000-0005-0000-0000-0000DF620000}"/>
    <cellStyle name="Migliaia 49 4 2 2 2" xfId="13432" xr:uid="{00000000-0005-0000-0000-0000E0620000}"/>
    <cellStyle name="Migliaia 49 4 2 2 2 2" xfId="13433" xr:uid="{00000000-0005-0000-0000-0000E1620000}"/>
    <cellStyle name="Migliaia 49 4 2 2 2 3" xfId="13434" xr:uid="{00000000-0005-0000-0000-0000E2620000}"/>
    <cellStyle name="Migliaia 49 4 2 2 2 4" xfId="13435" xr:uid="{00000000-0005-0000-0000-0000E3620000}"/>
    <cellStyle name="Migliaia 49 4 2 2 2 5" xfId="26956" xr:uid="{00000000-0005-0000-0000-0000E4620000}"/>
    <cellStyle name="Migliaia 49 4 2 2 2 6" xfId="32034" xr:uid="{00000000-0005-0000-0000-0000E5620000}"/>
    <cellStyle name="Migliaia 49 4 2 2 2 7" xfId="35022" xr:uid="{00000000-0005-0000-0000-0000E6620000}"/>
    <cellStyle name="Migliaia 49 4 2 2 2 8" xfId="37982" xr:uid="{00000000-0005-0000-0000-0000E7620000}"/>
    <cellStyle name="Migliaia 49 4 2 2 3" xfId="13436" xr:uid="{00000000-0005-0000-0000-0000E8620000}"/>
    <cellStyle name="Migliaia 49 4 2 2 3 2" xfId="13437" xr:uid="{00000000-0005-0000-0000-0000E9620000}"/>
    <cellStyle name="Migliaia 49 4 2 2 3 3" xfId="13438" xr:uid="{00000000-0005-0000-0000-0000EA620000}"/>
    <cellStyle name="Migliaia 49 4 2 2 3 4" xfId="28135" xr:uid="{00000000-0005-0000-0000-0000EB620000}"/>
    <cellStyle name="Migliaia 49 4 2 2 3 5" xfId="36184" xr:uid="{00000000-0005-0000-0000-0000EC620000}"/>
    <cellStyle name="Migliaia 49 4 2 2 3 6" xfId="39144" xr:uid="{00000000-0005-0000-0000-0000ED620000}"/>
    <cellStyle name="Migliaia 49 4 2 2 4" xfId="13439" xr:uid="{00000000-0005-0000-0000-0000EE620000}"/>
    <cellStyle name="Migliaia 49 4 2 2 4 2" xfId="13440" xr:uid="{00000000-0005-0000-0000-0000EF620000}"/>
    <cellStyle name="Migliaia 49 4 2 2 4 3" xfId="13441" xr:uid="{00000000-0005-0000-0000-0000F0620000}"/>
    <cellStyle name="Migliaia 49 4 2 2 4 4" xfId="29051" xr:uid="{00000000-0005-0000-0000-0000F1620000}"/>
    <cellStyle name="Migliaia 49 4 2 2 4 5" xfId="40048" xr:uid="{00000000-0005-0000-0000-0000F2620000}"/>
    <cellStyle name="Migliaia 49 4 2 2 5" xfId="13442" xr:uid="{00000000-0005-0000-0000-0000F3620000}"/>
    <cellStyle name="Migliaia 49 4 2 2 5 2" xfId="13443" xr:uid="{00000000-0005-0000-0000-0000F4620000}"/>
    <cellStyle name="Migliaia 49 4 2 2 5 3" xfId="13444" xr:uid="{00000000-0005-0000-0000-0000F5620000}"/>
    <cellStyle name="Migliaia 49 4 2 2 5 4" xfId="29971" xr:uid="{00000000-0005-0000-0000-0000F6620000}"/>
    <cellStyle name="Migliaia 49 4 2 2 5 5" xfId="40953" xr:uid="{00000000-0005-0000-0000-0000F7620000}"/>
    <cellStyle name="Migliaia 49 4 2 2 6" xfId="13445" xr:uid="{00000000-0005-0000-0000-0000F8620000}"/>
    <cellStyle name="Migliaia 49 4 2 2 7" xfId="13446" xr:uid="{00000000-0005-0000-0000-0000F9620000}"/>
    <cellStyle name="Migliaia 49 4 2 2 8" xfId="13447" xr:uid="{00000000-0005-0000-0000-0000FA620000}"/>
    <cellStyle name="Migliaia 49 4 2 2 9" xfId="24627" xr:uid="{00000000-0005-0000-0000-0000FB620000}"/>
    <cellStyle name="Migliaia 49 4 2 3" xfId="13448" xr:uid="{00000000-0005-0000-0000-0000FC620000}"/>
    <cellStyle name="Migliaia 49 4 2 3 2" xfId="13449" xr:uid="{00000000-0005-0000-0000-0000FD620000}"/>
    <cellStyle name="Migliaia 49 4 2 3 3" xfId="13450" xr:uid="{00000000-0005-0000-0000-0000FE620000}"/>
    <cellStyle name="Migliaia 49 4 2 3 4" xfId="13451" xr:uid="{00000000-0005-0000-0000-0000FF620000}"/>
    <cellStyle name="Migliaia 49 4 2 3 5" xfId="26955" xr:uid="{00000000-0005-0000-0000-000000630000}"/>
    <cellStyle name="Migliaia 49 4 2 3 6" xfId="32033" xr:uid="{00000000-0005-0000-0000-000001630000}"/>
    <cellStyle name="Migliaia 49 4 2 3 7" xfId="35021" xr:uid="{00000000-0005-0000-0000-000002630000}"/>
    <cellStyle name="Migliaia 49 4 2 3 8" xfId="37981" xr:uid="{00000000-0005-0000-0000-000003630000}"/>
    <cellStyle name="Migliaia 49 4 2 4" xfId="13452" xr:uid="{00000000-0005-0000-0000-000004630000}"/>
    <cellStyle name="Migliaia 49 4 2 4 2" xfId="13453" xr:uid="{00000000-0005-0000-0000-000005630000}"/>
    <cellStyle name="Migliaia 49 4 2 4 3" xfId="13454" xr:uid="{00000000-0005-0000-0000-000006630000}"/>
    <cellStyle name="Migliaia 49 4 2 4 4" xfId="27753" xr:uid="{00000000-0005-0000-0000-000007630000}"/>
    <cellStyle name="Migliaia 49 4 2 4 5" xfId="35807" xr:uid="{00000000-0005-0000-0000-000008630000}"/>
    <cellStyle name="Migliaia 49 4 2 4 6" xfId="38767" xr:uid="{00000000-0005-0000-0000-000009630000}"/>
    <cellStyle name="Migliaia 49 4 2 5" xfId="13455" xr:uid="{00000000-0005-0000-0000-00000A630000}"/>
    <cellStyle name="Migliaia 49 4 2 5 2" xfId="13456" xr:uid="{00000000-0005-0000-0000-00000B630000}"/>
    <cellStyle name="Migliaia 49 4 2 5 3" xfId="13457" xr:uid="{00000000-0005-0000-0000-00000C630000}"/>
    <cellStyle name="Migliaia 49 4 2 5 4" xfId="28669" xr:uid="{00000000-0005-0000-0000-00000D630000}"/>
    <cellStyle name="Migliaia 49 4 2 5 5" xfId="39671" xr:uid="{00000000-0005-0000-0000-00000E630000}"/>
    <cellStyle name="Migliaia 49 4 2 6" xfId="13458" xr:uid="{00000000-0005-0000-0000-00000F630000}"/>
    <cellStyle name="Migliaia 49 4 2 6 2" xfId="13459" xr:uid="{00000000-0005-0000-0000-000010630000}"/>
    <cellStyle name="Migliaia 49 4 2 6 3" xfId="13460" xr:uid="{00000000-0005-0000-0000-000011630000}"/>
    <cellStyle name="Migliaia 49 4 2 6 4" xfId="29589" xr:uid="{00000000-0005-0000-0000-000012630000}"/>
    <cellStyle name="Migliaia 49 4 2 6 5" xfId="40576" xr:uid="{00000000-0005-0000-0000-000013630000}"/>
    <cellStyle name="Migliaia 49 4 2 7" xfId="13461" xr:uid="{00000000-0005-0000-0000-000014630000}"/>
    <cellStyle name="Migliaia 49 4 2 8" xfId="13462" xr:uid="{00000000-0005-0000-0000-000015630000}"/>
    <cellStyle name="Migliaia 49 4 2 9" xfId="13463" xr:uid="{00000000-0005-0000-0000-000016630000}"/>
    <cellStyle name="Migliaia 49 4 3" xfId="13464" xr:uid="{00000000-0005-0000-0000-000017630000}"/>
    <cellStyle name="Migliaia 49 4 3 10" xfId="31145" xr:uid="{00000000-0005-0000-0000-000018630000}"/>
    <cellStyle name="Migliaia 49 4 3 11" xfId="33909" xr:uid="{00000000-0005-0000-0000-000019630000}"/>
    <cellStyle name="Migliaia 49 4 3 12" xfId="37096" xr:uid="{00000000-0005-0000-0000-00001A630000}"/>
    <cellStyle name="Migliaia 49 4 3 2" xfId="13465" xr:uid="{00000000-0005-0000-0000-00001B630000}"/>
    <cellStyle name="Migliaia 49 4 3 2 2" xfId="13466" xr:uid="{00000000-0005-0000-0000-00001C630000}"/>
    <cellStyle name="Migliaia 49 4 3 2 3" xfId="13467" xr:uid="{00000000-0005-0000-0000-00001D630000}"/>
    <cellStyle name="Migliaia 49 4 3 2 4" xfId="13468" xr:uid="{00000000-0005-0000-0000-00001E630000}"/>
    <cellStyle name="Migliaia 49 4 3 2 5" xfId="26957" xr:uid="{00000000-0005-0000-0000-00001F630000}"/>
    <cellStyle name="Migliaia 49 4 3 2 6" xfId="32035" xr:uid="{00000000-0005-0000-0000-000020630000}"/>
    <cellStyle name="Migliaia 49 4 3 2 7" xfId="35023" xr:uid="{00000000-0005-0000-0000-000021630000}"/>
    <cellStyle name="Migliaia 49 4 3 2 8" xfId="37983" xr:uid="{00000000-0005-0000-0000-000022630000}"/>
    <cellStyle name="Migliaia 49 4 3 3" xfId="13469" xr:uid="{00000000-0005-0000-0000-000023630000}"/>
    <cellStyle name="Migliaia 49 4 3 3 2" xfId="13470" xr:uid="{00000000-0005-0000-0000-000024630000}"/>
    <cellStyle name="Migliaia 49 4 3 3 3" xfId="13471" xr:uid="{00000000-0005-0000-0000-000025630000}"/>
    <cellStyle name="Migliaia 49 4 3 3 4" xfId="28134" xr:uid="{00000000-0005-0000-0000-000026630000}"/>
    <cellStyle name="Migliaia 49 4 3 3 5" xfId="36183" xr:uid="{00000000-0005-0000-0000-000027630000}"/>
    <cellStyle name="Migliaia 49 4 3 3 6" xfId="39143" xr:uid="{00000000-0005-0000-0000-000028630000}"/>
    <cellStyle name="Migliaia 49 4 3 4" xfId="13472" xr:uid="{00000000-0005-0000-0000-000029630000}"/>
    <cellStyle name="Migliaia 49 4 3 4 2" xfId="13473" xr:uid="{00000000-0005-0000-0000-00002A630000}"/>
    <cellStyle name="Migliaia 49 4 3 4 3" xfId="13474" xr:uid="{00000000-0005-0000-0000-00002B630000}"/>
    <cellStyle name="Migliaia 49 4 3 4 4" xfId="29050" xr:uid="{00000000-0005-0000-0000-00002C630000}"/>
    <cellStyle name="Migliaia 49 4 3 4 5" xfId="40047" xr:uid="{00000000-0005-0000-0000-00002D630000}"/>
    <cellStyle name="Migliaia 49 4 3 5" xfId="13475" xr:uid="{00000000-0005-0000-0000-00002E630000}"/>
    <cellStyle name="Migliaia 49 4 3 5 2" xfId="13476" xr:uid="{00000000-0005-0000-0000-00002F630000}"/>
    <cellStyle name="Migliaia 49 4 3 5 3" xfId="13477" xr:uid="{00000000-0005-0000-0000-000030630000}"/>
    <cellStyle name="Migliaia 49 4 3 5 4" xfId="29970" xr:uid="{00000000-0005-0000-0000-000031630000}"/>
    <cellStyle name="Migliaia 49 4 3 5 5" xfId="40952" xr:uid="{00000000-0005-0000-0000-000032630000}"/>
    <cellStyle name="Migliaia 49 4 3 6" xfId="13478" xr:uid="{00000000-0005-0000-0000-000033630000}"/>
    <cellStyle name="Migliaia 49 4 3 7" xfId="13479" xr:uid="{00000000-0005-0000-0000-000034630000}"/>
    <cellStyle name="Migliaia 49 4 3 8" xfId="13480" xr:uid="{00000000-0005-0000-0000-000035630000}"/>
    <cellStyle name="Migliaia 49 4 3 9" xfId="24628" xr:uid="{00000000-0005-0000-0000-000036630000}"/>
    <cellStyle name="Migliaia 49 4 4" xfId="13481" xr:uid="{00000000-0005-0000-0000-000037630000}"/>
    <cellStyle name="Migliaia 49 4 4 2" xfId="13482" xr:uid="{00000000-0005-0000-0000-000038630000}"/>
    <cellStyle name="Migliaia 49 4 4 3" xfId="13483" xr:uid="{00000000-0005-0000-0000-000039630000}"/>
    <cellStyle name="Migliaia 49 4 4 4" xfId="13484" xr:uid="{00000000-0005-0000-0000-00003A630000}"/>
    <cellStyle name="Migliaia 49 4 4 5" xfId="26954" xr:uid="{00000000-0005-0000-0000-00003B630000}"/>
    <cellStyle name="Migliaia 49 4 4 6" xfId="32032" xr:uid="{00000000-0005-0000-0000-00003C630000}"/>
    <cellStyle name="Migliaia 49 4 4 7" xfId="35020" xr:uid="{00000000-0005-0000-0000-00003D630000}"/>
    <cellStyle name="Migliaia 49 4 4 8" xfId="37980" xr:uid="{00000000-0005-0000-0000-00003E630000}"/>
    <cellStyle name="Migliaia 49 4 5" xfId="13485" xr:uid="{00000000-0005-0000-0000-00003F630000}"/>
    <cellStyle name="Migliaia 49 4 5 2" xfId="13486" xr:uid="{00000000-0005-0000-0000-000040630000}"/>
    <cellStyle name="Migliaia 49 4 5 3" xfId="13487" xr:uid="{00000000-0005-0000-0000-000041630000}"/>
    <cellStyle name="Migliaia 49 4 5 4" xfId="27752" xr:uid="{00000000-0005-0000-0000-000042630000}"/>
    <cellStyle name="Migliaia 49 4 5 5" xfId="35806" xr:uid="{00000000-0005-0000-0000-000043630000}"/>
    <cellStyle name="Migliaia 49 4 5 6" xfId="38766" xr:uid="{00000000-0005-0000-0000-000044630000}"/>
    <cellStyle name="Migliaia 49 4 6" xfId="13488" xr:uid="{00000000-0005-0000-0000-000045630000}"/>
    <cellStyle name="Migliaia 49 4 6 2" xfId="13489" xr:uid="{00000000-0005-0000-0000-000046630000}"/>
    <cellStyle name="Migliaia 49 4 6 3" xfId="13490" xr:uid="{00000000-0005-0000-0000-000047630000}"/>
    <cellStyle name="Migliaia 49 4 6 4" xfId="28668" xr:uid="{00000000-0005-0000-0000-000048630000}"/>
    <cellStyle name="Migliaia 49 4 6 5" xfId="39670" xr:uid="{00000000-0005-0000-0000-000049630000}"/>
    <cellStyle name="Migliaia 49 4 7" xfId="13491" xr:uid="{00000000-0005-0000-0000-00004A630000}"/>
    <cellStyle name="Migliaia 49 4 7 2" xfId="13492" xr:uid="{00000000-0005-0000-0000-00004B630000}"/>
    <cellStyle name="Migliaia 49 4 7 3" xfId="13493" xr:uid="{00000000-0005-0000-0000-00004C630000}"/>
    <cellStyle name="Migliaia 49 4 7 4" xfId="29588" xr:uid="{00000000-0005-0000-0000-00004D630000}"/>
    <cellStyle name="Migliaia 49 4 7 5" xfId="40575" xr:uid="{00000000-0005-0000-0000-00004E630000}"/>
    <cellStyle name="Migliaia 49 4 8" xfId="13494" xr:uid="{00000000-0005-0000-0000-00004F630000}"/>
    <cellStyle name="Migliaia 49 4 9" xfId="13495" xr:uid="{00000000-0005-0000-0000-000050630000}"/>
    <cellStyle name="Migliaia 49 5" xfId="13496" xr:uid="{00000000-0005-0000-0000-000051630000}"/>
    <cellStyle name="Migliaia 49 5 10" xfId="31146" xr:uid="{00000000-0005-0000-0000-000052630000}"/>
    <cellStyle name="Migliaia 49 5 11" xfId="33910" xr:uid="{00000000-0005-0000-0000-000053630000}"/>
    <cellStyle name="Migliaia 49 5 12" xfId="37097" xr:uid="{00000000-0005-0000-0000-000054630000}"/>
    <cellStyle name="Migliaia 49 5 2" xfId="13497" xr:uid="{00000000-0005-0000-0000-000055630000}"/>
    <cellStyle name="Migliaia 49 5 2 2" xfId="13498" xr:uid="{00000000-0005-0000-0000-000056630000}"/>
    <cellStyle name="Migliaia 49 5 2 3" xfId="13499" xr:uid="{00000000-0005-0000-0000-000057630000}"/>
    <cellStyle name="Migliaia 49 5 2 4" xfId="13500" xr:uid="{00000000-0005-0000-0000-000058630000}"/>
    <cellStyle name="Migliaia 49 5 2 5" xfId="26958" xr:uid="{00000000-0005-0000-0000-000059630000}"/>
    <cellStyle name="Migliaia 49 5 2 6" xfId="32036" xr:uid="{00000000-0005-0000-0000-00005A630000}"/>
    <cellStyle name="Migliaia 49 5 2 7" xfId="35024" xr:uid="{00000000-0005-0000-0000-00005B630000}"/>
    <cellStyle name="Migliaia 49 5 2 8" xfId="37984" xr:uid="{00000000-0005-0000-0000-00005C630000}"/>
    <cellStyle name="Migliaia 49 5 3" xfId="13501" xr:uid="{00000000-0005-0000-0000-00005D630000}"/>
    <cellStyle name="Migliaia 49 5 3 2" xfId="13502" xr:uid="{00000000-0005-0000-0000-00005E630000}"/>
    <cellStyle name="Migliaia 49 5 3 3" xfId="13503" xr:uid="{00000000-0005-0000-0000-00005F630000}"/>
    <cellStyle name="Migliaia 49 5 3 4" xfId="27754" xr:uid="{00000000-0005-0000-0000-000060630000}"/>
    <cellStyle name="Migliaia 49 5 3 5" xfId="35808" xr:uid="{00000000-0005-0000-0000-000061630000}"/>
    <cellStyle name="Migliaia 49 5 3 6" xfId="38768" xr:uid="{00000000-0005-0000-0000-000062630000}"/>
    <cellStyle name="Migliaia 49 5 4" xfId="13504" xr:uid="{00000000-0005-0000-0000-000063630000}"/>
    <cellStyle name="Migliaia 49 5 4 2" xfId="13505" xr:uid="{00000000-0005-0000-0000-000064630000}"/>
    <cellStyle name="Migliaia 49 5 4 3" xfId="13506" xr:uid="{00000000-0005-0000-0000-000065630000}"/>
    <cellStyle name="Migliaia 49 5 4 4" xfId="28670" xr:uid="{00000000-0005-0000-0000-000066630000}"/>
    <cellStyle name="Migliaia 49 5 4 5" xfId="39672" xr:uid="{00000000-0005-0000-0000-000067630000}"/>
    <cellStyle name="Migliaia 49 5 5" xfId="13507" xr:uid="{00000000-0005-0000-0000-000068630000}"/>
    <cellStyle name="Migliaia 49 5 5 2" xfId="13508" xr:uid="{00000000-0005-0000-0000-000069630000}"/>
    <cellStyle name="Migliaia 49 5 5 3" xfId="13509" xr:uid="{00000000-0005-0000-0000-00006A630000}"/>
    <cellStyle name="Migliaia 49 5 5 4" xfId="29590" xr:uid="{00000000-0005-0000-0000-00006B630000}"/>
    <cellStyle name="Migliaia 49 5 5 5" xfId="40577" xr:uid="{00000000-0005-0000-0000-00006C630000}"/>
    <cellStyle name="Migliaia 49 5 6" xfId="13510" xr:uid="{00000000-0005-0000-0000-00006D630000}"/>
    <cellStyle name="Migliaia 49 5 7" xfId="13511" xr:uid="{00000000-0005-0000-0000-00006E630000}"/>
    <cellStyle name="Migliaia 49 5 8" xfId="13512" xr:uid="{00000000-0005-0000-0000-00006F630000}"/>
    <cellStyle name="Migliaia 49 5 9" xfId="24629" xr:uid="{00000000-0005-0000-0000-000070630000}"/>
    <cellStyle name="Migliaia 49 6" xfId="13513" xr:uid="{00000000-0005-0000-0000-000071630000}"/>
    <cellStyle name="Migliaia 49 6 2" xfId="13514" xr:uid="{00000000-0005-0000-0000-000072630000}"/>
    <cellStyle name="Migliaia 49 6 3" xfId="13515" xr:uid="{00000000-0005-0000-0000-000073630000}"/>
    <cellStyle name="Migliaia 49 6 4" xfId="13516" xr:uid="{00000000-0005-0000-0000-000074630000}"/>
    <cellStyle name="Migliaia 49 6 5" xfId="26946" xr:uid="{00000000-0005-0000-0000-000075630000}"/>
    <cellStyle name="Migliaia 49 6 6" xfId="32024" xr:uid="{00000000-0005-0000-0000-000076630000}"/>
    <cellStyle name="Migliaia 49 6 7" xfId="35012" xr:uid="{00000000-0005-0000-0000-000077630000}"/>
    <cellStyle name="Migliaia 49 6 8" xfId="37972" xr:uid="{00000000-0005-0000-0000-000078630000}"/>
    <cellStyle name="Migliaia 49 7" xfId="13517" xr:uid="{00000000-0005-0000-0000-000079630000}"/>
    <cellStyle name="Migliaia 49 7 2" xfId="13518" xr:uid="{00000000-0005-0000-0000-00007A630000}"/>
    <cellStyle name="Migliaia 49 7 3" xfId="13519" xr:uid="{00000000-0005-0000-0000-00007B630000}"/>
    <cellStyle name="Migliaia 49 7 4" xfId="13520" xr:uid="{00000000-0005-0000-0000-00007C630000}"/>
    <cellStyle name="Migliaia 49 7 5" xfId="23992" xr:uid="{00000000-0005-0000-0000-00007D630000}"/>
    <cellStyle name="Migliaia 49 7 6" xfId="30548" xr:uid="{00000000-0005-0000-0000-00007E630000}"/>
    <cellStyle name="Migliaia 49 7 7" xfId="33209" xr:uid="{00000000-0005-0000-0000-00007F630000}"/>
    <cellStyle name="Migliaia 49 7 8" xfId="36500" xr:uid="{00000000-0005-0000-0000-000080630000}"/>
    <cellStyle name="Migliaia 49 8" xfId="13521" xr:uid="{00000000-0005-0000-0000-000081630000}"/>
    <cellStyle name="Migliaia 49 8 2" xfId="13522" xr:uid="{00000000-0005-0000-0000-000082630000}"/>
    <cellStyle name="Migliaia 49 8 3" xfId="13523" xr:uid="{00000000-0005-0000-0000-000083630000}"/>
    <cellStyle name="Migliaia 49 8 4" xfId="13524" xr:uid="{00000000-0005-0000-0000-000084630000}"/>
    <cellStyle name="Migliaia 49 8 5" xfId="27289" xr:uid="{00000000-0005-0000-0000-000085630000}"/>
    <cellStyle name="Migliaia 49 8 6" xfId="32360" xr:uid="{00000000-0005-0000-0000-000086630000}"/>
    <cellStyle name="Migliaia 49 8 7" xfId="35348" xr:uid="{00000000-0005-0000-0000-000087630000}"/>
    <cellStyle name="Migliaia 49 8 8" xfId="38308" xr:uid="{00000000-0005-0000-0000-000088630000}"/>
    <cellStyle name="Migliaia 49 9" xfId="13525" xr:uid="{00000000-0005-0000-0000-000089630000}"/>
    <cellStyle name="Migliaia 49 9 2" xfId="13526" xr:uid="{00000000-0005-0000-0000-00008A630000}"/>
    <cellStyle name="Migliaia 49 9 3" xfId="13527" xr:uid="{00000000-0005-0000-0000-00008B630000}"/>
    <cellStyle name="Migliaia 49 9 4" xfId="13528" xr:uid="{00000000-0005-0000-0000-00008C630000}"/>
    <cellStyle name="Migliaia 49 9 5" xfId="27409" xr:uid="{00000000-0005-0000-0000-00008D630000}"/>
    <cellStyle name="Migliaia 49 9 6" xfId="30424" xr:uid="{00000000-0005-0000-0000-00008E630000}"/>
    <cellStyle name="Migliaia 49 9 7" xfId="35468" xr:uid="{00000000-0005-0000-0000-00008F630000}"/>
    <cellStyle name="Migliaia 49 9 8" xfId="38428" xr:uid="{00000000-0005-0000-0000-000090630000}"/>
    <cellStyle name="Migliaia 5" xfId="13529" xr:uid="{00000000-0005-0000-0000-000091630000}"/>
    <cellStyle name="Migliaia 5 10" xfId="13530" xr:uid="{00000000-0005-0000-0000-000092630000}"/>
    <cellStyle name="Migliaia 5 10 2" xfId="13531" xr:uid="{00000000-0005-0000-0000-000093630000}"/>
    <cellStyle name="Migliaia 5 10 3" xfId="13532" xr:uid="{00000000-0005-0000-0000-000094630000}"/>
    <cellStyle name="Migliaia 5 10 4" xfId="28326" xr:uid="{00000000-0005-0000-0000-000095630000}"/>
    <cellStyle name="Migliaia 5 10 5" xfId="33084" xr:uid="{00000000-0005-0000-0000-000096630000}"/>
    <cellStyle name="Migliaia 5 10 6" xfId="39333" xr:uid="{00000000-0005-0000-0000-000097630000}"/>
    <cellStyle name="Migliaia 5 11" xfId="13533" xr:uid="{00000000-0005-0000-0000-000098630000}"/>
    <cellStyle name="Migliaia 5 11 2" xfId="13534" xr:uid="{00000000-0005-0000-0000-000099630000}"/>
    <cellStyle name="Migliaia 5 11 3" xfId="13535" xr:uid="{00000000-0005-0000-0000-00009A630000}"/>
    <cellStyle name="Migliaia 5 11 4" xfId="29246" xr:uid="{00000000-0005-0000-0000-00009B630000}"/>
    <cellStyle name="Migliaia 5 11 5" xfId="32734" xr:uid="{00000000-0005-0000-0000-00009C630000}"/>
    <cellStyle name="Migliaia 5 11 6" xfId="40238" xr:uid="{00000000-0005-0000-0000-00009D630000}"/>
    <cellStyle name="Migliaia 5 12" xfId="13536" xr:uid="{00000000-0005-0000-0000-00009E630000}"/>
    <cellStyle name="Migliaia 5 13" xfId="13537" xr:uid="{00000000-0005-0000-0000-00009F630000}"/>
    <cellStyle name="Migliaia 5 14" xfId="13538" xr:uid="{00000000-0005-0000-0000-0000A0630000}"/>
    <cellStyle name="Migliaia 5 15" xfId="23639" xr:uid="{00000000-0005-0000-0000-0000A1630000}"/>
    <cellStyle name="Migliaia 5 16" xfId="30271" xr:uid="{00000000-0005-0000-0000-0000A2630000}"/>
    <cellStyle name="Migliaia 5 17" xfId="36381" xr:uid="{00000000-0005-0000-0000-0000A3630000}"/>
    <cellStyle name="Migliaia 5 18" xfId="41143" xr:uid="{00000000-0005-0000-0000-0000A4630000}"/>
    <cellStyle name="Migliaia 5 19" xfId="41264" xr:uid="{00000000-0005-0000-0000-0000A5630000}"/>
    <cellStyle name="Migliaia 5 2" xfId="13539" xr:uid="{00000000-0005-0000-0000-0000A6630000}"/>
    <cellStyle name="Migliaia 5 2 10" xfId="24630" xr:uid="{00000000-0005-0000-0000-0000A7630000}"/>
    <cellStyle name="Migliaia 5 2 11" xfId="30272" xr:uid="{00000000-0005-0000-0000-0000A8630000}"/>
    <cellStyle name="Migliaia 5 2 12" xfId="37098" xr:uid="{00000000-0005-0000-0000-0000A9630000}"/>
    <cellStyle name="Migliaia 5 2 2" xfId="13540" xr:uid="{00000000-0005-0000-0000-0000AA630000}"/>
    <cellStyle name="Migliaia 5 2 2 10" xfId="31148" xr:uid="{00000000-0005-0000-0000-0000AB630000}"/>
    <cellStyle name="Migliaia 5 2 2 11" xfId="33912" xr:uid="{00000000-0005-0000-0000-0000AC630000}"/>
    <cellStyle name="Migliaia 5 2 2 12" xfId="37099" xr:uid="{00000000-0005-0000-0000-0000AD630000}"/>
    <cellStyle name="Migliaia 5 2 2 2" xfId="13541" xr:uid="{00000000-0005-0000-0000-0000AE630000}"/>
    <cellStyle name="Migliaia 5 2 2 2 2" xfId="13542" xr:uid="{00000000-0005-0000-0000-0000AF630000}"/>
    <cellStyle name="Migliaia 5 2 2 2 3" xfId="13543" xr:uid="{00000000-0005-0000-0000-0000B0630000}"/>
    <cellStyle name="Migliaia 5 2 2 2 4" xfId="13544" xr:uid="{00000000-0005-0000-0000-0000B1630000}"/>
    <cellStyle name="Migliaia 5 2 2 2 5" xfId="26961" xr:uid="{00000000-0005-0000-0000-0000B2630000}"/>
    <cellStyle name="Migliaia 5 2 2 2 6" xfId="32039" xr:uid="{00000000-0005-0000-0000-0000B3630000}"/>
    <cellStyle name="Migliaia 5 2 2 2 7" xfId="35027" xr:uid="{00000000-0005-0000-0000-0000B4630000}"/>
    <cellStyle name="Migliaia 5 2 2 2 8" xfId="37987" xr:uid="{00000000-0005-0000-0000-0000B5630000}"/>
    <cellStyle name="Migliaia 5 2 2 3" xfId="13545" xr:uid="{00000000-0005-0000-0000-0000B6630000}"/>
    <cellStyle name="Migliaia 5 2 2 3 2" xfId="13546" xr:uid="{00000000-0005-0000-0000-0000B7630000}"/>
    <cellStyle name="Migliaia 5 2 2 3 3" xfId="13547" xr:uid="{00000000-0005-0000-0000-0000B8630000}"/>
    <cellStyle name="Migliaia 5 2 2 3 4" xfId="28136" xr:uid="{00000000-0005-0000-0000-0000B9630000}"/>
    <cellStyle name="Migliaia 5 2 2 3 5" xfId="36185" xr:uid="{00000000-0005-0000-0000-0000BA630000}"/>
    <cellStyle name="Migliaia 5 2 2 3 6" xfId="39145" xr:uid="{00000000-0005-0000-0000-0000BB630000}"/>
    <cellStyle name="Migliaia 5 2 2 4" xfId="13548" xr:uid="{00000000-0005-0000-0000-0000BC630000}"/>
    <cellStyle name="Migliaia 5 2 2 4 2" xfId="13549" xr:uid="{00000000-0005-0000-0000-0000BD630000}"/>
    <cellStyle name="Migliaia 5 2 2 4 3" xfId="13550" xr:uid="{00000000-0005-0000-0000-0000BE630000}"/>
    <cellStyle name="Migliaia 5 2 2 4 4" xfId="29052" xr:uid="{00000000-0005-0000-0000-0000BF630000}"/>
    <cellStyle name="Migliaia 5 2 2 4 5" xfId="40049" xr:uid="{00000000-0005-0000-0000-0000C0630000}"/>
    <cellStyle name="Migliaia 5 2 2 5" xfId="13551" xr:uid="{00000000-0005-0000-0000-0000C1630000}"/>
    <cellStyle name="Migliaia 5 2 2 5 2" xfId="13552" xr:uid="{00000000-0005-0000-0000-0000C2630000}"/>
    <cellStyle name="Migliaia 5 2 2 5 3" xfId="13553" xr:uid="{00000000-0005-0000-0000-0000C3630000}"/>
    <cellStyle name="Migliaia 5 2 2 5 4" xfId="29972" xr:uid="{00000000-0005-0000-0000-0000C4630000}"/>
    <cellStyle name="Migliaia 5 2 2 5 5" xfId="40954" xr:uid="{00000000-0005-0000-0000-0000C5630000}"/>
    <cellStyle name="Migliaia 5 2 2 6" xfId="13554" xr:uid="{00000000-0005-0000-0000-0000C6630000}"/>
    <cellStyle name="Migliaia 5 2 2 7" xfId="13555" xr:uid="{00000000-0005-0000-0000-0000C7630000}"/>
    <cellStyle name="Migliaia 5 2 2 8" xfId="13556" xr:uid="{00000000-0005-0000-0000-0000C8630000}"/>
    <cellStyle name="Migliaia 5 2 2 9" xfId="24631" xr:uid="{00000000-0005-0000-0000-0000C9630000}"/>
    <cellStyle name="Migliaia 5 2 3" xfId="13557" xr:uid="{00000000-0005-0000-0000-0000CA630000}"/>
    <cellStyle name="Migliaia 5 2 3 2" xfId="13558" xr:uid="{00000000-0005-0000-0000-0000CB630000}"/>
    <cellStyle name="Migliaia 5 2 3 3" xfId="13559" xr:uid="{00000000-0005-0000-0000-0000CC630000}"/>
    <cellStyle name="Migliaia 5 2 3 4" xfId="13560" xr:uid="{00000000-0005-0000-0000-0000CD630000}"/>
    <cellStyle name="Migliaia 5 2 3 5" xfId="26960" xr:uid="{00000000-0005-0000-0000-0000CE630000}"/>
    <cellStyle name="Migliaia 5 2 3 6" xfId="32038" xr:uid="{00000000-0005-0000-0000-0000CF630000}"/>
    <cellStyle name="Migliaia 5 2 3 7" xfId="35026" xr:uid="{00000000-0005-0000-0000-0000D0630000}"/>
    <cellStyle name="Migliaia 5 2 3 8" xfId="37986" xr:uid="{00000000-0005-0000-0000-0000D1630000}"/>
    <cellStyle name="Migliaia 5 2 4" xfId="13561" xr:uid="{00000000-0005-0000-0000-0000D2630000}"/>
    <cellStyle name="Migliaia 5 2 4 2" xfId="13562" xr:uid="{00000000-0005-0000-0000-0000D3630000}"/>
    <cellStyle name="Migliaia 5 2 4 3" xfId="13563" xr:uid="{00000000-0005-0000-0000-0000D4630000}"/>
    <cellStyle name="Migliaia 5 2 4 4" xfId="13564" xr:uid="{00000000-0005-0000-0000-0000D5630000}"/>
    <cellStyle name="Migliaia 5 2 4 5" xfId="27473" xr:uid="{00000000-0005-0000-0000-0000D6630000}"/>
    <cellStyle name="Migliaia 5 2 4 6" xfId="31147" xr:uid="{00000000-0005-0000-0000-0000D7630000}"/>
    <cellStyle name="Migliaia 5 2 4 7" xfId="35530" xr:uid="{00000000-0005-0000-0000-0000D8630000}"/>
    <cellStyle name="Migliaia 5 2 4 8" xfId="38490" xr:uid="{00000000-0005-0000-0000-0000D9630000}"/>
    <cellStyle name="Migliaia 5 2 5" xfId="13565" xr:uid="{00000000-0005-0000-0000-0000DA630000}"/>
    <cellStyle name="Migliaia 5 2 5 2" xfId="13566" xr:uid="{00000000-0005-0000-0000-0000DB630000}"/>
    <cellStyle name="Migliaia 5 2 5 3" xfId="13567" xr:uid="{00000000-0005-0000-0000-0000DC630000}"/>
    <cellStyle name="Migliaia 5 2 5 4" xfId="28389" xr:uid="{00000000-0005-0000-0000-0000DD630000}"/>
    <cellStyle name="Migliaia 5 2 5 5" xfId="33911" xr:uid="{00000000-0005-0000-0000-0000DE630000}"/>
    <cellStyle name="Migliaia 5 2 5 6" xfId="39394" xr:uid="{00000000-0005-0000-0000-0000DF630000}"/>
    <cellStyle name="Migliaia 5 2 6" xfId="13568" xr:uid="{00000000-0005-0000-0000-0000E0630000}"/>
    <cellStyle name="Migliaia 5 2 6 2" xfId="13569" xr:uid="{00000000-0005-0000-0000-0000E1630000}"/>
    <cellStyle name="Migliaia 5 2 6 3" xfId="13570" xr:uid="{00000000-0005-0000-0000-0000E2630000}"/>
    <cellStyle name="Migliaia 5 2 6 4" xfId="29309" xr:uid="{00000000-0005-0000-0000-0000E3630000}"/>
    <cellStyle name="Migliaia 5 2 6 5" xfId="40299" xr:uid="{00000000-0005-0000-0000-0000E4630000}"/>
    <cellStyle name="Migliaia 5 2 7" xfId="13571" xr:uid="{00000000-0005-0000-0000-0000E5630000}"/>
    <cellStyle name="Migliaia 5 2 8" xfId="13572" xr:uid="{00000000-0005-0000-0000-0000E6630000}"/>
    <cellStyle name="Migliaia 5 2 9" xfId="13573" xr:uid="{00000000-0005-0000-0000-0000E7630000}"/>
    <cellStyle name="Migliaia 5 3" xfId="13574" xr:uid="{00000000-0005-0000-0000-0000E8630000}"/>
    <cellStyle name="Migliaia 5 3 10" xfId="13575" xr:uid="{00000000-0005-0000-0000-0000E9630000}"/>
    <cellStyle name="Migliaia 5 3 11" xfId="13576" xr:uid="{00000000-0005-0000-0000-0000EA630000}"/>
    <cellStyle name="Migliaia 5 3 12" xfId="24632" xr:uid="{00000000-0005-0000-0000-0000EB630000}"/>
    <cellStyle name="Migliaia 5 3 13" xfId="31149" xr:uid="{00000000-0005-0000-0000-0000EC630000}"/>
    <cellStyle name="Migliaia 5 3 14" xfId="37100" xr:uid="{00000000-0005-0000-0000-0000ED630000}"/>
    <cellStyle name="Migliaia 5 3 2" xfId="13577" xr:uid="{00000000-0005-0000-0000-0000EE630000}"/>
    <cellStyle name="Migliaia 5 3 2 10" xfId="31150" xr:uid="{00000000-0005-0000-0000-0000EF630000}"/>
    <cellStyle name="Migliaia 5 3 2 11" xfId="33914" xr:uid="{00000000-0005-0000-0000-0000F0630000}"/>
    <cellStyle name="Migliaia 5 3 2 12" xfId="37101" xr:uid="{00000000-0005-0000-0000-0000F1630000}"/>
    <cellStyle name="Migliaia 5 3 2 2" xfId="13578" xr:uid="{00000000-0005-0000-0000-0000F2630000}"/>
    <cellStyle name="Migliaia 5 3 2 2 2" xfId="13579" xr:uid="{00000000-0005-0000-0000-0000F3630000}"/>
    <cellStyle name="Migliaia 5 3 2 2 3" xfId="13580" xr:uid="{00000000-0005-0000-0000-0000F4630000}"/>
    <cellStyle name="Migliaia 5 3 2 2 4" xfId="13581" xr:uid="{00000000-0005-0000-0000-0000F5630000}"/>
    <cellStyle name="Migliaia 5 3 2 2 5" xfId="26963" xr:uid="{00000000-0005-0000-0000-0000F6630000}"/>
    <cellStyle name="Migliaia 5 3 2 2 6" xfId="32041" xr:uid="{00000000-0005-0000-0000-0000F7630000}"/>
    <cellStyle name="Migliaia 5 3 2 2 7" xfId="35029" xr:uid="{00000000-0005-0000-0000-0000F8630000}"/>
    <cellStyle name="Migliaia 5 3 2 2 8" xfId="37989" xr:uid="{00000000-0005-0000-0000-0000F9630000}"/>
    <cellStyle name="Migliaia 5 3 2 3" xfId="13582" xr:uid="{00000000-0005-0000-0000-0000FA630000}"/>
    <cellStyle name="Migliaia 5 3 2 3 2" xfId="13583" xr:uid="{00000000-0005-0000-0000-0000FB630000}"/>
    <cellStyle name="Migliaia 5 3 2 3 3" xfId="13584" xr:uid="{00000000-0005-0000-0000-0000FC630000}"/>
    <cellStyle name="Migliaia 5 3 2 3 4" xfId="27756" xr:uid="{00000000-0005-0000-0000-0000FD630000}"/>
    <cellStyle name="Migliaia 5 3 2 3 5" xfId="35810" xr:uid="{00000000-0005-0000-0000-0000FE630000}"/>
    <cellStyle name="Migliaia 5 3 2 3 6" xfId="38770" xr:uid="{00000000-0005-0000-0000-0000FF630000}"/>
    <cellStyle name="Migliaia 5 3 2 4" xfId="13585" xr:uid="{00000000-0005-0000-0000-000000640000}"/>
    <cellStyle name="Migliaia 5 3 2 4 2" xfId="13586" xr:uid="{00000000-0005-0000-0000-000001640000}"/>
    <cellStyle name="Migliaia 5 3 2 4 3" xfId="13587" xr:uid="{00000000-0005-0000-0000-000002640000}"/>
    <cellStyle name="Migliaia 5 3 2 4 4" xfId="28672" xr:uid="{00000000-0005-0000-0000-000003640000}"/>
    <cellStyle name="Migliaia 5 3 2 4 5" xfId="39674" xr:uid="{00000000-0005-0000-0000-000004640000}"/>
    <cellStyle name="Migliaia 5 3 2 5" xfId="13588" xr:uid="{00000000-0005-0000-0000-000005640000}"/>
    <cellStyle name="Migliaia 5 3 2 5 2" xfId="13589" xr:uid="{00000000-0005-0000-0000-000006640000}"/>
    <cellStyle name="Migliaia 5 3 2 5 3" xfId="13590" xr:uid="{00000000-0005-0000-0000-000007640000}"/>
    <cellStyle name="Migliaia 5 3 2 5 4" xfId="29592" xr:uid="{00000000-0005-0000-0000-000008640000}"/>
    <cellStyle name="Migliaia 5 3 2 5 5" xfId="40579" xr:uid="{00000000-0005-0000-0000-000009640000}"/>
    <cellStyle name="Migliaia 5 3 2 6" xfId="13591" xr:uid="{00000000-0005-0000-0000-00000A640000}"/>
    <cellStyle name="Migliaia 5 3 2 7" xfId="13592" xr:uid="{00000000-0005-0000-0000-00000B640000}"/>
    <cellStyle name="Migliaia 5 3 2 8" xfId="13593" xr:uid="{00000000-0005-0000-0000-00000C640000}"/>
    <cellStyle name="Migliaia 5 3 2 9" xfId="24633" xr:uid="{00000000-0005-0000-0000-00000D640000}"/>
    <cellStyle name="Migliaia 5 3 3" xfId="13594" xr:uid="{00000000-0005-0000-0000-00000E640000}"/>
    <cellStyle name="Migliaia 5 3 3 10" xfId="24634" xr:uid="{00000000-0005-0000-0000-00000F640000}"/>
    <cellStyle name="Migliaia 5 3 3 11" xfId="31151" xr:uid="{00000000-0005-0000-0000-000010640000}"/>
    <cellStyle name="Migliaia 5 3 3 12" xfId="33915" xr:uid="{00000000-0005-0000-0000-000011640000}"/>
    <cellStyle name="Migliaia 5 3 3 13" xfId="37102" xr:uid="{00000000-0005-0000-0000-000012640000}"/>
    <cellStyle name="Migliaia 5 3 3 2" xfId="13595" xr:uid="{00000000-0005-0000-0000-000013640000}"/>
    <cellStyle name="Migliaia 5 3 3 2 10" xfId="31152" xr:uid="{00000000-0005-0000-0000-000014640000}"/>
    <cellStyle name="Migliaia 5 3 3 2 11" xfId="33916" xr:uid="{00000000-0005-0000-0000-000015640000}"/>
    <cellStyle name="Migliaia 5 3 3 2 12" xfId="37103" xr:uid="{00000000-0005-0000-0000-000016640000}"/>
    <cellStyle name="Migliaia 5 3 3 2 2" xfId="13596" xr:uid="{00000000-0005-0000-0000-000017640000}"/>
    <cellStyle name="Migliaia 5 3 3 2 2 2" xfId="13597" xr:uid="{00000000-0005-0000-0000-000018640000}"/>
    <cellStyle name="Migliaia 5 3 3 2 2 3" xfId="13598" xr:uid="{00000000-0005-0000-0000-000019640000}"/>
    <cellStyle name="Migliaia 5 3 3 2 2 4" xfId="13599" xr:uid="{00000000-0005-0000-0000-00001A640000}"/>
    <cellStyle name="Migliaia 5 3 3 2 2 5" xfId="26965" xr:uid="{00000000-0005-0000-0000-00001B640000}"/>
    <cellStyle name="Migliaia 5 3 3 2 2 6" xfId="32043" xr:uid="{00000000-0005-0000-0000-00001C640000}"/>
    <cellStyle name="Migliaia 5 3 3 2 2 7" xfId="35031" xr:uid="{00000000-0005-0000-0000-00001D640000}"/>
    <cellStyle name="Migliaia 5 3 3 2 2 8" xfId="37991" xr:uid="{00000000-0005-0000-0000-00001E640000}"/>
    <cellStyle name="Migliaia 5 3 3 2 3" xfId="13600" xr:uid="{00000000-0005-0000-0000-00001F640000}"/>
    <cellStyle name="Migliaia 5 3 3 2 3 2" xfId="13601" xr:uid="{00000000-0005-0000-0000-000020640000}"/>
    <cellStyle name="Migliaia 5 3 3 2 3 3" xfId="13602" xr:uid="{00000000-0005-0000-0000-000021640000}"/>
    <cellStyle name="Migliaia 5 3 3 2 3 4" xfId="28138" xr:uid="{00000000-0005-0000-0000-000022640000}"/>
    <cellStyle name="Migliaia 5 3 3 2 3 5" xfId="36187" xr:uid="{00000000-0005-0000-0000-000023640000}"/>
    <cellStyle name="Migliaia 5 3 3 2 3 6" xfId="39147" xr:uid="{00000000-0005-0000-0000-000024640000}"/>
    <cellStyle name="Migliaia 5 3 3 2 4" xfId="13603" xr:uid="{00000000-0005-0000-0000-000025640000}"/>
    <cellStyle name="Migliaia 5 3 3 2 4 2" xfId="13604" xr:uid="{00000000-0005-0000-0000-000026640000}"/>
    <cellStyle name="Migliaia 5 3 3 2 4 3" xfId="13605" xr:uid="{00000000-0005-0000-0000-000027640000}"/>
    <cellStyle name="Migliaia 5 3 3 2 4 4" xfId="29054" xr:uid="{00000000-0005-0000-0000-000028640000}"/>
    <cellStyle name="Migliaia 5 3 3 2 4 5" xfId="40051" xr:uid="{00000000-0005-0000-0000-000029640000}"/>
    <cellStyle name="Migliaia 5 3 3 2 5" xfId="13606" xr:uid="{00000000-0005-0000-0000-00002A640000}"/>
    <cellStyle name="Migliaia 5 3 3 2 5 2" xfId="13607" xr:uid="{00000000-0005-0000-0000-00002B640000}"/>
    <cellStyle name="Migliaia 5 3 3 2 5 3" xfId="13608" xr:uid="{00000000-0005-0000-0000-00002C640000}"/>
    <cellStyle name="Migliaia 5 3 3 2 5 4" xfId="29974" xr:uid="{00000000-0005-0000-0000-00002D640000}"/>
    <cellStyle name="Migliaia 5 3 3 2 5 5" xfId="40956" xr:uid="{00000000-0005-0000-0000-00002E640000}"/>
    <cellStyle name="Migliaia 5 3 3 2 6" xfId="13609" xr:uid="{00000000-0005-0000-0000-00002F640000}"/>
    <cellStyle name="Migliaia 5 3 3 2 7" xfId="13610" xr:uid="{00000000-0005-0000-0000-000030640000}"/>
    <cellStyle name="Migliaia 5 3 3 2 8" xfId="13611" xr:uid="{00000000-0005-0000-0000-000031640000}"/>
    <cellStyle name="Migliaia 5 3 3 2 9" xfId="24635" xr:uid="{00000000-0005-0000-0000-000032640000}"/>
    <cellStyle name="Migliaia 5 3 3 3" xfId="13612" xr:uid="{00000000-0005-0000-0000-000033640000}"/>
    <cellStyle name="Migliaia 5 3 3 3 2" xfId="13613" xr:uid="{00000000-0005-0000-0000-000034640000}"/>
    <cellStyle name="Migliaia 5 3 3 3 3" xfId="13614" xr:uid="{00000000-0005-0000-0000-000035640000}"/>
    <cellStyle name="Migliaia 5 3 3 3 4" xfId="13615" xr:uid="{00000000-0005-0000-0000-000036640000}"/>
    <cellStyle name="Migliaia 5 3 3 3 5" xfId="26964" xr:uid="{00000000-0005-0000-0000-000037640000}"/>
    <cellStyle name="Migliaia 5 3 3 3 6" xfId="32042" xr:uid="{00000000-0005-0000-0000-000038640000}"/>
    <cellStyle name="Migliaia 5 3 3 3 7" xfId="35030" xr:uid="{00000000-0005-0000-0000-000039640000}"/>
    <cellStyle name="Migliaia 5 3 3 3 8" xfId="37990" xr:uid="{00000000-0005-0000-0000-00003A640000}"/>
    <cellStyle name="Migliaia 5 3 3 4" xfId="13616" xr:uid="{00000000-0005-0000-0000-00003B640000}"/>
    <cellStyle name="Migliaia 5 3 3 4 2" xfId="13617" xr:uid="{00000000-0005-0000-0000-00003C640000}"/>
    <cellStyle name="Migliaia 5 3 3 4 3" xfId="13618" xr:uid="{00000000-0005-0000-0000-00003D640000}"/>
    <cellStyle name="Migliaia 5 3 3 4 4" xfId="27757" xr:uid="{00000000-0005-0000-0000-00003E640000}"/>
    <cellStyle name="Migliaia 5 3 3 4 5" xfId="35811" xr:uid="{00000000-0005-0000-0000-00003F640000}"/>
    <cellStyle name="Migliaia 5 3 3 4 6" xfId="38771" xr:uid="{00000000-0005-0000-0000-000040640000}"/>
    <cellStyle name="Migliaia 5 3 3 5" xfId="13619" xr:uid="{00000000-0005-0000-0000-000041640000}"/>
    <cellStyle name="Migliaia 5 3 3 5 2" xfId="13620" xr:uid="{00000000-0005-0000-0000-000042640000}"/>
    <cellStyle name="Migliaia 5 3 3 5 3" xfId="13621" xr:uid="{00000000-0005-0000-0000-000043640000}"/>
    <cellStyle name="Migliaia 5 3 3 5 4" xfId="28673" xr:uid="{00000000-0005-0000-0000-000044640000}"/>
    <cellStyle name="Migliaia 5 3 3 5 5" xfId="39675" xr:uid="{00000000-0005-0000-0000-000045640000}"/>
    <cellStyle name="Migliaia 5 3 3 6" xfId="13622" xr:uid="{00000000-0005-0000-0000-000046640000}"/>
    <cellStyle name="Migliaia 5 3 3 6 2" xfId="13623" xr:uid="{00000000-0005-0000-0000-000047640000}"/>
    <cellStyle name="Migliaia 5 3 3 6 3" xfId="13624" xr:uid="{00000000-0005-0000-0000-000048640000}"/>
    <cellStyle name="Migliaia 5 3 3 6 4" xfId="29593" xr:uid="{00000000-0005-0000-0000-000049640000}"/>
    <cellStyle name="Migliaia 5 3 3 6 5" xfId="40580" xr:uid="{00000000-0005-0000-0000-00004A640000}"/>
    <cellStyle name="Migliaia 5 3 3 7" xfId="13625" xr:uid="{00000000-0005-0000-0000-00004B640000}"/>
    <cellStyle name="Migliaia 5 3 3 8" xfId="13626" xr:uid="{00000000-0005-0000-0000-00004C640000}"/>
    <cellStyle name="Migliaia 5 3 3 9" xfId="13627" xr:uid="{00000000-0005-0000-0000-00004D640000}"/>
    <cellStyle name="Migliaia 5 3 4" xfId="13628" xr:uid="{00000000-0005-0000-0000-00004E640000}"/>
    <cellStyle name="Migliaia 5 3 4 10" xfId="31153" xr:uid="{00000000-0005-0000-0000-00004F640000}"/>
    <cellStyle name="Migliaia 5 3 4 11" xfId="33917" xr:uid="{00000000-0005-0000-0000-000050640000}"/>
    <cellStyle name="Migliaia 5 3 4 12" xfId="37104" xr:uid="{00000000-0005-0000-0000-000051640000}"/>
    <cellStyle name="Migliaia 5 3 4 2" xfId="13629" xr:uid="{00000000-0005-0000-0000-000052640000}"/>
    <cellStyle name="Migliaia 5 3 4 2 2" xfId="13630" xr:uid="{00000000-0005-0000-0000-000053640000}"/>
    <cellStyle name="Migliaia 5 3 4 2 3" xfId="13631" xr:uid="{00000000-0005-0000-0000-000054640000}"/>
    <cellStyle name="Migliaia 5 3 4 2 4" xfId="13632" xr:uid="{00000000-0005-0000-0000-000055640000}"/>
    <cellStyle name="Migliaia 5 3 4 2 5" xfId="26966" xr:uid="{00000000-0005-0000-0000-000056640000}"/>
    <cellStyle name="Migliaia 5 3 4 2 6" xfId="32044" xr:uid="{00000000-0005-0000-0000-000057640000}"/>
    <cellStyle name="Migliaia 5 3 4 2 7" xfId="35032" xr:uid="{00000000-0005-0000-0000-000058640000}"/>
    <cellStyle name="Migliaia 5 3 4 2 8" xfId="37992" xr:uid="{00000000-0005-0000-0000-000059640000}"/>
    <cellStyle name="Migliaia 5 3 4 3" xfId="13633" xr:uid="{00000000-0005-0000-0000-00005A640000}"/>
    <cellStyle name="Migliaia 5 3 4 3 2" xfId="13634" xr:uid="{00000000-0005-0000-0000-00005B640000}"/>
    <cellStyle name="Migliaia 5 3 4 3 3" xfId="13635" xr:uid="{00000000-0005-0000-0000-00005C640000}"/>
    <cellStyle name="Migliaia 5 3 4 3 4" xfId="28137" xr:uid="{00000000-0005-0000-0000-00005D640000}"/>
    <cellStyle name="Migliaia 5 3 4 3 5" xfId="36186" xr:uid="{00000000-0005-0000-0000-00005E640000}"/>
    <cellStyle name="Migliaia 5 3 4 3 6" xfId="39146" xr:uid="{00000000-0005-0000-0000-00005F640000}"/>
    <cellStyle name="Migliaia 5 3 4 4" xfId="13636" xr:uid="{00000000-0005-0000-0000-000060640000}"/>
    <cellStyle name="Migliaia 5 3 4 4 2" xfId="13637" xr:uid="{00000000-0005-0000-0000-000061640000}"/>
    <cellStyle name="Migliaia 5 3 4 4 3" xfId="13638" xr:uid="{00000000-0005-0000-0000-000062640000}"/>
    <cellStyle name="Migliaia 5 3 4 4 4" xfId="29053" xr:uid="{00000000-0005-0000-0000-000063640000}"/>
    <cellStyle name="Migliaia 5 3 4 4 5" xfId="40050" xr:uid="{00000000-0005-0000-0000-000064640000}"/>
    <cellStyle name="Migliaia 5 3 4 5" xfId="13639" xr:uid="{00000000-0005-0000-0000-000065640000}"/>
    <cellStyle name="Migliaia 5 3 4 5 2" xfId="13640" xr:uid="{00000000-0005-0000-0000-000066640000}"/>
    <cellStyle name="Migliaia 5 3 4 5 3" xfId="13641" xr:uid="{00000000-0005-0000-0000-000067640000}"/>
    <cellStyle name="Migliaia 5 3 4 5 4" xfId="29973" xr:uid="{00000000-0005-0000-0000-000068640000}"/>
    <cellStyle name="Migliaia 5 3 4 5 5" xfId="40955" xr:uid="{00000000-0005-0000-0000-000069640000}"/>
    <cellStyle name="Migliaia 5 3 4 6" xfId="13642" xr:uid="{00000000-0005-0000-0000-00006A640000}"/>
    <cellStyle name="Migliaia 5 3 4 7" xfId="13643" xr:uid="{00000000-0005-0000-0000-00006B640000}"/>
    <cellStyle name="Migliaia 5 3 4 8" xfId="13644" xr:uid="{00000000-0005-0000-0000-00006C640000}"/>
    <cellStyle name="Migliaia 5 3 4 9" xfId="24636" xr:uid="{00000000-0005-0000-0000-00006D640000}"/>
    <cellStyle name="Migliaia 5 3 5" xfId="13645" xr:uid="{00000000-0005-0000-0000-00006E640000}"/>
    <cellStyle name="Migliaia 5 3 5 2" xfId="13646" xr:uid="{00000000-0005-0000-0000-00006F640000}"/>
    <cellStyle name="Migliaia 5 3 5 3" xfId="13647" xr:uid="{00000000-0005-0000-0000-000070640000}"/>
    <cellStyle name="Migliaia 5 3 5 4" xfId="13648" xr:uid="{00000000-0005-0000-0000-000071640000}"/>
    <cellStyle name="Migliaia 5 3 5 5" xfId="26962" xr:uid="{00000000-0005-0000-0000-000072640000}"/>
    <cellStyle name="Migliaia 5 3 5 6" xfId="32040" xr:uid="{00000000-0005-0000-0000-000073640000}"/>
    <cellStyle name="Migliaia 5 3 5 7" xfId="35028" xr:uid="{00000000-0005-0000-0000-000074640000}"/>
    <cellStyle name="Migliaia 5 3 5 8" xfId="37988" xr:uid="{00000000-0005-0000-0000-000075640000}"/>
    <cellStyle name="Migliaia 5 3 6" xfId="13649" xr:uid="{00000000-0005-0000-0000-000076640000}"/>
    <cellStyle name="Migliaia 5 3 6 2" xfId="13650" xr:uid="{00000000-0005-0000-0000-000077640000}"/>
    <cellStyle name="Migliaia 5 3 6 3" xfId="13651" xr:uid="{00000000-0005-0000-0000-000078640000}"/>
    <cellStyle name="Migliaia 5 3 6 4" xfId="27755" xr:uid="{00000000-0005-0000-0000-000079640000}"/>
    <cellStyle name="Migliaia 5 3 6 5" xfId="35809" xr:uid="{00000000-0005-0000-0000-00007A640000}"/>
    <cellStyle name="Migliaia 5 3 6 6" xfId="38769" xr:uid="{00000000-0005-0000-0000-00007B640000}"/>
    <cellStyle name="Migliaia 5 3 7" xfId="13652" xr:uid="{00000000-0005-0000-0000-00007C640000}"/>
    <cellStyle name="Migliaia 5 3 7 2" xfId="13653" xr:uid="{00000000-0005-0000-0000-00007D640000}"/>
    <cellStyle name="Migliaia 5 3 7 3" xfId="13654" xr:uid="{00000000-0005-0000-0000-00007E640000}"/>
    <cellStyle name="Migliaia 5 3 7 4" xfId="28671" xr:uid="{00000000-0005-0000-0000-00007F640000}"/>
    <cellStyle name="Migliaia 5 3 7 5" xfId="33913" xr:uid="{00000000-0005-0000-0000-000080640000}"/>
    <cellStyle name="Migliaia 5 3 7 6" xfId="39673" xr:uid="{00000000-0005-0000-0000-000081640000}"/>
    <cellStyle name="Migliaia 5 3 8" xfId="13655" xr:uid="{00000000-0005-0000-0000-000082640000}"/>
    <cellStyle name="Migliaia 5 3 8 2" xfId="13656" xr:uid="{00000000-0005-0000-0000-000083640000}"/>
    <cellStyle name="Migliaia 5 3 8 3" xfId="13657" xr:uid="{00000000-0005-0000-0000-000084640000}"/>
    <cellStyle name="Migliaia 5 3 8 4" xfId="29591" xr:uid="{00000000-0005-0000-0000-000085640000}"/>
    <cellStyle name="Migliaia 5 3 8 5" xfId="40578" xr:uid="{00000000-0005-0000-0000-000086640000}"/>
    <cellStyle name="Migliaia 5 3 9" xfId="13658" xr:uid="{00000000-0005-0000-0000-000087640000}"/>
    <cellStyle name="Migliaia 5 4" xfId="13659" xr:uid="{00000000-0005-0000-0000-000088640000}"/>
    <cellStyle name="Migliaia 5 4 10" xfId="13660" xr:uid="{00000000-0005-0000-0000-000089640000}"/>
    <cellStyle name="Migliaia 5 4 11" xfId="24637" xr:uid="{00000000-0005-0000-0000-00008A640000}"/>
    <cellStyle name="Migliaia 5 4 12" xfId="31154" xr:uid="{00000000-0005-0000-0000-00008B640000}"/>
    <cellStyle name="Migliaia 5 4 13" xfId="33918" xr:uid="{00000000-0005-0000-0000-00008C640000}"/>
    <cellStyle name="Migliaia 5 4 14" xfId="37105" xr:uid="{00000000-0005-0000-0000-00008D640000}"/>
    <cellStyle name="Migliaia 5 4 2" xfId="13661" xr:uid="{00000000-0005-0000-0000-00008E640000}"/>
    <cellStyle name="Migliaia 5 4 2 10" xfId="24638" xr:uid="{00000000-0005-0000-0000-00008F640000}"/>
    <cellStyle name="Migliaia 5 4 2 11" xfId="31155" xr:uid="{00000000-0005-0000-0000-000090640000}"/>
    <cellStyle name="Migliaia 5 4 2 12" xfId="33919" xr:uid="{00000000-0005-0000-0000-000091640000}"/>
    <cellStyle name="Migliaia 5 4 2 13" xfId="37106" xr:uid="{00000000-0005-0000-0000-000092640000}"/>
    <cellStyle name="Migliaia 5 4 2 2" xfId="13662" xr:uid="{00000000-0005-0000-0000-000093640000}"/>
    <cellStyle name="Migliaia 5 4 2 2 10" xfId="31156" xr:uid="{00000000-0005-0000-0000-000094640000}"/>
    <cellStyle name="Migliaia 5 4 2 2 11" xfId="33920" xr:uid="{00000000-0005-0000-0000-000095640000}"/>
    <cellStyle name="Migliaia 5 4 2 2 12" xfId="37107" xr:uid="{00000000-0005-0000-0000-000096640000}"/>
    <cellStyle name="Migliaia 5 4 2 2 2" xfId="13663" xr:uid="{00000000-0005-0000-0000-000097640000}"/>
    <cellStyle name="Migliaia 5 4 2 2 2 2" xfId="13664" xr:uid="{00000000-0005-0000-0000-000098640000}"/>
    <cellStyle name="Migliaia 5 4 2 2 2 3" xfId="13665" xr:uid="{00000000-0005-0000-0000-000099640000}"/>
    <cellStyle name="Migliaia 5 4 2 2 2 4" xfId="13666" xr:uid="{00000000-0005-0000-0000-00009A640000}"/>
    <cellStyle name="Migliaia 5 4 2 2 2 5" xfId="26969" xr:uid="{00000000-0005-0000-0000-00009B640000}"/>
    <cellStyle name="Migliaia 5 4 2 2 2 6" xfId="32047" xr:uid="{00000000-0005-0000-0000-00009C640000}"/>
    <cellStyle name="Migliaia 5 4 2 2 2 7" xfId="35035" xr:uid="{00000000-0005-0000-0000-00009D640000}"/>
    <cellStyle name="Migliaia 5 4 2 2 2 8" xfId="37995" xr:uid="{00000000-0005-0000-0000-00009E640000}"/>
    <cellStyle name="Migliaia 5 4 2 2 3" xfId="13667" xr:uid="{00000000-0005-0000-0000-00009F640000}"/>
    <cellStyle name="Migliaia 5 4 2 2 3 2" xfId="13668" xr:uid="{00000000-0005-0000-0000-0000A0640000}"/>
    <cellStyle name="Migliaia 5 4 2 2 3 3" xfId="13669" xr:uid="{00000000-0005-0000-0000-0000A1640000}"/>
    <cellStyle name="Migliaia 5 4 2 2 3 4" xfId="28140" xr:uid="{00000000-0005-0000-0000-0000A2640000}"/>
    <cellStyle name="Migliaia 5 4 2 2 3 5" xfId="36189" xr:uid="{00000000-0005-0000-0000-0000A3640000}"/>
    <cellStyle name="Migliaia 5 4 2 2 3 6" xfId="39149" xr:uid="{00000000-0005-0000-0000-0000A4640000}"/>
    <cellStyle name="Migliaia 5 4 2 2 4" xfId="13670" xr:uid="{00000000-0005-0000-0000-0000A5640000}"/>
    <cellStyle name="Migliaia 5 4 2 2 4 2" xfId="13671" xr:uid="{00000000-0005-0000-0000-0000A6640000}"/>
    <cellStyle name="Migliaia 5 4 2 2 4 3" xfId="13672" xr:uid="{00000000-0005-0000-0000-0000A7640000}"/>
    <cellStyle name="Migliaia 5 4 2 2 4 4" xfId="29056" xr:uid="{00000000-0005-0000-0000-0000A8640000}"/>
    <cellStyle name="Migliaia 5 4 2 2 4 5" xfId="40053" xr:uid="{00000000-0005-0000-0000-0000A9640000}"/>
    <cellStyle name="Migliaia 5 4 2 2 5" xfId="13673" xr:uid="{00000000-0005-0000-0000-0000AA640000}"/>
    <cellStyle name="Migliaia 5 4 2 2 5 2" xfId="13674" xr:uid="{00000000-0005-0000-0000-0000AB640000}"/>
    <cellStyle name="Migliaia 5 4 2 2 5 3" xfId="13675" xr:uid="{00000000-0005-0000-0000-0000AC640000}"/>
    <cellStyle name="Migliaia 5 4 2 2 5 4" xfId="29976" xr:uid="{00000000-0005-0000-0000-0000AD640000}"/>
    <cellStyle name="Migliaia 5 4 2 2 5 5" xfId="40958" xr:uid="{00000000-0005-0000-0000-0000AE640000}"/>
    <cellStyle name="Migliaia 5 4 2 2 6" xfId="13676" xr:uid="{00000000-0005-0000-0000-0000AF640000}"/>
    <cellStyle name="Migliaia 5 4 2 2 7" xfId="13677" xr:uid="{00000000-0005-0000-0000-0000B0640000}"/>
    <cellStyle name="Migliaia 5 4 2 2 8" xfId="13678" xr:uid="{00000000-0005-0000-0000-0000B1640000}"/>
    <cellStyle name="Migliaia 5 4 2 2 9" xfId="24639" xr:uid="{00000000-0005-0000-0000-0000B2640000}"/>
    <cellStyle name="Migliaia 5 4 2 3" xfId="13679" xr:uid="{00000000-0005-0000-0000-0000B3640000}"/>
    <cellStyle name="Migliaia 5 4 2 3 2" xfId="13680" xr:uid="{00000000-0005-0000-0000-0000B4640000}"/>
    <cellStyle name="Migliaia 5 4 2 3 3" xfId="13681" xr:uid="{00000000-0005-0000-0000-0000B5640000}"/>
    <cellStyle name="Migliaia 5 4 2 3 4" xfId="13682" xr:uid="{00000000-0005-0000-0000-0000B6640000}"/>
    <cellStyle name="Migliaia 5 4 2 3 5" xfId="26968" xr:uid="{00000000-0005-0000-0000-0000B7640000}"/>
    <cellStyle name="Migliaia 5 4 2 3 6" xfId="32046" xr:uid="{00000000-0005-0000-0000-0000B8640000}"/>
    <cellStyle name="Migliaia 5 4 2 3 7" xfId="35034" xr:uid="{00000000-0005-0000-0000-0000B9640000}"/>
    <cellStyle name="Migliaia 5 4 2 3 8" xfId="37994" xr:uid="{00000000-0005-0000-0000-0000BA640000}"/>
    <cellStyle name="Migliaia 5 4 2 4" xfId="13683" xr:uid="{00000000-0005-0000-0000-0000BB640000}"/>
    <cellStyle name="Migliaia 5 4 2 4 2" xfId="13684" xr:uid="{00000000-0005-0000-0000-0000BC640000}"/>
    <cellStyle name="Migliaia 5 4 2 4 3" xfId="13685" xr:uid="{00000000-0005-0000-0000-0000BD640000}"/>
    <cellStyle name="Migliaia 5 4 2 4 4" xfId="27759" xr:uid="{00000000-0005-0000-0000-0000BE640000}"/>
    <cellStyle name="Migliaia 5 4 2 4 5" xfId="35813" xr:uid="{00000000-0005-0000-0000-0000BF640000}"/>
    <cellStyle name="Migliaia 5 4 2 4 6" xfId="38773" xr:uid="{00000000-0005-0000-0000-0000C0640000}"/>
    <cellStyle name="Migliaia 5 4 2 5" xfId="13686" xr:uid="{00000000-0005-0000-0000-0000C1640000}"/>
    <cellStyle name="Migliaia 5 4 2 5 2" xfId="13687" xr:uid="{00000000-0005-0000-0000-0000C2640000}"/>
    <cellStyle name="Migliaia 5 4 2 5 3" xfId="13688" xr:uid="{00000000-0005-0000-0000-0000C3640000}"/>
    <cellStyle name="Migliaia 5 4 2 5 4" xfId="28675" xr:uid="{00000000-0005-0000-0000-0000C4640000}"/>
    <cellStyle name="Migliaia 5 4 2 5 5" xfId="39677" xr:uid="{00000000-0005-0000-0000-0000C5640000}"/>
    <cellStyle name="Migliaia 5 4 2 6" xfId="13689" xr:uid="{00000000-0005-0000-0000-0000C6640000}"/>
    <cellStyle name="Migliaia 5 4 2 6 2" xfId="13690" xr:uid="{00000000-0005-0000-0000-0000C7640000}"/>
    <cellStyle name="Migliaia 5 4 2 6 3" xfId="13691" xr:uid="{00000000-0005-0000-0000-0000C8640000}"/>
    <cellStyle name="Migliaia 5 4 2 6 4" xfId="29595" xr:uid="{00000000-0005-0000-0000-0000C9640000}"/>
    <cellStyle name="Migliaia 5 4 2 6 5" xfId="40582" xr:uid="{00000000-0005-0000-0000-0000CA640000}"/>
    <cellStyle name="Migliaia 5 4 2 7" xfId="13692" xr:uid="{00000000-0005-0000-0000-0000CB640000}"/>
    <cellStyle name="Migliaia 5 4 2 8" xfId="13693" xr:uid="{00000000-0005-0000-0000-0000CC640000}"/>
    <cellStyle name="Migliaia 5 4 2 9" xfId="13694" xr:uid="{00000000-0005-0000-0000-0000CD640000}"/>
    <cellStyle name="Migliaia 5 4 3" xfId="13695" xr:uid="{00000000-0005-0000-0000-0000CE640000}"/>
    <cellStyle name="Migliaia 5 4 3 10" xfId="31157" xr:uid="{00000000-0005-0000-0000-0000CF640000}"/>
    <cellStyle name="Migliaia 5 4 3 11" xfId="33921" xr:uid="{00000000-0005-0000-0000-0000D0640000}"/>
    <cellStyle name="Migliaia 5 4 3 12" xfId="37108" xr:uid="{00000000-0005-0000-0000-0000D1640000}"/>
    <cellStyle name="Migliaia 5 4 3 2" xfId="13696" xr:uid="{00000000-0005-0000-0000-0000D2640000}"/>
    <cellStyle name="Migliaia 5 4 3 2 2" xfId="13697" xr:uid="{00000000-0005-0000-0000-0000D3640000}"/>
    <cellStyle name="Migliaia 5 4 3 2 3" xfId="13698" xr:uid="{00000000-0005-0000-0000-0000D4640000}"/>
    <cellStyle name="Migliaia 5 4 3 2 4" xfId="13699" xr:uid="{00000000-0005-0000-0000-0000D5640000}"/>
    <cellStyle name="Migliaia 5 4 3 2 5" xfId="26970" xr:uid="{00000000-0005-0000-0000-0000D6640000}"/>
    <cellStyle name="Migliaia 5 4 3 2 6" xfId="32048" xr:uid="{00000000-0005-0000-0000-0000D7640000}"/>
    <cellStyle name="Migliaia 5 4 3 2 7" xfId="35036" xr:uid="{00000000-0005-0000-0000-0000D8640000}"/>
    <cellStyle name="Migliaia 5 4 3 2 8" xfId="37996" xr:uid="{00000000-0005-0000-0000-0000D9640000}"/>
    <cellStyle name="Migliaia 5 4 3 3" xfId="13700" xr:uid="{00000000-0005-0000-0000-0000DA640000}"/>
    <cellStyle name="Migliaia 5 4 3 3 2" xfId="13701" xr:uid="{00000000-0005-0000-0000-0000DB640000}"/>
    <cellStyle name="Migliaia 5 4 3 3 3" xfId="13702" xr:uid="{00000000-0005-0000-0000-0000DC640000}"/>
    <cellStyle name="Migliaia 5 4 3 3 4" xfId="28139" xr:uid="{00000000-0005-0000-0000-0000DD640000}"/>
    <cellStyle name="Migliaia 5 4 3 3 5" xfId="36188" xr:uid="{00000000-0005-0000-0000-0000DE640000}"/>
    <cellStyle name="Migliaia 5 4 3 3 6" xfId="39148" xr:uid="{00000000-0005-0000-0000-0000DF640000}"/>
    <cellStyle name="Migliaia 5 4 3 4" xfId="13703" xr:uid="{00000000-0005-0000-0000-0000E0640000}"/>
    <cellStyle name="Migliaia 5 4 3 4 2" xfId="13704" xr:uid="{00000000-0005-0000-0000-0000E1640000}"/>
    <cellStyle name="Migliaia 5 4 3 4 3" xfId="13705" xr:uid="{00000000-0005-0000-0000-0000E2640000}"/>
    <cellStyle name="Migliaia 5 4 3 4 4" xfId="29055" xr:uid="{00000000-0005-0000-0000-0000E3640000}"/>
    <cellStyle name="Migliaia 5 4 3 4 5" xfId="40052" xr:uid="{00000000-0005-0000-0000-0000E4640000}"/>
    <cellStyle name="Migliaia 5 4 3 5" xfId="13706" xr:uid="{00000000-0005-0000-0000-0000E5640000}"/>
    <cellStyle name="Migliaia 5 4 3 5 2" xfId="13707" xr:uid="{00000000-0005-0000-0000-0000E6640000}"/>
    <cellStyle name="Migliaia 5 4 3 5 3" xfId="13708" xr:uid="{00000000-0005-0000-0000-0000E7640000}"/>
    <cellStyle name="Migliaia 5 4 3 5 4" xfId="29975" xr:uid="{00000000-0005-0000-0000-0000E8640000}"/>
    <cellStyle name="Migliaia 5 4 3 5 5" xfId="40957" xr:uid="{00000000-0005-0000-0000-0000E9640000}"/>
    <cellStyle name="Migliaia 5 4 3 6" xfId="13709" xr:uid="{00000000-0005-0000-0000-0000EA640000}"/>
    <cellStyle name="Migliaia 5 4 3 7" xfId="13710" xr:uid="{00000000-0005-0000-0000-0000EB640000}"/>
    <cellStyle name="Migliaia 5 4 3 8" xfId="13711" xr:uid="{00000000-0005-0000-0000-0000EC640000}"/>
    <cellStyle name="Migliaia 5 4 3 9" xfId="24640" xr:uid="{00000000-0005-0000-0000-0000ED640000}"/>
    <cellStyle name="Migliaia 5 4 4" xfId="13712" xr:uid="{00000000-0005-0000-0000-0000EE640000}"/>
    <cellStyle name="Migliaia 5 4 4 2" xfId="13713" xr:uid="{00000000-0005-0000-0000-0000EF640000}"/>
    <cellStyle name="Migliaia 5 4 4 3" xfId="13714" xr:uid="{00000000-0005-0000-0000-0000F0640000}"/>
    <cellStyle name="Migliaia 5 4 4 4" xfId="13715" xr:uid="{00000000-0005-0000-0000-0000F1640000}"/>
    <cellStyle name="Migliaia 5 4 4 5" xfId="26967" xr:uid="{00000000-0005-0000-0000-0000F2640000}"/>
    <cellStyle name="Migliaia 5 4 4 6" xfId="32045" xr:uid="{00000000-0005-0000-0000-0000F3640000}"/>
    <cellStyle name="Migliaia 5 4 4 7" xfId="35033" xr:uid="{00000000-0005-0000-0000-0000F4640000}"/>
    <cellStyle name="Migliaia 5 4 4 8" xfId="37993" xr:uid="{00000000-0005-0000-0000-0000F5640000}"/>
    <cellStyle name="Migliaia 5 4 5" xfId="13716" xr:uid="{00000000-0005-0000-0000-0000F6640000}"/>
    <cellStyle name="Migliaia 5 4 5 2" xfId="13717" xr:uid="{00000000-0005-0000-0000-0000F7640000}"/>
    <cellStyle name="Migliaia 5 4 5 3" xfId="13718" xr:uid="{00000000-0005-0000-0000-0000F8640000}"/>
    <cellStyle name="Migliaia 5 4 5 4" xfId="27758" xr:uid="{00000000-0005-0000-0000-0000F9640000}"/>
    <cellStyle name="Migliaia 5 4 5 5" xfId="35812" xr:uid="{00000000-0005-0000-0000-0000FA640000}"/>
    <cellStyle name="Migliaia 5 4 5 6" xfId="38772" xr:uid="{00000000-0005-0000-0000-0000FB640000}"/>
    <cellStyle name="Migliaia 5 4 6" xfId="13719" xr:uid="{00000000-0005-0000-0000-0000FC640000}"/>
    <cellStyle name="Migliaia 5 4 6 2" xfId="13720" xr:uid="{00000000-0005-0000-0000-0000FD640000}"/>
    <cellStyle name="Migliaia 5 4 6 3" xfId="13721" xr:uid="{00000000-0005-0000-0000-0000FE640000}"/>
    <cellStyle name="Migliaia 5 4 6 4" xfId="28674" xr:uid="{00000000-0005-0000-0000-0000FF640000}"/>
    <cellStyle name="Migliaia 5 4 6 5" xfId="39676" xr:uid="{00000000-0005-0000-0000-000000650000}"/>
    <cellStyle name="Migliaia 5 4 7" xfId="13722" xr:uid="{00000000-0005-0000-0000-000001650000}"/>
    <cellStyle name="Migliaia 5 4 7 2" xfId="13723" xr:uid="{00000000-0005-0000-0000-000002650000}"/>
    <cellStyle name="Migliaia 5 4 7 3" xfId="13724" xr:uid="{00000000-0005-0000-0000-000003650000}"/>
    <cellStyle name="Migliaia 5 4 7 4" xfId="29594" xr:uid="{00000000-0005-0000-0000-000004650000}"/>
    <cellStyle name="Migliaia 5 4 7 5" xfId="40581" xr:uid="{00000000-0005-0000-0000-000005650000}"/>
    <cellStyle name="Migliaia 5 4 8" xfId="13725" xr:uid="{00000000-0005-0000-0000-000006650000}"/>
    <cellStyle name="Migliaia 5 4 9" xfId="13726" xr:uid="{00000000-0005-0000-0000-000007650000}"/>
    <cellStyle name="Migliaia 5 5" xfId="13727" xr:uid="{00000000-0005-0000-0000-000008650000}"/>
    <cellStyle name="Migliaia 5 5 10" xfId="31158" xr:uid="{00000000-0005-0000-0000-000009650000}"/>
    <cellStyle name="Migliaia 5 5 11" xfId="33922" xr:uid="{00000000-0005-0000-0000-00000A650000}"/>
    <cellStyle name="Migliaia 5 5 12" xfId="37109" xr:uid="{00000000-0005-0000-0000-00000B650000}"/>
    <cellStyle name="Migliaia 5 5 2" xfId="13728" xr:uid="{00000000-0005-0000-0000-00000C650000}"/>
    <cellStyle name="Migliaia 5 5 2 2" xfId="13729" xr:uid="{00000000-0005-0000-0000-00000D650000}"/>
    <cellStyle name="Migliaia 5 5 2 3" xfId="13730" xr:uid="{00000000-0005-0000-0000-00000E650000}"/>
    <cellStyle name="Migliaia 5 5 2 4" xfId="13731" xr:uid="{00000000-0005-0000-0000-00000F650000}"/>
    <cellStyle name="Migliaia 5 5 2 5" xfId="26971" xr:uid="{00000000-0005-0000-0000-000010650000}"/>
    <cellStyle name="Migliaia 5 5 2 6" xfId="32049" xr:uid="{00000000-0005-0000-0000-000011650000}"/>
    <cellStyle name="Migliaia 5 5 2 7" xfId="35037" xr:uid="{00000000-0005-0000-0000-000012650000}"/>
    <cellStyle name="Migliaia 5 5 2 8" xfId="37997" xr:uid="{00000000-0005-0000-0000-000013650000}"/>
    <cellStyle name="Migliaia 5 5 3" xfId="13732" xr:uid="{00000000-0005-0000-0000-000014650000}"/>
    <cellStyle name="Migliaia 5 5 3 2" xfId="13733" xr:uid="{00000000-0005-0000-0000-000015650000}"/>
    <cellStyle name="Migliaia 5 5 3 3" xfId="13734" xr:uid="{00000000-0005-0000-0000-000016650000}"/>
    <cellStyle name="Migliaia 5 5 3 4" xfId="27760" xr:uid="{00000000-0005-0000-0000-000017650000}"/>
    <cellStyle name="Migliaia 5 5 3 5" xfId="35814" xr:uid="{00000000-0005-0000-0000-000018650000}"/>
    <cellStyle name="Migliaia 5 5 3 6" xfId="38774" xr:uid="{00000000-0005-0000-0000-000019650000}"/>
    <cellStyle name="Migliaia 5 5 4" xfId="13735" xr:uid="{00000000-0005-0000-0000-00001A650000}"/>
    <cellStyle name="Migliaia 5 5 4 2" xfId="13736" xr:uid="{00000000-0005-0000-0000-00001B650000}"/>
    <cellStyle name="Migliaia 5 5 4 3" xfId="13737" xr:uid="{00000000-0005-0000-0000-00001C650000}"/>
    <cellStyle name="Migliaia 5 5 4 4" xfId="28676" xr:uid="{00000000-0005-0000-0000-00001D650000}"/>
    <cellStyle name="Migliaia 5 5 4 5" xfId="39678" xr:uid="{00000000-0005-0000-0000-00001E650000}"/>
    <cellStyle name="Migliaia 5 5 5" xfId="13738" xr:uid="{00000000-0005-0000-0000-00001F650000}"/>
    <cellStyle name="Migliaia 5 5 5 2" xfId="13739" xr:uid="{00000000-0005-0000-0000-000020650000}"/>
    <cellStyle name="Migliaia 5 5 5 3" xfId="13740" xr:uid="{00000000-0005-0000-0000-000021650000}"/>
    <cellStyle name="Migliaia 5 5 5 4" xfId="29596" xr:uid="{00000000-0005-0000-0000-000022650000}"/>
    <cellStyle name="Migliaia 5 5 5 5" xfId="40583" xr:uid="{00000000-0005-0000-0000-000023650000}"/>
    <cellStyle name="Migliaia 5 5 6" xfId="13741" xr:uid="{00000000-0005-0000-0000-000024650000}"/>
    <cellStyle name="Migliaia 5 5 7" xfId="13742" xr:uid="{00000000-0005-0000-0000-000025650000}"/>
    <cellStyle name="Migliaia 5 5 8" xfId="13743" xr:uid="{00000000-0005-0000-0000-000026650000}"/>
    <cellStyle name="Migliaia 5 5 9" xfId="24641" xr:uid="{00000000-0005-0000-0000-000027650000}"/>
    <cellStyle name="Migliaia 5 6" xfId="13744" xr:uid="{00000000-0005-0000-0000-000028650000}"/>
    <cellStyle name="Migliaia 5 6 2" xfId="13745" xr:uid="{00000000-0005-0000-0000-000029650000}"/>
    <cellStyle name="Migliaia 5 6 3" xfId="13746" xr:uid="{00000000-0005-0000-0000-00002A650000}"/>
    <cellStyle name="Migliaia 5 6 4" xfId="13747" xr:uid="{00000000-0005-0000-0000-00002B650000}"/>
    <cellStyle name="Migliaia 5 6 5" xfId="26959" xr:uid="{00000000-0005-0000-0000-00002C650000}"/>
    <cellStyle name="Migliaia 5 6 6" xfId="32037" xr:uid="{00000000-0005-0000-0000-00002D650000}"/>
    <cellStyle name="Migliaia 5 6 7" xfId="35025" xr:uid="{00000000-0005-0000-0000-00002E650000}"/>
    <cellStyle name="Migliaia 5 6 8" xfId="37985" xr:uid="{00000000-0005-0000-0000-00002F650000}"/>
    <cellStyle name="Migliaia 5 7" xfId="13748" xr:uid="{00000000-0005-0000-0000-000030650000}"/>
    <cellStyle name="Migliaia 5 7 2" xfId="13749" xr:uid="{00000000-0005-0000-0000-000031650000}"/>
    <cellStyle name="Migliaia 5 7 3" xfId="13750" xr:uid="{00000000-0005-0000-0000-000032650000}"/>
    <cellStyle name="Migliaia 5 7 4" xfId="13751" xr:uid="{00000000-0005-0000-0000-000033650000}"/>
    <cellStyle name="Migliaia 5 7 5" xfId="23993" xr:uid="{00000000-0005-0000-0000-000034650000}"/>
    <cellStyle name="Migliaia 5 7 6" xfId="30549" xr:uid="{00000000-0005-0000-0000-000035650000}"/>
    <cellStyle name="Migliaia 5 7 7" xfId="33210" xr:uid="{00000000-0005-0000-0000-000036650000}"/>
    <cellStyle name="Migliaia 5 7 8" xfId="36501" xr:uid="{00000000-0005-0000-0000-000037650000}"/>
    <cellStyle name="Migliaia 5 8" xfId="13752" xr:uid="{00000000-0005-0000-0000-000038650000}"/>
    <cellStyle name="Migliaia 5 8 2" xfId="13753" xr:uid="{00000000-0005-0000-0000-000039650000}"/>
    <cellStyle name="Migliaia 5 8 3" xfId="13754" xr:uid="{00000000-0005-0000-0000-00003A650000}"/>
    <cellStyle name="Migliaia 5 8 4" xfId="13755" xr:uid="{00000000-0005-0000-0000-00003B650000}"/>
    <cellStyle name="Migliaia 5 8 5" xfId="27290" xr:uid="{00000000-0005-0000-0000-00003C650000}"/>
    <cellStyle name="Migliaia 5 8 6" xfId="32361" xr:uid="{00000000-0005-0000-0000-00003D650000}"/>
    <cellStyle name="Migliaia 5 8 7" xfId="35349" xr:uid="{00000000-0005-0000-0000-00003E650000}"/>
    <cellStyle name="Migliaia 5 8 8" xfId="38309" xr:uid="{00000000-0005-0000-0000-00003F650000}"/>
    <cellStyle name="Migliaia 5 9" xfId="13756" xr:uid="{00000000-0005-0000-0000-000040650000}"/>
    <cellStyle name="Migliaia 5 9 2" xfId="13757" xr:uid="{00000000-0005-0000-0000-000041650000}"/>
    <cellStyle name="Migliaia 5 9 3" xfId="13758" xr:uid="{00000000-0005-0000-0000-000042650000}"/>
    <cellStyle name="Migliaia 5 9 4" xfId="13759" xr:uid="{00000000-0005-0000-0000-000043650000}"/>
    <cellStyle name="Migliaia 5 9 5" xfId="27410" xr:uid="{00000000-0005-0000-0000-000044650000}"/>
    <cellStyle name="Migliaia 5 9 6" xfId="30425" xr:uid="{00000000-0005-0000-0000-000045650000}"/>
    <cellStyle name="Migliaia 5 9 7" xfId="35469" xr:uid="{00000000-0005-0000-0000-000046650000}"/>
    <cellStyle name="Migliaia 5 9 8" xfId="38429" xr:uid="{00000000-0005-0000-0000-000047650000}"/>
    <cellStyle name="Migliaia 50" xfId="13760" xr:uid="{00000000-0005-0000-0000-000048650000}"/>
    <cellStyle name="Migliaia 50 10" xfId="13761" xr:uid="{00000000-0005-0000-0000-000049650000}"/>
    <cellStyle name="Migliaia 50 10 2" xfId="13762" xr:uid="{00000000-0005-0000-0000-00004A650000}"/>
    <cellStyle name="Migliaia 50 10 3" xfId="13763" xr:uid="{00000000-0005-0000-0000-00004B650000}"/>
    <cellStyle name="Migliaia 50 10 4" xfId="28327" xr:uid="{00000000-0005-0000-0000-00004C650000}"/>
    <cellStyle name="Migliaia 50 10 5" xfId="33085" xr:uid="{00000000-0005-0000-0000-00004D650000}"/>
    <cellStyle name="Migliaia 50 10 6" xfId="39334" xr:uid="{00000000-0005-0000-0000-00004E650000}"/>
    <cellStyle name="Migliaia 50 11" xfId="13764" xr:uid="{00000000-0005-0000-0000-00004F650000}"/>
    <cellStyle name="Migliaia 50 11 2" xfId="13765" xr:uid="{00000000-0005-0000-0000-000050650000}"/>
    <cellStyle name="Migliaia 50 11 3" xfId="13766" xr:uid="{00000000-0005-0000-0000-000051650000}"/>
    <cellStyle name="Migliaia 50 11 4" xfId="29247" xr:uid="{00000000-0005-0000-0000-000052650000}"/>
    <cellStyle name="Migliaia 50 11 5" xfId="32735" xr:uid="{00000000-0005-0000-0000-000053650000}"/>
    <cellStyle name="Migliaia 50 11 6" xfId="40239" xr:uid="{00000000-0005-0000-0000-000054650000}"/>
    <cellStyle name="Migliaia 50 12" xfId="13767" xr:uid="{00000000-0005-0000-0000-000055650000}"/>
    <cellStyle name="Migliaia 50 13" xfId="13768" xr:uid="{00000000-0005-0000-0000-000056650000}"/>
    <cellStyle name="Migliaia 50 14" xfId="13769" xr:uid="{00000000-0005-0000-0000-000057650000}"/>
    <cellStyle name="Migliaia 50 15" xfId="23640" xr:uid="{00000000-0005-0000-0000-000058650000}"/>
    <cellStyle name="Migliaia 50 16" xfId="30273" xr:uid="{00000000-0005-0000-0000-000059650000}"/>
    <cellStyle name="Migliaia 50 17" xfId="36382" xr:uid="{00000000-0005-0000-0000-00005A650000}"/>
    <cellStyle name="Migliaia 50 18" xfId="41144" xr:uid="{00000000-0005-0000-0000-00005B650000}"/>
    <cellStyle name="Migliaia 50 19" xfId="41265" xr:uid="{00000000-0005-0000-0000-00005C650000}"/>
    <cellStyle name="Migliaia 50 2" xfId="13770" xr:uid="{00000000-0005-0000-0000-00005D650000}"/>
    <cellStyle name="Migliaia 50 2 10" xfId="24642" xr:uid="{00000000-0005-0000-0000-00005E650000}"/>
    <cellStyle name="Migliaia 50 2 11" xfId="30274" xr:uid="{00000000-0005-0000-0000-00005F650000}"/>
    <cellStyle name="Migliaia 50 2 12" xfId="37110" xr:uid="{00000000-0005-0000-0000-000060650000}"/>
    <cellStyle name="Migliaia 50 2 2" xfId="13771" xr:uid="{00000000-0005-0000-0000-000061650000}"/>
    <cellStyle name="Migliaia 50 2 2 10" xfId="31160" xr:uid="{00000000-0005-0000-0000-000062650000}"/>
    <cellStyle name="Migliaia 50 2 2 11" xfId="33924" xr:uid="{00000000-0005-0000-0000-000063650000}"/>
    <cellStyle name="Migliaia 50 2 2 12" xfId="37111" xr:uid="{00000000-0005-0000-0000-000064650000}"/>
    <cellStyle name="Migliaia 50 2 2 2" xfId="13772" xr:uid="{00000000-0005-0000-0000-000065650000}"/>
    <cellStyle name="Migliaia 50 2 2 2 2" xfId="13773" xr:uid="{00000000-0005-0000-0000-000066650000}"/>
    <cellStyle name="Migliaia 50 2 2 2 3" xfId="13774" xr:uid="{00000000-0005-0000-0000-000067650000}"/>
    <cellStyle name="Migliaia 50 2 2 2 4" xfId="13775" xr:uid="{00000000-0005-0000-0000-000068650000}"/>
    <cellStyle name="Migliaia 50 2 2 2 5" xfId="26974" xr:uid="{00000000-0005-0000-0000-000069650000}"/>
    <cellStyle name="Migliaia 50 2 2 2 6" xfId="32052" xr:uid="{00000000-0005-0000-0000-00006A650000}"/>
    <cellStyle name="Migliaia 50 2 2 2 7" xfId="35040" xr:uid="{00000000-0005-0000-0000-00006B650000}"/>
    <cellStyle name="Migliaia 50 2 2 2 8" xfId="38000" xr:uid="{00000000-0005-0000-0000-00006C650000}"/>
    <cellStyle name="Migliaia 50 2 2 3" xfId="13776" xr:uid="{00000000-0005-0000-0000-00006D650000}"/>
    <cellStyle name="Migliaia 50 2 2 3 2" xfId="13777" xr:uid="{00000000-0005-0000-0000-00006E650000}"/>
    <cellStyle name="Migliaia 50 2 2 3 3" xfId="13778" xr:uid="{00000000-0005-0000-0000-00006F650000}"/>
    <cellStyle name="Migliaia 50 2 2 3 4" xfId="28141" xr:uid="{00000000-0005-0000-0000-000070650000}"/>
    <cellStyle name="Migliaia 50 2 2 3 5" xfId="36190" xr:uid="{00000000-0005-0000-0000-000071650000}"/>
    <cellStyle name="Migliaia 50 2 2 3 6" xfId="39150" xr:uid="{00000000-0005-0000-0000-000072650000}"/>
    <cellStyle name="Migliaia 50 2 2 4" xfId="13779" xr:uid="{00000000-0005-0000-0000-000073650000}"/>
    <cellStyle name="Migliaia 50 2 2 4 2" xfId="13780" xr:uid="{00000000-0005-0000-0000-000074650000}"/>
    <cellStyle name="Migliaia 50 2 2 4 3" xfId="13781" xr:uid="{00000000-0005-0000-0000-000075650000}"/>
    <cellStyle name="Migliaia 50 2 2 4 4" xfId="29057" xr:uid="{00000000-0005-0000-0000-000076650000}"/>
    <cellStyle name="Migliaia 50 2 2 4 5" xfId="40054" xr:uid="{00000000-0005-0000-0000-000077650000}"/>
    <cellStyle name="Migliaia 50 2 2 5" xfId="13782" xr:uid="{00000000-0005-0000-0000-000078650000}"/>
    <cellStyle name="Migliaia 50 2 2 5 2" xfId="13783" xr:uid="{00000000-0005-0000-0000-000079650000}"/>
    <cellStyle name="Migliaia 50 2 2 5 3" xfId="13784" xr:uid="{00000000-0005-0000-0000-00007A650000}"/>
    <cellStyle name="Migliaia 50 2 2 5 4" xfId="29977" xr:uid="{00000000-0005-0000-0000-00007B650000}"/>
    <cellStyle name="Migliaia 50 2 2 5 5" xfId="40959" xr:uid="{00000000-0005-0000-0000-00007C650000}"/>
    <cellStyle name="Migliaia 50 2 2 6" xfId="13785" xr:uid="{00000000-0005-0000-0000-00007D650000}"/>
    <cellStyle name="Migliaia 50 2 2 7" xfId="13786" xr:uid="{00000000-0005-0000-0000-00007E650000}"/>
    <cellStyle name="Migliaia 50 2 2 8" xfId="13787" xr:uid="{00000000-0005-0000-0000-00007F650000}"/>
    <cellStyle name="Migliaia 50 2 2 9" xfId="24643" xr:uid="{00000000-0005-0000-0000-000080650000}"/>
    <cellStyle name="Migliaia 50 2 3" xfId="13788" xr:uid="{00000000-0005-0000-0000-000081650000}"/>
    <cellStyle name="Migliaia 50 2 3 2" xfId="13789" xr:uid="{00000000-0005-0000-0000-000082650000}"/>
    <cellStyle name="Migliaia 50 2 3 3" xfId="13790" xr:uid="{00000000-0005-0000-0000-000083650000}"/>
    <cellStyle name="Migliaia 50 2 3 4" xfId="13791" xr:uid="{00000000-0005-0000-0000-000084650000}"/>
    <cellStyle name="Migliaia 50 2 3 5" xfId="26973" xr:uid="{00000000-0005-0000-0000-000085650000}"/>
    <cellStyle name="Migliaia 50 2 3 6" xfId="32051" xr:uid="{00000000-0005-0000-0000-000086650000}"/>
    <cellStyle name="Migliaia 50 2 3 7" xfId="35039" xr:uid="{00000000-0005-0000-0000-000087650000}"/>
    <cellStyle name="Migliaia 50 2 3 8" xfId="37999" xr:uid="{00000000-0005-0000-0000-000088650000}"/>
    <cellStyle name="Migliaia 50 2 4" xfId="13792" xr:uid="{00000000-0005-0000-0000-000089650000}"/>
    <cellStyle name="Migliaia 50 2 4 2" xfId="13793" xr:uid="{00000000-0005-0000-0000-00008A650000}"/>
    <cellStyle name="Migliaia 50 2 4 3" xfId="13794" xr:uid="{00000000-0005-0000-0000-00008B650000}"/>
    <cellStyle name="Migliaia 50 2 4 4" xfId="13795" xr:uid="{00000000-0005-0000-0000-00008C650000}"/>
    <cellStyle name="Migliaia 50 2 4 5" xfId="27474" xr:uid="{00000000-0005-0000-0000-00008D650000}"/>
    <cellStyle name="Migliaia 50 2 4 6" xfId="31159" xr:uid="{00000000-0005-0000-0000-00008E650000}"/>
    <cellStyle name="Migliaia 50 2 4 7" xfId="35531" xr:uid="{00000000-0005-0000-0000-00008F650000}"/>
    <cellStyle name="Migliaia 50 2 4 8" xfId="38491" xr:uid="{00000000-0005-0000-0000-000090650000}"/>
    <cellStyle name="Migliaia 50 2 5" xfId="13796" xr:uid="{00000000-0005-0000-0000-000091650000}"/>
    <cellStyle name="Migliaia 50 2 5 2" xfId="13797" xr:uid="{00000000-0005-0000-0000-000092650000}"/>
    <cellStyle name="Migliaia 50 2 5 3" xfId="13798" xr:uid="{00000000-0005-0000-0000-000093650000}"/>
    <cellStyle name="Migliaia 50 2 5 4" xfId="28390" xr:uid="{00000000-0005-0000-0000-000094650000}"/>
    <cellStyle name="Migliaia 50 2 5 5" xfId="33923" xr:uid="{00000000-0005-0000-0000-000095650000}"/>
    <cellStyle name="Migliaia 50 2 5 6" xfId="39395" xr:uid="{00000000-0005-0000-0000-000096650000}"/>
    <cellStyle name="Migliaia 50 2 6" xfId="13799" xr:uid="{00000000-0005-0000-0000-000097650000}"/>
    <cellStyle name="Migliaia 50 2 6 2" xfId="13800" xr:uid="{00000000-0005-0000-0000-000098650000}"/>
    <cellStyle name="Migliaia 50 2 6 3" xfId="13801" xr:uid="{00000000-0005-0000-0000-000099650000}"/>
    <cellStyle name="Migliaia 50 2 6 4" xfId="29310" xr:uid="{00000000-0005-0000-0000-00009A650000}"/>
    <cellStyle name="Migliaia 50 2 6 5" xfId="40300" xr:uid="{00000000-0005-0000-0000-00009B650000}"/>
    <cellStyle name="Migliaia 50 2 7" xfId="13802" xr:uid="{00000000-0005-0000-0000-00009C650000}"/>
    <cellStyle name="Migliaia 50 2 8" xfId="13803" xr:uid="{00000000-0005-0000-0000-00009D650000}"/>
    <cellStyle name="Migliaia 50 2 9" xfId="13804" xr:uid="{00000000-0005-0000-0000-00009E650000}"/>
    <cellStyle name="Migliaia 50 3" xfId="13805" xr:uid="{00000000-0005-0000-0000-00009F650000}"/>
    <cellStyle name="Migliaia 50 3 10" xfId="13806" xr:uid="{00000000-0005-0000-0000-0000A0650000}"/>
    <cellStyle name="Migliaia 50 3 11" xfId="13807" xr:uid="{00000000-0005-0000-0000-0000A1650000}"/>
    <cellStyle name="Migliaia 50 3 12" xfId="24644" xr:uid="{00000000-0005-0000-0000-0000A2650000}"/>
    <cellStyle name="Migliaia 50 3 13" xfId="31161" xr:uid="{00000000-0005-0000-0000-0000A3650000}"/>
    <cellStyle name="Migliaia 50 3 14" xfId="37112" xr:uid="{00000000-0005-0000-0000-0000A4650000}"/>
    <cellStyle name="Migliaia 50 3 2" xfId="13808" xr:uid="{00000000-0005-0000-0000-0000A5650000}"/>
    <cellStyle name="Migliaia 50 3 2 10" xfId="31162" xr:uid="{00000000-0005-0000-0000-0000A6650000}"/>
    <cellStyle name="Migliaia 50 3 2 11" xfId="33926" xr:uid="{00000000-0005-0000-0000-0000A7650000}"/>
    <cellStyle name="Migliaia 50 3 2 12" xfId="37113" xr:uid="{00000000-0005-0000-0000-0000A8650000}"/>
    <cellStyle name="Migliaia 50 3 2 2" xfId="13809" xr:uid="{00000000-0005-0000-0000-0000A9650000}"/>
    <cellStyle name="Migliaia 50 3 2 2 2" xfId="13810" xr:uid="{00000000-0005-0000-0000-0000AA650000}"/>
    <cellStyle name="Migliaia 50 3 2 2 3" xfId="13811" xr:uid="{00000000-0005-0000-0000-0000AB650000}"/>
    <cellStyle name="Migliaia 50 3 2 2 4" xfId="13812" xr:uid="{00000000-0005-0000-0000-0000AC650000}"/>
    <cellStyle name="Migliaia 50 3 2 2 5" xfId="26976" xr:uid="{00000000-0005-0000-0000-0000AD650000}"/>
    <cellStyle name="Migliaia 50 3 2 2 6" xfId="32054" xr:uid="{00000000-0005-0000-0000-0000AE650000}"/>
    <cellStyle name="Migliaia 50 3 2 2 7" xfId="35042" xr:uid="{00000000-0005-0000-0000-0000AF650000}"/>
    <cellStyle name="Migliaia 50 3 2 2 8" xfId="38002" xr:uid="{00000000-0005-0000-0000-0000B0650000}"/>
    <cellStyle name="Migliaia 50 3 2 3" xfId="13813" xr:uid="{00000000-0005-0000-0000-0000B1650000}"/>
    <cellStyle name="Migliaia 50 3 2 3 2" xfId="13814" xr:uid="{00000000-0005-0000-0000-0000B2650000}"/>
    <cellStyle name="Migliaia 50 3 2 3 3" xfId="13815" xr:uid="{00000000-0005-0000-0000-0000B3650000}"/>
    <cellStyle name="Migliaia 50 3 2 3 4" xfId="27762" xr:uid="{00000000-0005-0000-0000-0000B4650000}"/>
    <cellStyle name="Migliaia 50 3 2 3 5" xfId="35816" xr:uid="{00000000-0005-0000-0000-0000B5650000}"/>
    <cellStyle name="Migliaia 50 3 2 3 6" xfId="38776" xr:uid="{00000000-0005-0000-0000-0000B6650000}"/>
    <cellStyle name="Migliaia 50 3 2 4" xfId="13816" xr:uid="{00000000-0005-0000-0000-0000B7650000}"/>
    <cellStyle name="Migliaia 50 3 2 4 2" xfId="13817" xr:uid="{00000000-0005-0000-0000-0000B8650000}"/>
    <cellStyle name="Migliaia 50 3 2 4 3" xfId="13818" xr:uid="{00000000-0005-0000-0000-0000B9650000}"/>
    <cellStyle name="Migliaia 50 3 2 4 4" xfId="28678" xr:uid="{00000000-0005-0000-0000-0000BA650000}"/>
    <cellStyle name="Migliaia 50 3 2 4 5" xfId="39680" xr:uid="{00000000-0005-0000-0000-0000BB650000}"/>
    <cellStyle name="Migliaia 50 3 2 5" xfId="13819" xr:uid="{00000000-0005-0000-0000-0000BC650000}"/>
    <cellStyle name="Migliaia 50 3 2 5 2" xfId="13820" xr:uid="{00000000-0005-0000-0000-0000BD650000}"/>
    <cellStyle name="Migliaia 50 3 2 5 3" xfId="13821" xr:uid="{00000000-0005-0000-0000-0000BE650000}"/>
    <cellStyle name="Migliaia 50 3 2 5 4" xfId="29598" xr:uid="{00000000-0005-0000-0000-0000BF650000}"/>
    <cellStyle name="Migliaia 50 3 2 5 5" xfId="40585" xr:uid="{00000000-0005-0000-0000-0000C0650000}"/>
    <cellStyle name="Migliaia 50 3 2 6" xfId="13822" xr:uid="{00000000-0005-0000-0000-0000C1650000}"/>
    <cellStyle name="Migliaia 50 3 2 7" xfId="13823" xr:uid="{00000000-0005-0000-0000-0000C2650000}"/>
    <cellStyle name="Migliaia 50 3 2 8" xfId="13824" xr:uid="{00000000-0005-0000-0000-0000C3650000}"/>
    <cellStyle name="Migliaia 50 3 2 9" xfId="24645" xr:uid="{00000000-0005-0000-0000-0000C4650000}"/>
    <cellStyle name="Migliaia 50 3 3" xfId="13825" xr:uid="{00000000-0005-0000-0000-0000C5650000}"/>
    <cellStyle name="Migliaia 50 3 3 10" xfId="24646" xr:uid="{00000000-0005-0000-0000-0000C6650000}"/>
    <cellStyle name="Migliaia 50 3 3 11" xfId="31163" xr:uid="{00000000-0005-0000-0000-0000C7650000}"/>
    <cellStyle name="Migliaia 50 3 3 12" xfId="33927" xr:uid="{00000000-0005-0000-0000-0000C8650000}"/>
    <cellStyle name="Migliaia 50 3 3 13" xfId="37114" xr:uid="{00000000-0005-0000-0000-0000C9650000}"/>
    <cellStyle name="Migliaia 50 3 3 2" xfId="13826" xr:uid="{00000000-0005-0000-0000-0000CA650000}"/>
    <cellStyle name="Migliaia 50 3 3 2 10" xfId="31164" xr:uid="{00000000-0005-0000-0000-0000CB650000}"/>
    <cellStyle name="Migliaia 50 3 3 2 11" xfId="33928" xr:uid="{00000000-0005-0000-0000-0000CC650000}"/>
    <cellStyle name="Migliaia 50 3 3 2 12" xfId="37115" xr:uid="{00000000-0005-0000-0000-0000CD650000}"/>
    <cellStyle name="Migliaia 50 3 3 2 2" xfId="13827" xr:uid="{00000000-0005-0000-0000-0000CE650000}"/>
    <cellStyle name="Migliaia 50 3 3 2 2 2" xfId="13828" xr:uid="{00000000-0005-0000-0000-0000CF650000}"/>
    <cellStyle name="Migliaia 50 3 3 2 2 3" xfId="13829" xr:uid="{00000000-0005-0000-0000-0000D0650000}"/>
    <cellStyle name="Migliaia 50 3 3 2 2 4" xfId="13830" xr:uid="{00000000-0005-0000-0000-0000D1650000}"/>
    <cellStyle name="Migliaia 50 3 3 2 2 5" xfId="26978" xr:uid="{00000000-0005-0000-0000-0000D2650000}"/>
    <cellStyle name="Migliaia 50 3 3 2 2 6" xfId="32056" xr:uid="{00000000-0005-0000-0000-0000D3650000}"/>
    <cellStyle name="Migliaia 50 3 3 2 2 7" xfId="35044" xr:uid="{00000000-0005-0000-0000-0000D4650000}"/>
    <cellStyle name="Migliaia 50 3 3 2 2 8" xfId="38004" xr:uid="{00000000-0005-0000-0000-0000D5650000}"/>
    <cellStyle name="Migliaia 50 3 3 2 3" xfId="13831" xr:uid="{00000000-0005-0000-0000-0000D6650000}"/>
    <cellStyle name="Migliaia 50 3 3 2 3 2" xfId="13832" xr:uid="{00000000-0005-0000-0000-0000D7650000}"/>
    <cellStyle name="Migliaia 50 3 3 2 3 3" xfId="13833" xr:uid="{00000000-0005-0000-0000-0000D8650000}"/>
    <cellStyle name="Migliaia 50 3 3 2 3 4" xfId="28143" xr:uid="{00000000-0005-0000-0000-0000D9650000}"/>
    <cellStyle name="Migliaia 50 3 3 2 3 5" xfId="36192" xr:uid="{00000000-0005-0000-0000-0000DA650000}"/>
    <cellStyle name="Migliaia 50 3 3 2 3 6" xfId="39152" xr:uid="{00000000-0005-0000-0000-0000DB650000}"/>
    <cellStyle name="Migliaia 50 3 3 2 4" xfId="13834" xr:uid="{00000000-0005-0000-0000-0000DC650000}"/>
    <cellStyle name="Migliaia 50 3 3 2 4 2" xfId="13835" xr:uid="{00000000-0005-0000-0000-0000DD650000}"/>
    <cellStyle name="Migliaia 50 3 3 2 4 3" xfId="13836" xr:uid="{00000000-0005-0000-0000-0000DE650000}"/>
    <cellStyle name="Migliaia 50 3 3 2 4 4" xfId="29059" xr:uid="{00000000-0005-0000-0000-0000DF650000}"/>
    <cellStyle name="Migliaia 50 3 3 2 4 5" xfId="40056" xr:uid="{00000000-0005-0000-0000-0000E0650000}"/>
    <cellStyle name="Migliaia 50 3 3 2 5" xfId="13837" xr:uid="{00000000-0005-0000-0000-0000E1650000}"/>
    <cellStyle name="Migliaia 50 3 3 2 5 2" xfId="13838" xr:uid="{00000000-0005-0000-0000-0000E2650000}"/>
    <cellStyle name="Migliaia 50 3 3 2 5 3" xfId="13839" xr:uid="{00000000-0005-0000-0000-0000E3650000}"/>
    <cellStyle name="Migliaia 50 3 3 2 5 4" xfId="29979" xr:uid="{00000000-0005-0000-0000-0000E4650000}"/>
    <cellStyle name="Migliaia 50 3 3 2 5 5" xfId="40961" xr:uid="{00000000-0005-0000-0000-0000E5650000}"/>
    <cellStyle name="Migliaia 50 3 3 2 6" xfId="13840" xr:uid="{00000000-0005-0000-0000-0000E6650000}"/>
    <cellStyle name="Migliaia 50 3 3 2 7" xfId="13841" xr:uid="{00000000-0005-0000-0000-0000E7650000}"/>
    <cellStyle name="Migliaia 50 3 3 2 8" xfId="13842" xr:uid="{00000000-0005-0000-0000-0000E8650000}"/>
    <cellStyle name="Migliaia 50 3 3 2 9" xfId="24647" xr:uid="{00000000-0005-0000-0000-0000E9650000}"/>
    <cellStyle name="Migliaia 50 3 3 3" xfId="13843" xr:uid="{00000000-0005-0000-0000-0000EA650000}"/>
    <cellStyle name="Migliaia 50 3 3 3 2" xfId="13844" xr:uid="{00000000-0005-0000-0000-0000EB650000}"/>
    <cellStyle name="Migliaia 50 3 3 3 3" xfId="13845" xr:uid="{00000000-0005-0000-0000-0000EC650000}"/>
    <cellStyle name="Migliaia 50 3 3 3 4" xfId="13846" xr:uid="{00000000-0005-0000-0000-0000ED650000}"/>
    <cellStyle name="Migliaia 50 3 3 3 5" xfId="26977" xr:uid="{00000000-0005-0000-0000-0000EE650000}"/>
    <cellStyle name="Migliaia 50 3 3 3 6" xfId="32055" xr:uid="{00000000-0005-0000-0000-0000EF650000}"/>
    <cellStyle name="Migliaia 50 3 3 3 7" xfId="35043" xr:uid="{00000000-0005-0000-0000-0000F0650000}"/>
    <cellStyle name="Migliaia 50 3 3 3 8" xfId="38003" xr:uid="{00000000-0005-0000-0000-0000F1650000}"/>
    <cellStyle name="Migliaia 50 3 3 4" xfId="13847" xr:uid="{00000000-0005-0000-0000-0000F2650000}"/>
    <cellStyle name="Migliaia 50 3 3 4 2" xfId="13848" xr:uid="{00000000-0005-0000-0000-0000F3650000}"/>
    <cellStyle name="Migliaia 50 3 3 4 3" xfId="13849" xr:uid="{00000000-0005-0000-0000-0000F4650000}"/>
    <cellStyle name="Migliaia 50 3 3 4 4" xfId="27763" xr:uid="{00000000-0005-0000-0000-0000F5650000}"/>
    <cellStyle name="Migliaia 50 3 3 4 5" xfId="35817" xr:uid="{00000000-0005-0000-0000-0000F6650000}"/>
    <cellStyle name="Migliaia 50 3 3 4 6" xfId="38777" xr:uid="{00000000-0005-0000-0000-0000F7650000}"/>
    <cellStyle name="Migliaia 50 3 3 5" xfId="13850" xr:uid="{00000000-0005-0000-0000-0000F8650000}"/>
    <cellStyle name="Migliaia 50 3 3 5 2" xfId="13851" xr:uid="{00000000-0005-0000-0000-0000F9650000}"/>
    <cellStyle name="Migliaia 50 3 3 5 3" xfId="13852" xr:uid="{00000000-0005-0000-0000-0000FA650000}"/>
    <cellStyle name="Migliaia 50 3 3 5 4" xfId="28679" xr:uid="{00000000-0005-0000-0000-0000FB650000}"/>
    <cellStyle name="Migliaia 50 3 3 5 5" xfId="39681" xr:uid="{00000000-0005-0000-0000-0000FC650000}"/>
    <cellStyle name="Migliaia 50 3 3 6" xfId="13853" xr:uid="{00000000-0005-0000-0000-0000FD650000}"/>
    <cellStyle name="Migliaia 50 3 3 6 2" xfId="13854" xr:uid="{00000000-0005-0000-0000-0000FE650000}"/>
    <cellStyle name="Migliaia 50 3 3 6 3" xfId="13855" xr:uid="{00000000-0005-0000-0000-0000FF650000}"/>
    <cellStyle name="Migliaia 50 3 3 6 4" xfId="29599" xr:uid="{00000000-0005-0000-0000-000000660000}"/>
    <cellStyle name="Migliaia 50 3 3 6 5" xfId="40586" xr:uid="{00000000-0005-0000-0000-000001660000}"/>
    <cellStyle name="Migliaia 50 3 3 7" xfId="13856" xr:uid="{00000000-0005-0000-0000-000002660000}"/>
    <cellStyle name="Migliaia 50 3 3 8" xfId="13857" xr:uid="{00000000-0005-0000-0000-000003660000}"/>
    <cellStyle name="Migliaia 50 3 3 9" xfId="13858" xr:uid="{00000000-0005-0000-0000-000004660000}"/>
    <cellStyle name="Migliaia 50 3 4" xfId="13859" xr:uid="{00000000-0005-0000-0000-000005660000}"/>
    <cellStyle name="Migliaia 50 3 4 10" xfId="31165" xr:uid="{00000000-0005-0000-0000-000006660000}"/>
    <cellStyle name="Migliaia 50 3 4 11" xfId="33929" xr:uid="{00000000-0005-0000-0000-000007660000}"/>
    <cellStyle name="Migliaia 50 3 4 12" xfId="37116" xr:uid="{00000000-0005-0000-0000-000008660000}"/>
    <cellStyle name="Migliaia 50 3 4 2" xfId="13860" xr:uid="{00000000-0005-0000-0000-000009660000}"/>
    <cellStyle name="Migliaia 50 3 4 2 2" xfId="13861" xr:uid="{00000000-0005-0000-0000-00000A660000}"/>
    <cellStyle name="Migliaia 50 3 4 2 3" xfId="13862" xr:uid="{00000000-0005-0000-0000-00000B660000}"/>
    <cellStyle name="Migliaia 50 3 4 2 4" xfId="13863" xr:uid="{00000000-0005-0000-0000-00000C660000}"/>
    <cellStyle name="Migliaia 50 3 4 2 5" xfId="26979" xr:uid="{00000000-0005-0000-0000-00000D660000}"/>
    <cellStyle name="Migliaia 50 3 4 2 6" xfId="32057" xr:uid="{00000000-0005-0000-0000-00000E660000}"/>
    <cellStyle name="Migliaia 50 3 4 2 7" xfId="35045" xr:uid="{00000000-0005-0000-0000-00000F660000}"/>
    <cellStyle name="Migliaia 50 3 4 2 8" xfId="38005" xr:uid="{00000000-0005-0000-0000-000010660000}"/>
    <cellStyle name="Migliaia 50 3 4 3" xfId="13864" xr:uid="{00000000-0005-0000-0000-000011660000}"/>
    <cellStyle name="Migliaia 50 3 4 3 2" xfId="13865" xr:uid="{00000000-0005-0000-0000-000012660000}"/>
    <cellStyle name="Migliaia 50 3 4 3 3" xfId="13866" xr:uid="{00000000-0005-0000-0000-000013660000}"/>
    <cellStyle name="Migliaia 50 3 4 3 4" xfId="28142" xr:uid="{00000000-0005-0000-0000-000014660000}"/>
    <cellStyle name="Migliaia 50 3 4 3 5" xfId="36191" xr:uid="{00000000-0005-0000-0000-000015660000}"/>
    <cellStyle name="Migliaia 50 3 4 3 6" xfId="39151" xr:uid="{00000000-0005-0000-0000-000016660000}"/>
    <cellStyle name="Migliaia 50 3 4 4" xfId="13867" xr:uid="{00000000-0005-0000-0000-000017660000}"/>
    <cellStyle name="Migliaia 50 3 4 4 2" xfId="13868" xr:uid="{00000000-0005-0000-0000-000018660000}"/>
    <cellStyle name="Migliaia 50 3 4 4 3" xfId="13869" xr:uid="{00000000-0005-0000-0000-000019660000}"/>
    <cellStyle name="Migliaia 50 3 4 4 4" xfId="29058" xr:uid="{00000000-0005-0000-0000-00001A660000}"/>
    <cellStyle name="Migliaia 50 3 4 4 5" xfId="40055" xr:uid="{00000000-0005-0000-0000-00001B660000}"/>
    <cellStyle name="Migliaia 50 3 4 5" xfId="13870" xr:uid="{00000000-0005-0000-0000-00001C660000}"/>
    <cellStyle name="Migliaia 50 3 4 5 2" xfId="13871" xr:uid="{00000000-0005-0000-0000-00001D660000}"/>
    <cellStyle name="Migliaia 50 3 4 5 3" xfId="13872" xr:uid="{00000000-0005-0000-0000-00001E660000}"/>
    <cellStyle name="Migliaia 50 3 4 5 4" xfId="29978" xr:uid="{00000000-0005-0000-0000-00001F660000}"/>
    <cellStyle name="Migliaia 50 3 4 5 5" xfId="40960" xr:uid="{00000000-0005-0000-0000-000020660000}"/>
    <cellStyle name="Migliaia 50 3 4 6" xfId="13873" xr:uid="{00000000-0005-0000-0000-000021660000}"/>
    <cellStyle name="Migliaia 50 3 4 7" xfId="13874" xr:uid="{00000000-0005-0000-0000-000022660000}"/>
    <cellStyle name="Migliaia 50 3 4 8" xfId="13875" xr:uid="{00000000-0005-0000-0000-000023660000}"/>
    <cellStyle name="Migliaia 50 3 4 9" xfId="24648" xr:uid="{00000000-0005-0000-0000-000024660000}"/>
    <cellStyle name="Migliaia 50 3 5" xfId="13876" xr:uid="{00000000-0005-0000-0000-000025660000}"/>
    <cellStyle name="Migliaia 50 3 5 2" xfId="13877" xr:uid="{00000000-0005-0000-0000-000026660000}"/>
    <cellStyle name="Migliaia 50 3 5 3" xfId="13878" xr:uid="{00000000-0005-0000-0000-000027660000}"/>
    <cellStyle name="Migliaia 50 3 5 4" xfId="13879" xr:uid="{00000000-0005-0000-0000-000028660000}"/>
    <cellStyle name="Migliaia 50 3 5 5" xfId="26975" xr:uid="{00000000-0005-0000-0000-000029660000}"/>
    <cellStyle name="Migliaia 50 3 5 6" xfId="32053" xr:uid="{00000000-0005-0000-0000-00002A660000}"/>
    <cellStyle name="Migliaia 50 3 5 7" xfId="35041" xr:uid="{00000000-0005-0000-0000-00002B660000}"/>
    <cellStyle name="Migliaia 50 3 5 8" xfId="38001" xr:uid="{00000000-0005-0000-0000-00002C660000}"/>
    <cellStyle name="Migliaia 50 3 6" xfId="13880" xr:uid="{00000000-0005-0000-0000-00002D660000}"/>
    <cellStyle name="Migliaia 50 3 6 2" xfId="13881" xr:uid="{00000000-0005-0000-0000-00002E660000}"/>
    <cellStyle name="Migliaia 50 3 6 3" xfId="13882" xr:uid="{00000000-0005-0000-0000-00002F660000}"/>
    <cellStyle name="Migliaia 50 3 6 4" xfId="27761" xr:uid="{00000000-0005-0000-0000-000030660000}"/>
    <cellStyle name="Migliaia 50 3 6 5" xfId="35815" xr:uid="{00000000-0005-0000-0000-000031660000}"/>
    <cellStyle name="Migliaia 50 3 6 6" xfId="38775" xr:uid="{00000000-0005-0000-0000-000032660000}"/>
    <cellStyle name="Migliaia 50 3 7" xfId="13883" xr:uid="{00000000-0005-0000-0000-000033660000}"/>
    <cellStyle name="Migliaia 50 3 7 2" xfId="13884" xr:uid="{00000000-0005-0000-0000-000034660000}"/>
    <cellStyle name="Migliaia 50 3 7 3" xfId="13885" xr:uid="{00000000-0005-0000-0000-000035660000}"/>
    <cellStyle name="Migliaia 50 3 7 4" xfId="28677" xr:uid="{00000000-0005-0000-0000-000036660000}"/>
    <cellStyle name="Migliaia 50 3 7 5" xfId="33925" xr:uid="{00000000-0005-0000-0000-000037660000}"/>
    <cellStyle name="Migliaia 50 3 7 6" xfId="39679" xr:uid="{00000000-0005-0000-0000-000038660000}"/>
    <cellStyle name="Migliaia 50 3 8" xfId="13886" xr:uid="{00000000-0005-0000-0000-000039660000}"/>
    <cellStyle name="Migliaia 50 3 8 2" xfId="13887" xr:uid="{00000000-0005-0000-0000-00003A660000}"/>
    <cellStyle name="Migliaia 50 3 8 3" xfId="13888" xr:uid="{00000000-0005-0000-0000-00003B660000}"/>
    <cellStyle name="Migliaia 50 3 8 4" xfId="29597" xr:uid="{00000000-0005-0000-0000-00003C660000}"/>
    <cellStyle name="Migliaia 50 3 8 5" xfId="40584" xr:uid="{00000000-0005-0000-0000-00003D660000}"/>
    <cellStyle name="Migliaia 50 3 9" xfId="13889" xr:uid="{00000000-0005-0000-0000-00003E660000}"/>
    <cellStyle name="Migliaia 50 4" xfId="13890" xr:uid="{00000000-0005-0000-0000-00003F660000}"/>
    <cellStyle name="Migliaia 50 4 10" xfId="13891" xr:uid="{00000000-0005-0000-0000-000040660000}"/>
    <cellStyle name="Migliaia 50 4 11" xfId="24649" xr:uid="{00000000-0005-0000-0000-000041660000}"/>
    <cellStyle name="Migliaia 50 4 12" xfId="31166" xr:uid="{00000000-0005-0000-0000-000042660000}"/>
    <cellStyle name="Migliaia 50 4 13" xfId="33930" xr:uid="{00000000-0005-0000-0000-000043660000}"/>
    <cellStyle name="Migliaia 50 4 14" xfId="37117" xr:uid="{00000000-0005-0000-0000-000044660000}"/>
    <cellStyle name="Migliaia 50 4 2" xfId="13892" xr:uid="{00000000-0005-0000-0000-000045660000}"/>
    <cellStyle name="Migliaia 50 4 2 10" xfId="24650" xr:uid="{00000000-0005-0000-0000-000046660000}"/>
    <cellStyle name="Migliaia 50 4 2 11" xfId="31167" xr:uid="{00000000-0005-0000-0000-000047660000}"/>
    <cellStyle name="Migliaia 50 4 2 12" xfId="33931" xr:uid="{00000000-0005-0000-0000-000048660000}"/>
    <cellStyle name="Migliaia 50 4 2 13" xfId="37118" xr:uid="{00000000-0005-0000-0000-000049660000}"/>
    <cellStyle name="Migliaia 50 4 2 2" xfId="13893" xr:uid="{00000000-0005-0000-0000-00004A660000}"/>
    <cellStyle name="Migliaia 50 4 2 2 10" xfId="31168" xr:uid="{00000000-0005-0000-0000-00004B660000}"/>
    <cellStyle name="Migliaia 50 4 2 2 11" xfId="33932" xr:uid="{00000000-0005-0000-0000-00004C660000}"/>
    <cellStyle name="Migliaia 50 4 2 2 12" xfId="37119" xr:uid="{00000000-0005-0000-0000-00004D660000}"/>
    <cellStyle name="Migliaia 50 4 2 2 2" xfId="13894" xr:uid="{00000000-0005-0000-0000-00004E660000}"/>
    <cellStyle name="Migliaia 50 4 2 2 2 2" xfId="13895" xr:uid="{00000000-0005-0000-0000-00004F660000}"/>
    <cellStyle name="Migliaia 50 4 2 2 2 3" xfId="13896" xr:uid="{00000000-0005-0000-0000-000050660000}"/>
    <cellStyle name="Migliaia 50 4 2 2 2 4" xfId="13897" xr:uid="{00000000-0005-0000-0000-000051660000}"/>
    <cellStyle name="Migliaia 50 4 2 2 2 5" xfId="26982" xr:uid="{00000000-0005-0000-0000-000052660000}"/>
    <cellStyle name="Migliaia 50 4 2 2 2 6" xfId="32060" xr:uid="{00000000-0005-0000-0000-000053660000}"/>
    <cellStyle name="Migliaia 50 4 2 2 2 7" xfId="35048" xr:uid="{00000000-0005-0000-0000-000054660000}"/>
    <cellStyle name="Migliaia 50 4 2 2 2 8" xfId="38008" xr:uid="{00000000-0005-0000-0000-000055660000}"/>
    <cellStyle name="Migliaia 50 4 2 2 3" xfId="13898" xr:uid="{00000000-0005-0000-0000-000056660000}"/>
    <cellStyle name="Migliaia 50 4 2 2 3 2" xfId="13899" xr:uid="{00000000-0005-0000-0000-000057660000}"/>
    <cellStyle name="Migliaia 50 4 2 2 3 3" xfId="13900" xr:uid="{00000000-0005-0000-0000-000058660000}"/>
    <cellStyle name="Migliaia 50 4 2 2 3 4" xfId="28145" xr:uid="{00000000-0005-0000-0000-000059660000}"/>
    <cellStyle name="Migliaia 50 4 2 2 3 5" xfId="36194" xr:uid="{00000000-0005-0000-0000-00005A660000}"/>
    <cellStyle name="Migliaia 50 4 2 2 3 6" xfId="39154" xr:uid="{00000000-0005-0000-0000-00005B660000}"/>
    <cellStyle name="Migliaia 50 4 2 2 4" xfId="13901" xr:uid="{00000000-0005-0000-0000-00005C660000}"/>
    <cellStyle name="Migliaia 50 4 2 2 4 2" xfId="13902" xr:uid="{00000000-0005-0000-0000-00005D660000}"/>
    <cellStyle name="Migliaia 50 4 2 2 4 3" xfId="13903" xr:uid="{00000000-0005-0000-0000-00005E660000}"/>
    <cellStyle name="Migliaia 50 4 2 2 4 4" xfId="29061" xr:uid="{00000000-0005-0000-0000-00005F660000}"/>
    <cellStyle name="Migliaia 50 4 2 2 4 5" xfId="40058" xr:uid="{00000000-0005-0000-0000-000060660000}"/>
    <cellStyle name="Migliaia 50 4 2 2 5" xfId="13904" xr:uid="{00000000-0005-0000-0000-000061660000}"/>
    <cellStyle name="Migliaia 50 4 2 2 5 2" xfId="13905" xr:uid="{00000000-0005-0000-0000-000062660000}"/>
    <cellStyle name="Migliaia 50 4 2 2 5 3" xfId="13906" xr:uid="{00000000-0005-0000-0000-000063660000}"/>
    <cellStyle name="Migliaia 50 4 2 2 5 4" xfId="29981" xr:uid="{00000000-0005-0000-0000-000064660000}"/>
    <cellStyle name="Migliaia 50 4 2 2 5 5" xfId="40963" xr:uid="{00000000-0005-0000-0000-000065660000}"/>
    <cellStyle name="Migliaia 50 4 2 2 6" xfId="13907" xr:uid="{00000000-0005-0000-0000-000066660000}"/>
    <cellStyle name="Migliaia 50 4 2 2 7" xfId="13908" xr:uid="{00000000-0005-0000-0000-000067660000}"/>
    <cellStyle name="Migliaia 50 4 2 2 8" xfId="13909" xr:uid="{00000000-0005-0000-0000-000068660000}"/>
    <cellStyle name="Migliaia 50 4 2 2 9" xfId="24651" xr:uid="{00000000-0005-0000-0000-000069660000}"/>
    <cellStyle name="Migliaia 50 4 2 3" xfId="13910" xr:uid="{00000000-0005-0000-0000-00006A660000}"/>
    <cellStyle name="Migliaia 50 4 2 3 2" xfId="13911" xr:uid="{00000000-0005-0000-0000-00006B660000}"/>
    <cellStyle name="Migliaia 50 4 2 3 3" xfId="13912" xr:uid="{00000000-0005-0000-0000-00006C660000}"/>
    <cellStyle name="Migliaia 50 4 2 3 4" xfId="13913" xr:uid="{00000000-0005-0000-0000-00006D660000}"/>
    <cellStyle name="Migliaia 50 4 2 3 5" xfId="26981" xr:uid="{00000000-0005-0000-0000-00006E660000}"/>
    <cellStyle name="Migliaia 50 4 2 3 6" xfId="32059" xr:uid="{00000000-0005-0000-0000-00006F660000}"/>
    <cellStyle name="Migliaia 50 4 2 3 7" xfId="35047" xr:uid="{00000000-0005-0000-0000-000070660000}"/>
    <cellStyle name="Migliaia 50 4 2 3 8" xfId="38007" xr:uid="{00000000-0005-0000-0000-000071660000}"/>
    <cellStyle name="Migliaia 50 4 2 4" xfId="13914" xr:uid="{00000000-0005-0000-0000-000072660000}"/>
    <cellStyle name="Migliaia 50 4 2 4 2" xfId="13915" xr:uid="{00000000-0005-0000-0000-000073660000}"/>
    <cellStyle name="Migliaia 50 4 2 4 3" xfId="13916" xr:uid="{00000000-0005-0000-0000-000074660000}"/>
    <cellStyle name="Migliaia 50 4 2 4 4" xfId="27765" xr:uid="{00000000-0005-0000-0000-000075660000}"/>
    <cellStyle name="Migliaia 50 4 2 4 5" xfId="35819" xr:uid="{00000000-0005-0000-0000-000076660000}"/>
    <cellStyle name="Migliaia 50 4 2 4 6" xfId="38779" xr:uid="{00000000-0005-0000-0000-000077660000}"/>
    <cellStyle name="Migliaia 50 4 2 5" xfId="13917" xr:uid="{00000000-0005-0000-0000-000078660000}"/>
    <cellStyle name="Migliaia 50 4 2 5 2" xfId="13918" xr:uid="{00000000-0005-0000-0000-000079660000}"/>
    <cellStyle name="Migliaia 50 4 2 5 3" xfId="13919" xr:uid="{00000000-0005-0000-0000-00007A660000}"/>
    <cellStyle name="Migliaia 50 4 2 5 4" xfId="28681" xr:uid="{00000000-0005-0000-0000-00007B660000}"/>
    <cellStyle name="Migliaia 50 4 2 5 5" xfId="39683" xr:uid="{00000000-0005-0000-0000-00007C660000}"/>
    <cellStyle name="Migliaia 50 4 2 6" xfId="13920" xr:uid="{00000000-0005-0000-0000-00007D660000}"/>
    <cellStyle name="Migliaia 50 4 2 6 2" xfId="13921" xr:uid="{00000000-0005-0000-0000-00007E660000}"/>
    <cellStyle name="Migliaia 50 4 2 6 3" xfId="13922" xr:uid="{00000000-0005-0000-0000-00007F660000}"/>
    <cellStyle name="Migliaia 50 4 2 6 4" xfId="29601" xr:uid="{00000000-0005-0000-0000-000080660000}"/>
    <cellStyle name="Migliaia 50 4 2 6 5" xfId="40588" xr:uid="{00000000-0005-0000-0000-000081660000}"/>
    <cellStyle name="Migliaia 50 4 2 7" xfId="13923" xr:uid="{00000000-0005-0000-0000-000082660000}"/>
    <cellStyle name="Migliaia 50 4 2 8" xfId="13924" xr:uid="{00000000-0005-0000-0000-000083660000}"/>
    <cellStyle name="Migliaia 50 4 2 9" xfId="13925" xr:uid="{00000000-0005-0000-0000-000084660000}"/>
    <cellStyle name="Migliaia 50 4 3" xfId="13926" xr:uid="{00000000-0005-0000-0000-000085660000}"/>
    <cellStyle name="Migliaia 50 4 3 10" xfId="31169" xr:uid="{00000000-0005-0000-0000-000086660000}"/>
    <cellStyle name="Migliaia 50 4 3 11" xfId="33933" xr:uid="{00000000-0005-0000-0000-000087660000}"/>
    <cellStyle name="Migliaia 50 4 3 12" xfId="37120" xr:uid="{00000000-0005-0000-0000-000088660000}"/>
    <cellStyle name="Migliaia 50 4 3 2" xfId="13927" xr:uid="{00000000-0005-0000-0000-000089660000}"/>
    <cellStyle name="Migliaia 50 4 3 2 2" xfId="13928" xr:uid="{00000000-0005-0000-0000-00008A660000}"/>
    <cellStyle name="Migliaia 50 4 3 2 3" xfId="13929" xr:uid="{00000000-0005-0000-0000-00008B660000}"/>
    <cellStyle name="Migliaia 50 4 3 2 4" xfId="13930" xr:uid="{00000000-0005-0000-0000-00008C660000}"/>
    <cellStyle name="Migliaia 50 4 3 2 5" xfId="26983" xr:uid="{00000000-0005-0000-0000-00008D660000}"/>
    <cellStyle name="Migliaia 50 4 3 2 6" xfId="32061" xr:uid="{00000000-0005-0000-0000-00008E660000}"/>
    <cellStyle name="Migliaia 50 4 3 2 7" xfId="35049" xr:uid="{00000000-0005-0000-0000-00008F660000}"/>
    <cellStyle name="Migliaia 50 4 3 2 8" xfId="38009" xr:uid="{00000000-0005-0000-0000-000090660000}"/>
    <cellStyle name="Migliaia 50 4 3 3" xfId="13931" xr:uid="{00000000-0005-0000-0000-000091660000}"/>
    <cellStyle name="Migliaia 50 4 3 3 2" xfId="13932" xr:uid="{00000000-0005-0000-0000-000092660000}"/>
    <cellStyle name="Migliaia 50 4 3 3 3" xfId="13933" xr:uid="{00000000-0005-0000-0000-000093660000}"/>
    <cellStyle name="Migliaia 50 4 3 3 4" xfId="28144" xr:uid="{00000000-0005-0000-0000-000094660000}"/>
    <cellStyle name="Migliaia 50 4 3 3 5" xfId="36193" xr:uid="{00000000-0005-0000-0000-000095660000}"/>
    <cellStyle name="Migliaia 50 4 3 3 6" xfId="39153" xr:uid="{00000000-0005-0000-0000-000096660000}"/>
    <cellStyle name="Migliaia 50 4 3 4" xfId="13934" xr:uid="{00000000-0005-0000-0000-000097660000}"/>
    <cellStyle name="Migliaia 50 4 3 4 2" xfId="13935" xr:uid="{00000000-0005-0000-0000-000098660000}"/>
    <cellStyle name="Migliaia 50 4 3 4 3" xfId="13936" xr:uid="{00000000-0005-0000-0000-000099660000}"/>
    <cellStyle name="Migliaia 50 4 3 4 4" xfId="29060" xr:uid="{00000000-0005-0000-0000-00009A660000}"/>
    <cellStyle name="Migliaia 50 4 3 4 5" xfId="40057" xr:uid="{00000000-0005-0000-0000-00009B660000}"/>
    <cellStyle name="Migliaia 50 4 3 5" xfId="13937" xr:uid="{00000000-0005-0000-0000-00009C660000}"/>
    <cellStyle name="Migliaia 50 4 3 5 2" xfId="13938" xr:uid="{00000000-0005-0000-0000-00009D660000}"/>
    <cellStyle name="Migliaia 50 4 3 5 3" xfId="13939" xr:uid="{00000000-0005-0000-0000-00009E660000}"/>
    <cellStyle name="Migliaia 50 4 3 5 4" xfId="29980" xr:uid="{00000000-0005-0000-0000-00009F660000}"/>
    <cellStyle name="Migliaia 50 4 3 5 5" xfId="40962" xr:uid="{00000000-0005-0000-0000-0000A0660000}"/>
    <cellStyle name="Migliaia 50 4 3 6" xfId="13940" xr:uid="{00000000-0005-0000-0000-0000A1660000}"/>
    <cellStyle name="Migliaia 50 4 3 7" xfId="13941" xr:uid="{00000000-0005-0000-0000-0000A2660000}"/>
    <cellStyle name="Migliaia 50 4 3 8" xfId="13942" xr:uid="{00000000-0005-0000-0000-0000A3660000}"/>
    <cellStyle name="Migliaia 50 4 3 9" xfId="24652" xr:uid="{00000000-0005-0000-0000-0000A4660000}"/>
    <cellStyle name="Migliaia 50 4 4" xfId="13943" xr:uid="{00000000-0005-0000-0000-0000A5660000}"/>
    <cellStyle name="Migliaia 50 4 4 2" xfId="13944" xr:uid="{00000000-0005-0000-0000-0000A6660000}"/>
    <cellStyle name="Migliaia 50 4 4 3" xfId="13945" xr:uid="{00000000-0005-0000-0000-0000A7660000}"/>
    <cellStyle name="Migliaia 50 4 4 4" xfId="13946" xr:uid="{00000000-0005-0000-0000-0000A8660000}"/>
    <cellStyle name="Migliaia 50 4 4 5" xfId="26980" xr:uid="{00000000-0005-0000-0000-0000A9660000}"/>
    <cellStyle name="Migliaia 50 4 4 6" xfId="32058" xr:uid="{00000000-0005-0000-0000-0000AA660000}"/>
    <cellStyle name="Migliaia 50 4 4 7" xfId="35046" xr:uid="{00000000-0005-0000-0000-0000AB660000}"/>
    <cellStyle name="Migliaia 50 4 4 8" xfId="38006" xr:uid="{00000000-0005-0000-0000-0000AC660000}"/>
    <cellStyle name="Migliaia 50 4 5" xfId="13947" xr:uid="{00000000-0005-0000-0000-0000AD660000}"/>
    <cellStyle name="Migliaia 50 4 5 2" xfId="13948" xr:uid="{00000000-0005-0000-0000-0000AE660000}"/>
    <cellStyle name="Migliaia 50 4 5 3" xfId="13949" xr:uid="{00000000-0005-0000-0000-0000AF660000}"/>
    <cellStyle name="Migliaia 50 4 5 4" xfId="27764" xr:uid="{00000000-0005-0000-0000-0000B0660000}"/>
    <cellStyle name="Migliaia 50 4 5 5" xfId="35818" xr:uid="{00000000-0005-0000-0000-0000B1660000}"/>
    <cellStyle name="Migliaia 50 4 5 6" xfId="38778" xr:uid="{00000000-0005-0000-0000-0000B2660000}"/>
    <cellStyle name="Migliaia 50 4 6" xfId="13950" xr:uid="{00000000-0005-0000-0000-0000B3660000}"/>
    <cellStyle name="Migliaia 50 4 6 2" xfId="13951" xr:uid="{00000000-0005-0000-0000-0000B4660000}"/>
    <cellStyle name="Migliaia 50 4 6 3" xfId="13952" xr:uid="{00000000-0005-0000-0000-0000B5660000}"/>
    <cellStyle name="Migliaia 50 4 6 4" xfId="28680" xr:uid="{00000000-0005-0000-0000-0000B6660000}"/>
    <cellStyle name="Migliaia 50 4 6 5" xfId="39682" xr:uid="{00000000-0005-0000-0000-0000B7660000}"/>
    <cellStyle name="Migliaia 50 4 7" xfId="13953" xr:uid="{00000000-0005-0000-0000-0000B8660000}"/>
    <cellStyle name="Migliaia 50 4 7 2" xfId="13954" xr:uid="{00000000-0005-0000-0000-0000B9660000}"/>
    <cellStyle name="Migliaia 50 4 7 3" xfId="13955" xr:uid="{00000000-0005-0000-0000-0000BA660000}"/>
    <cellStyle name="Migliaia 50 4 7 4" xfId="29600" xr:uid="{00000000-0005-0000-0000-0000BB660000}"/>
    <cellStyle name="Migliaia 50 4 7 5" xfId="40587" xr:uid="{00000000-0005-0000-0000-0000BC660000}"/>
    <cellStyle name="Migliaia 50 4 8" xfId="13956" xr:uid="{00000000-0005-0000-0000-0000BD660000}"/>
    <cellStyle name="Migliaia 50 4 9" xfId="13957" xr:uid="{00000000-0005-0000-0000-0000BE660000}"/>
    <cellStyle name="Migliaia 50 5" xfId="13958" xr:uid="{00000000-0005-0000-0000-0000BF660000}"/>
    <cellStyle name="Migliaia 50 5 10" xfId="31170" xr:uid="{00000000-0005-0000-0000-0000C0660000}"/>
    <cellStyle name="Migliaia 50 5 11" xfId="33934" xr:uid="{00000000-0005-0000-0000-0000C1660000}"/>
    <cellStyle name="Migliaia 50 5 12" xfId="37121" xr:uid="{00000000-0005-0000-0000-0000C2660000}"/>
    <cellStyle name="Migliaia 50 5 2" xfId="13959" xr:uid="{00000000-0005-0000-0000-0000C3660000}"/>
    <cellStyle name="Migliaia 50 5 2 2" xfId="13960" xr:uid="{00000000-0005-0000-0000-0000C4660000}"/>
    <cellStyle name="Migliaia 50 5 2 3" xfId="13961" xr:uid="{00000000-0005-0000-0000-0000C5660000}"/>
    <cellStyle name="Migliaia 50 5 2 4" xfId="13962" xr:uid="{00000000-0005-0000-0000-0000C6660000}"/>
    <cellStyle name="Migliaia 50 5 2 5" xfId="26984" xr:uid="{00000000-0005-0000-0000-0000C7660000}"/>
    <cellStyle name="Migliaia 50 5 2 6" xfId="32062" xr:uid="{00000000-0005-0000-0000-0000C8660000}"/>
    <cellStyle name="Migliaia 50 5 2 7" xfId="35050" xr:uid="{00000000-0005-0000-0000-0000C9660000}"/>
    <cellStyle name="Migliaia 50 5 2 8" xfId="38010" xr:uid="{00000000-0005-0000-0000-0000CA660000}"/>
    <cellStyle name="Migliaia 50 5 3" xfId="13963" xr:uid="{00000000-0005-0000-0000-0000CB660000}"/>
    <cellStyle name="Migliaia 50 5 3 2" xfId="13964" xr:uid="{00000000-0005-0000-0000-0000CC660000}"/>
    <cellStyle name="Migliaia 50 5 3 3" xfId="13965" xr:uid="{00000000-0005-0000-0000-0000CD660000}"/>
    <cellStyle name="Migliaia 50 5 3 4" xfId="27766" xr:uid="{00000000-0005-0000-0000-0000CE660000}"/>
    <cellStyle name="Migliaia 50 5 3 5" xfId="35820" xr:uid="{00000000-0005-0000-0000-0000CF660000}"/>
    <cellStyle name="Migliaia 50 5 3 6" xfId="38780" xr:uid="{00000000-0005-0000-0000-0000D0660000}"/>
    <cellStyle name="Migliaia 50 5 4" xfId="13966" xr:uid="{00000000-0005-0000-0000-0000D1660000}"/>
    <cellStyle name="Migliaia 50 5 4 2" xfId="13967" xr:uid="{00000000-0005-0000-0000-0000D2660000}"/>
    <cellStyle name="Migliaia 50 5 4 3" xfId="13968" xr:uid="{00000000-0005-0000-0000-0000D3660000}"/>
    <cellStyle name="Migliaia 50 5 4 4" xfId="28682" xr:uid="{00000000-0005-0000-0000-0000D4660000}"/>
    <cellStyle name="Migliaia 50 5 4 5" xfId="39684" xr:uid="{00000000-0005-0000-0000-0000D5660000}"/>
    <cellStyle name="Migliaia 50 5 5" xfId="13969" xr:uid="{00000000-0005-0000-0000-0000D6660000}"/>
    <cellStyle name="Migliaia 50 5 5 2" xfId="13970" xr:uid="{00000000-0005-0000-0000-0000D7660000}"/>
    <cellStyle name="Migliaia 50 5 5 3" xfId="13971" xr:uid="{00000000-0005-0000-0000-0000D8660000}"/>
    <cellStyle name="Migliaia 50 5 5 4" xfId="29602" xr:uid="{00000000-0005-0000-0000-0000D9660000}"/>
    <cellStyle name="Migliaia 50 5 5 5" xfId="40589" xr:uid="{00000000-0005-0000-0000-0000DA660000}"/>
    <cellStyle name="Migliaia 50 5 6" xfId="13972" xr:uid="{00000000-0005-0000-0000-0000DB660000}"/>
    <cellStyle name="Migliaia 50 5 7" xfId="13973" xr:uid="{00000000-0005-0000-0000-0000DC660000}"/>
    <cellStyle name="Migliaia 50 5 8" xfId="13974" xr:uid="{00000000-0005-0000-0000-0000DD660000}"/>
    <cellStyle name="Migliaia 50 5 9" xfId="24653" xr:uid="{00000000-0005-0000-0000-0000DE660000}"/>
    <cellStyle name="Migliaia 50 6" xfId="13975" xr:uid="{00000000-0005-0000-0000-0000DF660000}"/>
    <cellStyle name="Migliaia 50 6 2" xfId="13976" xr:uid="{00000000-0005-0000-0000-0000E0660000}"/>
    <cellStyle name="Migliaia 50 6 3" xfId="13977" xr:uid="{00000000-0005-0000-0000-0000E1660000}"/>
    <cellStyle name="Migliaia 50 6 4" xfId="13978" xr:uid="{00000000-0005-0000-0000-0000E2660000}"/>
    <cellStyle name="Migliaia 50 6 5" xfId="26972" xr:uid="{00000000-0005-0000-0000-0000E3660000}"/>
    <cellStyle name="Migliaia 50 6 6" xfId="32050" xr:uid="{00000000-0005-0000-0000-0000E4660000}"/>
    <cellStyle name="Migliaia 50 6 7" xfId="35038" xr:uid="{00000000-0005-0000-0000-0000E5660000}"/>
    <cellStyle name="Migliaia 50 6 8" xfId="37998" xr:uid="{00000000-0005-0000-0000-0000E6660000}"/>
    <cellStyle name="Migliaia 50 7" xfId="13979" xr:uid="{00000000-0005-0000-0000-0000E7660000}"/>
    <cellStyle name="Migliaia 50 7 2" xfId="13980" xr:uid="{00000000-0005-0000-0000-0000E8660000}"/>
    <cellStyle name="Migliaia 50 7 3" xfId="13981" xr:uid="{00000000-0005-0000-0000-0000E9660000}"/>
    <cellStyle name="Migliaia 50 7 4" xfId="13982" xr:uid="{00000000-0005-0000-0000-0000EA660000}"/>
    <cellStyle name="Migliaia 50 7 5" xfId="23994" xr:uid="{00000000-0005-0000-0000-0000EB660000}"/>
    <cellStyle name="Migliaia 50 7 6" xfId="30550" xr:uid="{00000000-0005-0000-0000-0000EC660000}"/>
    <cellStyle name="Migliaia 50 7 7" xfId="33211" xr:uid="{00000000-0005-0000-0000-0000ED660000}"/>
    <cellStyle name="Migliaia 50 7 8" xfId="36502" xr:uid="{00000000-0005-0000-0000-0000EE660000}"/>
    <cellStyle name="Migliaia 50 8" xfId="13983" xr:uid="{00000000-0005-0000-0000-0000EF660000}"/>
    <cellStyle name="Migliaia 50 8 2" xfId="13984" xr:uid="{00000000-0005-0000-0000-0000F0660000}"/>
    <cellStyle name="Migliaia 50 8 3" xfId="13985" xr:uid="{00000000-0005-0000-0000-0000F1660000}"/>
    <cellStyle name="Migliaia 50 8 4" xfId="13986" xr:uid="{00000000-0005-0000-0000-0000F2660000}"/>
    <cellStyle name="Migliaia 50 8 5" xfId="27291" xr:uid="{00000000-0005-0000-0000-0000F3660000}"/>
    <cellStyle name="Migliaia 50 8 6" xfId="32362" xr:uid="{00000000-0005-0000-0000-0000F4660000}"/>
    <cellStyle name="Migliaia 50 8 7" xfId="35350" xr:uid="{00000000-0005-0000-0000-0000F5660000}"/>
    <cellStyle name="Migliaia 50 8 8" xfId="38310" xr:uid="{00000000-0005-0000-0000-0000F6660000}"/>
    <cellStyle name="Migliaia 50 9" xfId="13987" xr:uid="{00000000-0005-0000-0000-0000F7660000}"/>
    <cellStyle name="Migliaia 50 9 2" xfId="13988" xr:uid="{00000000-0005-0000-0000-0000F8660000}"/>
    <cellStyle name="Migliaia 50 9 3" xfId="13989" xr:uid="{00000000-0005-0000-0000-0000F9660000}"/>
    <cellStyle name="Migliaia 50 9 4" xfId="13990" xr:uid="{00000000-0005-0000-0000-0000FA660000}"/>
    <cellStyle name="Migliaia 50 9 5" xfId="27411" xr:uid="{00000000-0005-0000-0000-0000FB660000}"/>
    <cellStyle name="Migliaia 50 9 6" xfId="30426" xr:uid="{00000000-0005-0000-0000-0000FC660000}"/>
    <cellStyle name="Migliaia 50 9 7" xfId="35470" xr:uid="{00000000-0005-0000-0000-0000FD660000}"/>
    <cellStyle name="Migliaia 50 9 8" xfId="38430" xr:uid="{00000000-0005-0000-0000-0000FE660000}"/>
    <cellStyle name="Migliaia 51" xfId="13991" xr:uid="{00000000-0005-0000-0000-0000FF660000}"/>
    <cellStyle name="Migliaia 51 10" xfId="13992" xr:uid="{00000000-0005-0000-0000-000000670000}"/>
    <cellStyle name="Migliaia 51 10 2" xfId="13993" xr:uid="{00000000-0005-0000-0000-000001670000}"/>
    <cellStyle name="Migliaia 51 10 3" xfId="13994" xr:uid="{00000000-0005-0000-0000-000002670000}"/>
    <cellStyle name="Migliaia 51 10 4" xfId="28328" xr:uid="{00000000-0005-0000-0000-000003670000}"/>
    <cellStyle name="Migliaia 51 10 5" xfId="33086" xr:uid="{00000000-0005-0000-0000-000004670000}"/>
    <cellStyle name="Migliaia 51 10 6" xfId="39335" xr:uid="{00000000-0005-0000-0000-000005670000}"/>
    <cellStyle name="Migliaia 51 11" xfId="13995" xr:uid="{00000000-0005-0000-0000-000006670000}"/>
    <cellStyle name="Migliaia 51 11 2" xfId="13996" xr:uid="{00000000-0005-0000-0000-000007670000}"/>
    <cellStyle name="Migliaia 51 11 3" xfId="13997" xr:uid="{00000000-0005-0000-0000-000008670000}"/>
    <cellStyle name="Migliaia 51 11 4" xfId="29248" xr:uid="{00000000-0005-0000-0000-000009670000}"/>
    <cellStyle name="Migliaia 51 11 5" xfId="32736" xr:uid="{00000000-0005-0000-0000-00000A670000}"/>
    <cellStyle name="Migliaia 51 11 6" xfId="40240" xr:uid="{00000000-0005-0000-0000-00000B670000}"/>
    <cellStyle name="Migliaia 51 12" xfId="13998" xr:uid="{00000000-0005-0000-0000-00000C670000}"/>
    <cellStyle name="Migliaia 51 13" xfId="13999" xr:uid="{00000000-0005-0000-0000-00000D670000}"/>
    <cellStyle name="Migliaia 51 14" xfId="14000" xr:uid="{00000000-0005-0000-0000-00000E670000}"/>
    <cellStyle name="Migliaia 51 15" xfId="23641" xr:uid="{00000000-0005-0000-0000-00000F670000}"/>
    <cellStyle name="Migliaia 51 16" xfId="30275" xr:uid="{00000000-0005-0000-0000-000010670000}"/>
    <cellStyle name="Migliaia 51 17" xfId="36383" xr:uid="{00000000-0005-0000-0000-000011670000}"/>
    <cellStyle name="Migliaia 51 18" xfId="41145" xr:uid="{00000000-0005-0000-0000-000012670000}"/>
    <cellStyle name="Migliaia 51 19" xfId="41266" xr:uid="{00000000-0005-0000-0000-000013670000}"/>
    <cellStyle name="Migliaia 51 2" xfId="14001" xr:uid="{00000000-0005-0000-0000-000014670000}"/>
    <cellStyle name="Migliaia 51 2 10" xfId="24654" xr:uid="{00000000-0005-0000-0000-000015670000}"/>
    <cellStyle name="Migliaia 51 2 11" xfId="30276" xr:uid="{00000000-0005-0000-0000-000016670000}"/>
    <cellStyle name="Migliaia 51 2 12" xfId="37122" xr:uid="{00000000-0005-0000-0000-000017670000}"/>
    <cellStyle name="Migliaia 51 2 2" xfId="14002" xr:uid="{00000000-0005-0000-0000-000018670000}"/>
    <cellStyle name="Migliaia 51 2 2 10" xfId="31172" xr:uid="{00000000-0005-0000-0000-000019670000}"/>
    <cellStyle name="Migliaia 51 2 2 11" xfId="33936" xr:uid="{00000000-0005-0000-0000-00001A670000}"/>
    <cellStyle name="Migliaia 51 2 2 12" xfId="37123" xr:uid="{00000000-0005-0000-0000-00001B670000}"/>
    <cellStyle name="Migliaia 51 2 2 2" xfId="14003" xr:uid="{00000000-0005-0000-0000-00001C670000}"/>
    <cellStyle name="Migliaia 51 2 2 2 2" xfId="14004" xr:uid="{00000000-0005-0000-0000-00001D670000}"/>
    <cellStyle name="Migliaia 51 2 2 2 3" xfId="14005" xr:uid="{00000000-0005-0000-0000-00001E670000}"/>
    <cellStyle name="Migliaia 51 2 2 2 4" xfId="14006" xr:uid="{00000000-0005-0000-0000-00001F670000}"/>
    <cellStyle name="Migliaia 51 2 2 2 5" xfId="26987" xr:uid="{00000000-0005-0000-0000-000020670000}"/>
    <cellStyle name="Migliaia 51 2 2 2 6" xfId="32065" xr:uid="{00000000-0005-0000-0000-000021670000}"/>
    <cellStyle name="Migliaia 51 2 2 2 7" xfId="35053" xr:uid="{00000000-0005-0000-0000-000022670000}"/>
    <cellStyle name="Migliaia 51 2 2 2 8" xfId="38013" xr:uid="{00000000-0005-0000-0000-000023670000}"/>
    <cellStyle name="Migliaia 51 2 2 3" xfId="14007" xr:uid="{00000000-0005-0000-0000-000024670000}"/>
    <cellStyle name="Migliaia 51 2 2 3 2" xfId="14008" xr:uid="{00000000-0005-0000-0000-000025670000}"/>
    <cellStyle name="Migliaia 51 2 2 3 3" xfId="14009" xr:uid="{00000000-0005-0000-0000-000026670000}"/>
    <cellStyle name="Migliaia 51 2 2 3 4" xfId="28146" xr:uid="{00000000-0005-0000-0000-000027670000}"/>
    <cellStyle name="Migliaia 51 2 2 3 5" xfId="36195" xr:uid="{00000000-0005-0000-0000-000028670000}"/>
    <cellStyle name="Migliaia 51 2 2 3 6" xfId="39155" xr:uid="{00000000-0005-0000-0000-000029670000}"/>
    <cellStyle name="Migliaia 51 2 2 4" xfId="14010" xr:uid="{00000000-0005-0000-0000-00002A670000}"/>
    <cellStyle name="Migliaia 51 2 2 4 2" xfId="14011" xr:uid="{00000000-0005-0000-0000-00002B670000}"/>
    <cellStyle name="Migliaia 51 2 2 4 3" xfId="14012" xr:uid="{00000000-0005-0000-0000-00002C670000}"/>
    <cellStyle name="Migliaia 51 2 2 4 4" xfId="29062" xr:uid="{00000000-0005-0000-0000-00002D670000}"/>
    <cellStyle name="Migliaia 51 2 2 4 5" xfId="40059" xr:uid="{00000000-0005-0000-0000-00002E670000}"/>
    <cellStyle name="Migliaia 51 2 2 5" xfId="14013" xr:uid="{00000000-0005-0000-0000-00002F670000}"/>
    <cellStyle name="Migliaia 51 2 2 5 2" xfId="14014" xr:uid="{00000000-0005-0000-0000-000030670000}"/>
    <cellStyle name="Migliaia 51 2 2 5 3" xfId="14015" xr:uid="{00000000-0005-0000-0000-000031670000}"/>
    <cellStyle name="Migliaia 51 2 2 5 4" xfId="29982" xr:uid="{00000000-0005-0000-0000-000032670000}"/>
    <cellStyle name="Migliaia 51 2 2 5 5" xfId="40964" xr:uid="{00000000-0005-0000-0000-000033670000}"/>
    <cellStyle name="Migliaia 51 2 2 6" xfId="14016" xr:uid="{00000000-0005-0000-0000-000034670000}"/>
    <cellStyle name="Migliaia 51 2 2 7" xfId="14017" xr:uid="{00000000-0005-0000-0000-000035670000}"/>
    <cellStyle name="Migliaia 51 2 2 8" xfId="14018" xr:uid="{00000000-0005-0000-0000-000036670000}"/>
    <cellStyle name="Migliaia 51 2 2 9" xfId="24655" xr:uid="{00000000-0005-0000-0000-000037670000}"/>
    <cellStyle name="Migliaia 51 2 3" xfId="14019" xr:uid="{00000000-0005-0000-0000-000038670000}"/>
    <cellStyle name="Migliaia 51 2 3 2" xfId="14020" xr:uid="{00000000-0005-0000-0000-000039670000}"/>
    <cellStyle name="Migliaia 51 2 3 3" xfId="14021" xr:uid="{00000000-0005-0000-0000-00003A670000}"/>
    <cellStyle name="Migliaia 51 2 3 4" xfId="14022" xr:uid="{00000000-0005-0000-0000-00003B670000}"/>
    <cellStyle name="Migliaia 51 2 3 5" xfId="26986" xr:uid="{00000000-0005-0000-0000-00003C670000}"/>
    <cellStyle name="Migliaia 51 2 3 6" xfId="32064" xr:uid="{00000000-0005-0000-0000-00003D670000}"/>
    <cellStyle name="Migliaia 51 2 3 7" xfId="35052" xr:uid="{00000000-0005-0000-0000-00003E670000}"/>
    <cellStyle name="Migliaia 51 2 3 8" xfId="38012" xr:uid="{00000000-0005-0000-0000-00003F670000}"/>
    <cellStyle name="Migliaia 51 2 4" xfId="14023" xr:uid="{00000000-0005-0000-0000-000040670000}"/>
    <cellStyle name="Migliaia 51 2 4 2" xfId="14024" xr:uid="{00000000-0005-0000-0000-000041670000}"/>
    <cellStyle name="Migliaia 51 2 4 3" xfId="14025" xr:uid="{00000000-0005-0000-0000-000042670000}"/>
    <cellStyle name="Migliaia 51 2 4 4" xfId="14026" xr:uid="{00000000-0005-0000-0000-000043670000}"/>
    <cellStyle name="Migliaia 51 2 4 5" xfId="27475" xr:uid="{00000000-0005-0000-0000-000044670000}"/>
    <cellStyle name="Migliaia 51 2 4 6" xfId="31171" xr:uid="{00000000-0005-0000-0000-000045670000}"/>
    <cellStyle name="Migliaia 51 2 4 7" xfId="35532" xr:uid="{00000000-0005-0000-0000-000046670000}"/>
    <cellStyle name="Migliaia 51 2 4 8" xfId="38492" xr:uid="{00000000-0005-0000-0000-000047670000}"/>
    <cellStyle name="Migliaia 51 2 5" xfId="14027" xr:uid="{00000000-0005-0000-0000-000048670000}"/>
    <cellStyle name="Migliaia 51 2 5 2" xfId="14028" xr:uid="{00000000-0005-0000-0000-000049670000}"/>
    <cellStyle name="Migliaia 51 2 5 3" xfId="14029" xr:uid="{00000000-0005-0000-0000-00004A670000}"/>
    <cellStyle name="Migliaia 51 2 5 4" xfId="28391" xr:uid="{00000000-0005-0000-0000-00004B670000}"/>
    <cellStyle name="Migliaia 51 2 5 5" xfId="33935" xr:uid="{00000000-0005-0000-0000-00004C670000}"/>
    <cellStyle name="Migliaia 51 2 5 6" xfId="39396" xr:uid="{00000000-0005-0000-0000-00004D670000}"/>
    <cellStyle name="Migliaia 51 2 6" xfId="14030" xr:uid="{00000000-0005-0000-0000-00004E670000}"/>
    <cellStyle name="Migliaia 51 2 6 2" xfId="14031" xr:uid="{00000000-0005-0000-0000-00004F670000}"/>
    <cellStyle name="Migliaia 51 2 6 3" xfId="14032" xr:uid="{00000000-0005-0000-0000-000050670000}"/>
    <cellStyle name="Migliaia 51 2 6 4" xfId="29311" xr:uid="{00000000-0005-0000-0000-000051670000}"/>
    <cellStyle name="Migliaia 51 2 6 5" xfId="40301" xr:uid="{00000000-0005-0000-0000-000052670000}"/>
    <cellStyle name="Migliaia 51 2 7" xfId="14033" xr:uid="{00000000-0005-0000-0000-000053670000}"/>
    <cellStyle name="Migliaia 51 2 8" xfId="14034" xr:uid="{00000000-0005-0000-0000-000054670000}"/>
    <cellStyle name="Migliaia 51 2 9" xfId="14035" xr:uid="{00000000-0005-0000-0000-000055670000}"/>
    <cellStyle name="Migliaia 51 3" xfId="14036" xr:uid="{00000000-0005-0000-0000-000056670000}"/>
    <cellStyle name="Migliaia 51 3 10" xfId="14037" xr:uid="{00000000-0005-0000-0000-000057670000}"/>
    <cellStyle name="Migliaia 51 3 11" xfId="14038" xr:uid="{00000000-0005-0000-0000-000058670000}"/>
    <cellStyle name="Migliaia 51 3 12" xfId="24656" xr:uid="{00000000-0005-0000-0000-000059670000}"/>
    <cellStyle name="Migliaia 51 3 13" xfId="31173" xr:uid="{00000000-0005-0000-0000-00005A670000}"/>
    <cellStyle name="Migliaia 51 3 14" xfId="37124" xr:uid="{00000000-0005-0000-0000-00005B670000}"/>
    <cellStyle name="Migliaia 51 3 2" xfId="14039" xr:uid="{00000000-0005-0000-0000-00005C670000}"/>
    <cellStyle name="Migliaia 51 3 2 10" xfId="31174" xr:uid="{00000000-0005-0000-0000-00005D670000}"/>
    <cellStyle name="Migliaia 51 3 2 11" xfId="33938" xr:uid="{00000000-0005-0000-0000-00005E670000}"/>
    <cellStyle name="Migliaia 51 3 2 12" xfId="37125" xr:uid="{00000000-0005-0000-0000-00005F670000}"/>
    <cellStyle name="Migliaia 51 3 2 2" xfId="14040" xr:uid="{00000000-0005-0000-0000-000060670000}"/>
    <cellStyle name="Migliaia 51 3 2 2 2" xfId="14041" xr:uid="{00000000-0005-0000-0000-000061670000}"/>
    <cellStyle name="Migliaia 51 3 2 2 3" xfId="14042" xr:uid="{00000000-0005-0000-0000-000062670000}"/>
    <cellStyle name="Migliaia 51 3 2 2 4" xfId="14043" xr:uid="{00000000-0005-0000-0000-000063670000}"/>
    <cellStyle name="Migliaia 51 3 2 2 5" xfId="26989" xr:uid="{00000000-0005-0000-0000-000064670000}"/>
    <cellStyle name="Migliaia 51 3 2 2 6" xfId="32067" xr:uid="{00000000-0005-0000-0000-000065670000}"/>
    <cellStyle name="Migliaia 51 3 2 2 7" xfId="35055" xr:uid="{00000000-0005-0000-0000-000066670000}"/>
    <cellStyle name="Migliaia 51 3 2 2 8" xfId="38015" xr:uid="{00000000-0005-0000-0000-000067670000}"/>
    <cellStyle name="Migliaia 51 3 2 3" xfId="14044" xr:uid="{00000000-0005-0000-0000-000068670000}"/>
    <cellStyle name="Migliaia 51 3 2 3 2" xfId="14045" xr:uid="{00000000-0005-0000-0000-000069670000}"/>
    <cellStyle name="Migliaia 51 3 2 3 3" xfId="14046" xr:uid="{00000000-0005-0000-0000-00006A670000}"/>
    <cellStyle name="Migliaia 51 3 2 3 4" xfId="27768" xr:uid="{00000000-0005-0000-0000-00006B670000}"/>
    <cellStyle name="Migliaia 51 3 2 3 5" xfId="35822" xr:uid="{00000000-0005-0000-0000-00006C670000}"/>
    <cellStyle name="Migliaia 51 3 2 3 6" xfId="38782" xr:uid="{00000000-0005-0000-0000-00006D670000}"/>
    <cellStyle name="Migliaia 51 3 2 4" xfId="14047" xr:uid="{00000000-0005-0000-0000-00006E670000}"/>
    <cellStyle name="Migliaia 51 3 2 4 2" xfId="14048" xr:uid="{00000000-0005-0000-0000-00006F670000}"/>
    <cellStyle name="Migliaia 51 3 2 4 3" xfId="14049" xr:uid="{00000000-0005-0000-0000-000070670000}"/>
    <cellStyle name="Migliaia 51 3 2 4 4" xfId="28684" xr:uid="{00000000-0005-0000-0000-000071670000}"/>
    <cellStyle name="Migliaia 51 3 2 4 5" xfId="39686" xr:uid="{00000000-0005-0000-0000-000072670000}"/>
    <cellStyle name="Migliaia 51 3 2 5" xfId="14050" xr:uid="{00000000-0005-0000-0000-000073670000}"/>
    <cellStyle name="Migliaia 51 3 2 5 2" xfId="14051" xr:uid="{00000000-0005-0000-0000-000074670000}"/>
    <cellStyle name="Migliaia 51 3 2 5 3" xfId="14052" xr:uid="{00000000-0005-0000-0000-000075670000}"/>
    <cellStyle name="Migliaia 51 3 2 5 4" xfId="29604" xr:uid="{00000000-0005-0000-0000-000076670000}"/>
    <cellStyle name="Migliaia 51 3 2 5 5" xfId="40591" xr:uid="{00000000-0005-0000-0000-000077670000}"/>
    <cellStyle name="Migliaia 51 3 2 6" xfId="14053" xr:uid="{00000000-0005-0000-0000-000078670000}"/>
    <cellStyle name="Migliaia 51 3 2 7" xfId="14054" xr:uid="{00000000-0005-0000-0000-000079670000}"/>
    <cellStyle name="Migliaia 51 3 2 8" xfId="14055" xr:uid="{00000000-0005-0000-0000-00007A670000}"/>
    <cellStyle name="Migliaia 51 3 2 9" xfId="24657" xr:uid="{00000000-0005-0000-0000-00007B670000}"/>
    <cellStyle name="Migliaia 51 3 3" xfId="14056" xr:uid="{00000000-0005-0000-0000-00007C670000}"/>
    <cellStyle name="Migliaia 51 3 3 10" xfId="24658" xr:uid="{00000000-0005-0000-0000-00007D670000}"/>
    <cellStyle name="Migliaia 51 3 3 11" xfId="31175" xr:uid="{00000000-0005-0000-0000-00007E670000}"/>
    <cellStyle name="Migliaia 51 3 3 12" xfId="33939" xr:uid="{00000000-0005-0000-0000-00007F670000}"/>
    <cellStyle name="Migliaia 51 3 3 13" xfId="37126" xr:uid="{00000000-0005-0000-0000-000080670000}"/>
    <cellStyle name="Migliaia 51 3 3 2" xfId="14057" xr:uid="{00000000-0005-0000-0000-000081670000}"/>
    <cellStyle name="Migliaia 51 3 3 2 10" xfId="31176" xr:uid="{00000000-0005-0000-0000-000082670000}"/>
    <cellStyle name="Migliaia 51 3 3 2 11" xfId="33940" xr:uid="{00000000-0005-0000-0000-000083670000}"/>
    <cellStyle name="Migliaia 51 3 3 2 12" xfId="37127" xr:uid="{00000000-0005-0000-0000-000084670000}"/>
    <cellStyle name="Migliaia 51 3 3 2 2" xfId="14058" xr:uid="{00000000-0005-0000-0000-000085670000}"/>
    <cellStyle name="Migliaia 51 3 3 2 2 2" xfId="14059" xr:uid="{00000000-0005-0000-0000-000086670000}"/>
    <cellStyle name="Migliaia 51 3 3 2 2 3" xfId="14060" xr:uid="{00000000-0005-0000-0000-000087670000}"/>
    <cellStyle name="Migliaia 51 3 3 2 2 4" xfId="14061" xr:uid="{00000000-0005-0000-0000-000088670000}"/>
    <cellStyle name="Migliaia 51 3 3 2 2 5" xfId="26991" xr:uid="{00000000-0005-0000-0000-000089670000}"/>
    <cellStyle name="Migliaia 51 3 3 2 2 6" xfId="32069" xr:uid="{00000000-0005-0000-0000-00008A670000}"/>
    <cellStyle name="Migliaia 51 3 3 2 2 7" xfId="35057" xr:uid="{00000000-0005-0000-0000-00008B670000}"/>
    <cellStyle name="Migliaia 51 3 3 2 2 8" xfId="38017" xr:uid="{00000000-0005-0000-0000-00008C670000}"/>
    <cellStyle name="Migliaia 51 3 3 2 3" xfId="14062" xr:uid="{00000000-0005-0000-0000-00008D670000}"/>
    <cellStyle name="Migliaia 51 3 3 2 3 2" xfId="14063" xr:uid="{00000000-0005-0000-0000-00008E670000}"/>
    <cellStyle name="Migliaia 51 3 3 2 3 3" xfId="14064" xr:uid="{00000000-0005-0000-0000-00008F670000}"/>
    <cellStyle name="Migliaia 51 3 3 2 3 4" xfId="28148" xr:uid="{00000000-0005-0000-0000-000090670000}"/>
    <cellStyle name="Migliaia 51 3 3 2 3 5" xfId="36197" xr:uid="{00000000-0005-0000-0000-000091670000}"/>
    <cellStyle name="Migliaia 51 3 3 2 3 6" xfId="39157" xr:uid="{00000000-0005-0000-0000-000092670000}"/>
    <cellStyle name="Migliaia 51 3 3 2 4" xfId="14065" xr:uid="{00000000-0005-0000-0000-000093670000}"/>
    <cellStyle name="Migliaia 51 3 3 2 4 2" xfId="14066" xr:uid="{00000000-0005-0000-0000-000094670000}"/>
    <cellStyle name="Migliaia 51 3 3 2 4 3" xfId="14067" xr:uid="{00000000-0005-0000-0000-000095670000}"/>
    <cellStyle name="Migliaia 51 3 3 2 4 4" xfId="29064" xr:uid="{00000000-0005-0000-0000-000096670000}"/>
    <cellStyle name="Migliaia 51 3 3 2 4 5" xfId="40061" xr:uid="{00000000-0005-0000-0000-000097670000}"/>
    <cellStyle name="Migliaia 51 3 3 2 5" xfId="14068" xr:uid="{00000000-0005-0000-0000-000098670000}"/>
    <cellStyle name="Migliaia 51 3 3 2 5 2" xfId="14069" xr:uid="{00000000-0005-0000-0000-000099670000}"/>
    <cellStyle name="Migliaia 51 3 3 2 5 3" xfId="14070" xr:uid="{00000000-0005-0000-0000-00009A670000}"/>
    <cellStyle name="Migliaia 51 3 3 2 5 4" xfId="29984" xr:uid="{00000000-0005-0000-0000-00009B670000}"/>
    <cellStyle name="Migliaia 51 3 3 2 5 5" xfId="40966" xr:uid="{00000000-0005-0000-0000-00009C670000}"/>
    <cellStyle name="Migliaia 51 3 3 2 6" xfId="14071" xr:uid="{00000000-0005-0000-0000-00009D670000}"/>
    <cellStyle name="Migliaia 51 3 3 2 7" xfId="14072" xr:uid="{00000000-0005-0000-0000-00009E670000}"/>
    <cellStyle name="Migliaia 51 3 3 2 8" xfId="14073" xr:uid="{00000000-0005-0000-0000-00009F670000}"/>
    <cellStyle name="Migliaia 51 3 3 2 9" xfId="24659" xr:uid="{00000000-0005-0000-0000-0000A0670000}"/>
    <cellStyle name="Migliaia 51 3 3 3" xfId="14074" xr:uid="{00000000-0005-0000-0000-0000A1670000}"/>
    <cellStyle name="Migliaia 51 3 3 3 2" xfId="14075" xr:uid="{00000000-0005-0000-0000-0000A2670000}"/>
    <cellStyle name="Migliaia 51 3 3 3 3" xfId="14076" xr:uid="{00000000-0005-0000-0000-0000A3670000}"/>
    <cellStyle name="Migliaia 51 3 3 3 4" xfId="14077" xr:uid="{00000000-0005-0000-0000-0000A4670000}"/>
    <cellStyle name="Migliaia 51 3 3 3 5" xfId="26990" xr:uid="{00000000-0005-0000-0000-0000A5670000}"/>
    <cellStyle name="Migliaia 51 3 3 3 6" xfId="32068" xr:uid="{00000000-0005-0000-0000-0000A6670000}"/>
    <cellStyle name="Migliaia 51 3 3 3 7" xfId="35056" xr:uid="{00000000-0005-0000-0000-0000A7670000}"/>
    <cellStyle name="Migliaia 51 3 3 3 8" xfId="38016" xr:uid="{00000000-0005-0000-0000-0000A8670000}"/>
    <cellStyle name="Migliaia 51 3 3 4" xfId="14078" xr:uid="{00000000-0005-0000-0000-0000A9670000}"/>
    <cellStyle name="Migliaia 51 3 3 4 2" xfId="14079" xr:uid="{00000000-0005-0000-0000-0000AA670000}"/>
    <cellStyle name="Migliaia 51 3 3 4 3" xfId="14080" xr:uid="{00000000-0005-0000-0000-0000AB670000}"/>
    <cellStyle name="Migliaia 51 3 3 4 4" xfId="27769" xr:uid="{00000000-0005-0000-0000-0000AC670000}"/>
    <cellStyle name="Migliaia 51 3 3 4 5" xfId="35823" xr:uid="{00000000-0005-0000-0000-0000AD670000}"/>
    <cellStyle name="Migliaia 51 3 3 4 6" xfId="38783" xr:uid="{00000000-0005-0000-0000-0000AE670000}"/>
    <cellStyle name="Migliaia 51 3 3 5" xfId="14081" xr:uid="{00000000-0005-0000-0000-0000AF670000}"/>
    <cellStyle name="Migliaia 51 3 3 5 2" xfId="14082" xr:uid="{00000000-0005-0000-0000-0000B0670000}"/>
    <cellStyle name="Migliaia 51 3 3 5 3" xfId="14083" xr:uid="{00000000-0005-0000-0000-0000B1670000}"/>
    <cellStyle name="Migliaia 51 3 3 5 4" xfId="28685" xr:uid="{00000000-0005-0000-0000-0000B2670000}"/>
    <cellStyle name="Migliaia 51 3 3 5 5" xfId="39687" xr:uid="{00000000-0005-0000-0000-0000B3670000}"/>
    <cellStyle name="Migliaia 51 3 3 6" xfId="14084" xr:uid="{00000000-0005-0000-0000-0000B4670000}"/>
    <cellStyle name="Migliaia 51 3 3 6 2" xfId="14085" xr:uid="{00000000-0005-0000-0000-0000B5670000}"/>
    <cellStyle name="Migliaia 51 3 3 6 3" xfId="14086" xr:uid="{00000000-0005-0000-0000-0000B6670000}"/>
    <cellStyle name="Migliaia 51 3 3 6 4" xfId="29605" xr:uid="{00000000-0005-0000-0000-0000B7670000}"/>
    <cellStyle name="Migliaia 51 3 3 6 5" xfId="40592" xr:uid="{00000000-0005-0000-0000-0000B8670000}"/>
    <cellStyle name="Migliaia 51 3 3 7" xfId="14087" xr:uid="{00000000-0005-0000-0000-0000B9670000}"/>
    <cellStyle name="Migliaia 51 3 3 8" xfId="14088" xr:uid="{00000000-0005-0000-0000-0000BA670000}"/>
    <cellStyle name="Migliaia 51 3 3 9" xfId="14089" xr:uid="{00000000-0005-0000-0000-0000BB670000}"/>
    <cellStyle name="Migliaia 51 3 4" xfId="14090" xr:uid="{00000000-0005-0000-0000-0000BC670000}"/>
    <cellStyle name="Migliaia 51 3 4 10" xfId="31177" xr:uid="{00000000-0005-0000-0000-0000BD670000}"/>
    <cellStyle name="Migliaia 51 3 4 11" xfId="33941" xr:uid="{00000000-0005-0000-0000-0000BE670000}"/>
    <cellStyle name="Migliaia 51 3 4 12" xfId="37128" xr:uid="{00000000-0005-0000-0000-0000BF670000}"/>
    <cellStyle name="Migliaia 51 3 4 2" xfId="14091" xr:uid="{00000000-0005-0000-0000-0000C0670000}"/>
    <cellStyle name="Migliaia 51 3 4 2 2" xfId="14092" xr:uid="{00000000-0005-0000-0000-0000C1670000}"/>
    <cellStyle name="Migliaia 51 3 4 2 3" xfId="14093" xr:uid="{00000000-0005-0000-0000-0000C2670000}"/>
    <cellStyle name="Migliaia 51 3 4 2 4" xfId="14094" xr:uid="{00000000-0005-0000-0000-0000C3670000}"/>
    <cellStyle name="Migliaia 51 3 4 2 5" xfId="26992" xr:uid="{00000000-0005-0000-0000-0000C4670000}"/>
    <cellStyle name="Migliaia 51 3 4 2 6" xfId="32070" xr:uid="{00000000-0005-0000-0000-0000C5670000}"/>
    <cellStyle name="Migliaia 51 3 4 2 7" xfId="35058" xr:uid="{00000000-0005-0000-0000-0000C6670000}"/>
    <cellStyle name="Migliaia 51 3 4 2 8" xfId="38018" xr:uid="{00000000-0005-0000-0000-0000C7670000}"/>
    <cellStyle name="Migliaia 51 3 4 3" xfId="14095" xr:uid="{00000000-0005-0000-0000-0000C8670000}"/>
    <cellStyle name="Migliaia 51 3 4 3 2" xfId="14096" xr:uid="{00000000-0005-0000-0000-0000C9670000}"/>
    <cellStyle name="Migliaia 51 3 4 3 3" xfId="14097" xr:uid="{00000000-0005-0000-0000-0000CA670000}"/>
    <cellStyle name="Migliaia 51 3 4 3 4" xfId="28147" xr:uid="{00000000-0005-0000-0000-0000CB670000}"/>
    <cellStyle name="Migliaia 51 3 4 3 5" xfId="36196" xr:uid="{00000000-0005-0000-0000-0000CC670000}"/>
    <cellStyle name="Migliaia 51 3 4 3 6" xfId="39156" xr:uid="{00000000-0005-0000-0000-0000CD670000}"/>
    <cellStyle name="Migliaia 51 3 4 4" xfId="14098" xr:uid="{00000000-0005-0000-0000-0000CE670000}"/>
    <cellStyle name="Migliaia 51 3 4 4 2" xfId="14099" xr:uid="{00000000-0005-0000-0000-0000CF670000}"/>
    <cellStyle name="Migliaia 51 3 4 4 3" xfId="14100" xr:uid="{00000000-0005-0000-0000-0000D0670000}"/>
    <cellStyle name="Migliaia 51 3 4 4 4" xfId="29063" xr:uid="{00000000-0005-0000-0000-0000D1670000}"/>
    <cellStyle name="Migliaia 51 3 4 4 5" xfId="40060" xr:uid="{00000000-0005-0000-0000-0000D2670000}"/>
    <cellStyle name="Migliaia 51 3 4 5" xfId="14101" xr:uid="{00000000-0005-0000-0000-0000D3670000}"/>
    <cellStyle name="Migliaia 51 3 4 5 2" xfId="14102" xr:uid="{00000000-0005-0000-0000-0000D4670000}"/>
    <cellStyle name="Migliaia 51 3 4 5 3" xfId="14103" xr:uid="{00000000-0005-0000-0000-0000D5670000}"/>
    <cellStyle name="Migliaia 51 3 4 5 4" xfId="29983" xr:uid="{00000000-0005-0000-0000-0000D6670000}"/>
    <cellStyle name="Migliaia 51 3 4 5 5" xfId="40965" xr:uid="{00000000-0005-0000-0000-0000D7670000}"/>
    <cellStyle name="Migliaia 51 3 4 6" xfId="14104" xr:uid="{00000000-0005-0000-0000-0000D8670000}"/>
    <cellStyle name="Migliaia 51 3 4 7" xfId="14105" xr:uid="{00000000-0005-0000-0000-0000D9670000}"/>
    <cellStyle name="Migliaia 51 3 4 8" xfId="14106" xr:uid="{00000000-0005-0000-0000-0000DA670000}"/>
    <cellStyle name="Migliaia 51 3 4 9" xfId="24660" xr:uid="{00000000-0005-0000-0000-0000DB670000}"/>
    <cellStyle name="Migliaia 51 3 5" xfId="14107" xr:uid="{00000000-0005-0000-0000-0000DC670000}"/>
    <cellStyle name="Migliaia 51 3 5 2" xfId="14108" xr:uid="{00000000-0005-0000-0000-0000DD670000}"/>
    <cellStyle name="Migliaia 51 3 5 3" xfId="14109" xr:uid="{00000000-0005-0000-0000-0000DE670000}"/>
    <cellStyle name="Migliaia 51 3 5 4" xfId="14110" xr:uid="{00000000-0005-0000-0000-0000DF670000}"/>
    <cellStyle name="Migliaia 51 3 5 5" xfId="26988" xr:uid="{00000000-0005-0000-0000-0000E0670000}"/>
    <cellStyle name="Migliaia 51 3 5 6" xfId="32066" xr:uid="{00000000-0005-0000-0000-0000E1670000}"/>
    <cellStyle name="Migliaia 51 3 5 7" xfId="35054" xr:uid="{00000000-0005-0000-0000-0000E2670000}"/>
    <cellStyle name="Migliaia 51 3 5 8" xfId="38014" xr:uid="{00000000-0005-0000-0000-0000E3670000}"/>
    <cellStyle name="Migliaia 51 3 6" xfId="14111" xr:uid="{00000000-0005-0000-0000-0000E4670000}"/>
    <cellStyle name="Migliaia 51 3 6 2" xfId="14112" xr:uid="{00000000-0005-0000-0000-0000E5670000}"/>
    <cellStyle name="Migliaia 51 3 6 3" xfId="14113" xr:uid="{00000000-0005-0000-0000-0000E6670000}"/>
    <cellStyle name="Migliaia 51 3 6 4" xfId="27767" xr:uid="{00000000-0005-0000-0000-0000E7670000}"/>
    <cellStyle name="Migliaia 51 3 6 5" xfId="35821" xr:uid="{00000000-0005-0000-0000-0000E8670000}"/>
    <cellStyle name="Migliaia 51 3 6 6" xfId="38781" xr:uid="{00000000-0005-0000-0000-0000E9670000}"/>
    <cellStyle name="Migliaia 51 3 7" xfId="14114" xr:uid="{00000000-0005-0000-0000-0000EA670000}"/>
    <cellStyle name="Migliaia 51 3 7 2" xfId="14115" xr:uid="{00000000-0005-0000-0000-0000EB670000}"/>
    <cellStyle name="Migliaia 51 3 7 3" xfId="14116" xr:uid="{00000000-0005-0000-0000-0000EC670000}"/>
    <cellStyle name="Migliaia 51 3 7 4" xfId="28683" xr:uid="{00000000-0005-0000-0000-0000ED670000}"/>
    <cellStyle name="Migliaia 51 3 7 5" xfId="33937" xr:uid="{00000000-0005-0000-0000-0000EE670000}"/>
    <cellStyle name="Migliaia 51 3 7 6" xfId="39685" xr:uid="{00000000-0005-0000-0000-0000EF670000}"/>
    <cellStyle name="Migliaia 51 3 8" xfId="14117" xr:uid="{00000000-0005-0000-0000-0000F0670000}"/>
    <cellStyle name="Migliaia 51 3 8 2" xfId="14118" xr:uid="{00000000-0005-0000-0000-0000F1670000}"/>
    <cellStyle name="Migliaia 51 3 8 3" xfId="14119" xr:uid="{00000000-0005-0000-0000-0000F2670000}"/>
    <cellStyle name="Migliaia 51 3 8 4" xfId="29603" xr:uid="{00000000-0005-0000-0000-0000F3670000}"/>
    <cellStyle name="Migliaia 51 3 8 5" xfId="40590" xr:uid="{00000000-0005-0000-0000-0000F4670000}"/>
    <cellStyle name="Migliaia 51 3 9" xfId="14120" xr:uid="{00000000-0005-0000-0000-0000F5670000}"/>
    <cellStyle name="Migliaia 51 4" xfId="14121" xr:uid="{00000000-0005-0000-0000-0000F6670000}"/>
    <cellStyle name="Migliaia 51 4 10" xfId="14122" xr:uid="{00000000-0005-0000-0000-0000F7670000}"/>
    <cellStyle name="Migliaia 51 4 11" xfId="24661" xr:uid="{00000000-0005-0000-0000-0000F8670000}"/>
    <cellStyle name="Migliaia 51 4 12" xfId="31178" xr:uid="{00000000-0005-0000-0000-0000F9670000}"/>
    <cellStyle name="Migliaia 51 4 13" xfId="33942" xr:uid="{00000000-0005-0000-0000-0000FA670000}"/>
    <cellStyle name="Migliaia 51 4 14" xfId="37129" xr:uid="{00000000-0005-0000-0000-0000FB670000}"/>
    <cellStyle name="Migliaia 51 4 2" xfId="14123" xr:uid="{00000000-0005-0000-0000-0000FC670000}"/>
    <cellStyle name="Migliaia 51 4 2 10" xfId="24662" xr:uid="{00000000-0005-0000-0000-0000FD670000}"/>
    <cellStyle name="Migliaia 51 4 2 11" xfId="31179" xr:uid="{00000000-0005-0000-0000-0000FE670000}"/>
    <cellStyle name="Migliaia 51 4 2 12" xfId="33943" xr:uid="{00000000-0005-0000-0000-0000FF670000}"/>
    <cellStyle name="Migliaia 51 4 2 13" xfId="37130" xr:uid="{00000000-0005-0000-0000-000000680000}"/>
    <cellStyle name="Migliaia 51 4 2 2" xfId="14124" xr:uid="{00000000-0005-0000-0000-000001680000}"/>
    <cellStyle name="Migliaia 51 4 2 2 10" xfId="31180" xr:uid="{00000000-0005-0000-0000-000002680000}"/>
    <cellStyle name="Migliaia 51 4 2 2 11" xfId="33944" xr:uid="{00000000-0005-0000-0000-000003680000}"/>
    <cellStyle name="Migliaia 51 4 2 2 12" xfId="37131" xr:uid="{00000000-0005-0000-0000-000004680000}"/>
    <cellStyle name="Migliaia 51 4 2 2 2" xfId="14125" xr:uid="{00000000-0005-0000-0000-000005680000}"/>
    <cellStyle name="Migliaia 51 4 2 2 2 2" xfId="14126" xr:uid="{00000000-0005-0000-0000-000006680000}"/>
    <cellStyle name="Migliaia 51 4 2 2 2 3" xfId="14127" xr:uid="{00000000-0005-0000-0000-000007680000}"/>
    <cellStyle name="Migliaia 51 4 2 2 2 4" xfId="14128" xr:uid="{00000000-0005-0000-0000-000008680000}"/>
    <cellStyle name="Migliaia 51 4 2 2 2 5" xfId="26995" xr:uid="{00000000-0005-0000-0000-000009680000}"/>
    <cellStyle name="Migliaia 51 4 2 2 2 6" xfId="32073" xr:uid="{00000000-0005-0000-0000-00000A680000}"/>
    <cellStyle name="Migliaia 51 4 2 2 2 7" xfId="35061" xr:uid="{00000000-0005-0000-0000-00000B680000}"/>
    <cellStyle name="Migliaia 51 4 2 2 2 8" xfId="38021" xr:uid="{00000000-0005-0000-0000-00000C680000}"/>
    <cellStyle name="Migliaia 51 4 2 2 3" xfId="14129" xr:uid="{00000000-0005-0000-0000-00000D680000}"/>
    <cellStyle name="Migliaia 51 4 2 2 3 2" xfId="14130" xr:uid="{00000000-0005-0000-0000-00000E680000}"/>
    <cellStyle name="Migliaia 51 4 2 2 3 3" xfId="14131" xr:uid="{00000000-0005-0000-0000-00000F680000}"/>
    <cellStyle name="Migliaia 51 4 2 2 3 4" xfId="28150" xr:uid="{00000000-0005-0000-0000-000010680000}"/>
    <cellStyle name="Migliaia 51 4 2 2 3 5" xfId="36199" xr:uid="{00000000-0005-0000-0000-000011680000}"/>
    <cellStyle name="Migliaia 51 4 2 2 3 6" xfId="39159" xr:uid="{00000000-0005-0000-0000-000012680000}"/>
    <cellStyle name="Migliaia 51 4 2 2 4" xfId="14132" xr:uid="{00000000-0005-0000-0000-000013680000}"/>
    <cellStyle name="Migliaia 51 4 2 2 4 2" xfId="14133" xr:uid="{00000000-0005-0000-0000-000014680000}"/>
    <cellStyle name="Migliaia 51 4 2 2 4 3" xfId="14134" xr:uid="{00000000-0005-0000-0000-000015680000}"/>
    <cellStyle name="Migliaia 51 4 2 2 4 4" xfId="29066" xr:uid="{00000000-0005-0000-0000-000016680000}"/>
    <cellStyle name="Migliaia 51 4 2 2 4 5" xfId="40063" xr:uid="{00000000-0005-0000-0000-000017680000}"/>
    <cellStyle name="Migliaia 51 4 2 2 5" xfId="14135" xr:uid="{00000000-0005-0000-0000-000018680000}"/>
    <cellStyle name="Migliaia 51 4 2 2 5 2" xfId="14136" xr:uid="{00000000-0005-0000-0000-000019680000}"/>
    <cellStyle name="Migliaia 51 4 2 2 5 3" xfId="14137" xr:uid="{00000000-0005-0000-0000-00001A680000}"/>
    <cellStyle name="Migliaia 51 4 2 2 5 4" xfId="29986" xr:uid="{00000000-0005-0000-0000-00001B680000}"/>
    <cellStyle name="Migliaia 51 4 2 2 5 5" xfId="40968" xr:uid="{00000000-0005-0000-0000-00001C680000}"/>
    <cellStyle name="Migliaia 51 4 2 2 6" xfId="14138" xr:uid="{00000000-0005-0000-0000-00001D680000}"/>
    <cellStyle name="Migliaia 51 4 2 2 7" xfId="14139" xr:uid="{00000000-0005-0000-0000-00001E680000}"/>
    <cellStyle name="Migliaia 51 4 2 2 8" xfId="14140" xr:uid="{00000000-0005-0000-0000-00001F680000}"/>
    <cellStyle name="Migliaia 51 4 2 2 9" xfId="24663" xr:uid="{00000000-0005-0000-0000-000020680000}"/>
    <cellStyle name="Migliaia 51 4 2 3" xfId="14141" xr:uid="{00000000-0005-0000-0000-000021680000}"/>
    <cellStyle name="Migliaia 51 4 2 3 2" xfId="14142" xr:uid="{00000000-0005-0000-0000-000022680000}"/>
    <cellStyle name="Migliaia 51 4 2 3 3" xfId="14143" xr:uid="{00000000-0005-0000-0000-000023680000}"/>
    <cellStyle name="Migliaia 51 4 2 3 4" xfId="14144" xr:uid="{00000000-0005-0000-0000-000024680000}"/>
    <cellStyle name="Migliaia 51 4 2 3 5" xfId="26994" xr:uid="{00000000-0005-0000-0000-000025680000}"/>
    <cellStyle name="Migliaia 51 4 2 3 6" xfId="32072" xr:uid="{00000000-0005-0000-0000-000026680000}"/>
    <cellStyle name="Migliaia 51 4 2 3 7" xfId="35060" xr:uid="{00000000-0005-0000-0000-000027680000}"/>
    <cellStyle name="Migliaia 51 4 2 3 8" xfId="38020" xr:uid="{00000000-0005-0000-0000-000028680000}"/>
    <cellStyle name="Migliaia 51 4 2 4" xfId="14145" xr:uid="{00000000-0005-0000-0000-000029680000}"/>
    <cellStyle name="Migliaia 51 4 2 4 2" xfId="14146" xr:uid="{00000000-0005-0000-0000-00002A680000}"/>
    <cellStyle name="Migliaia 51 4 2 4 3" xfId="14147" xr:uid="{00000000-0005-0000-0000-00002B680000}"/>
    <cellStyle name="Migliaia 51 4 2 4 4" xfId="27771" xr:uid="{00000000-0005-0000-0000-00002C680000}"/>
    <cellStyle name="Migliaia 51 4 2 4 5" xfId="35825" xr:uid="{00000000-0005-0000-0000-00002D680000}"/>
    <cellStyle name="Migliaia 51 4 2 4 6" xfId="38785" xr:uid="{00000000-0005-0000-0000-00002E680000}"/>
    <cellStyle name="Migliaia 51 4 2 5" xfId="14148" xr:uid="{00000000-0005-0000-0000-00002F680000}"/>
    <cellStyle name="Migliaia 51 4 2 5 2" xfId="14149" xr:uid="{00000000-0005-0000-0000-000030680000}"/>
    <cellStyle name="Migliaia 51 4 2 5 3" xfId="14150" xr:uid="{00000000-0005-0000-0000-000031680000}"/>
    <cellStyle name="Migliaia 51 4 2 5 4" xfId="28687" xr:uid="{00000000-0005-0000-0000-000032680000}"/>
    <cellStyle name="Migliaia 51 4 2 5 5" xfId="39689" xr:uid="{00000000-0005-0000-0000-000033680000}"/>
    <cellStyle name="Migliaia 51 4 2 6" xfId="14151" xr:uid="{00000000-0005-0000-0000-000034680000}"/>
    <cellStyle name="Migliaia 51 4 2 6 2" xfId="14152" xr:uid="{00000000-0005-0000-0000-000035680000}"/>
    <cellStyle name="Migliaia 51 4 2 6 3" xfId="14153" xr:uid="{00000000-0005-0000-0000-000036680000}"/>
    <cellStyle name="Migliaia 51 4 2 6 4" xfId="29607" xr:uid="{00000000-0005-0000-0000-000037680000}"/>
    <cellStyle name="Migliaia 51 4 2 6 5" xfId="40594" xr:uid="{00000000-0005-0000-0000-000038680000}"/>
    <cellStyle name="Migliaia 51 4 2 7" xfId="14154" xr:uid="{00000000-0005-0000-0000-000039680000}"/>
    <cellStyle name="Migliaia 51 4 2 8" xfId="14155" xr:uid="{00000000-0005-0000-0000-00003A680000}"/>
    <cellStyle name="Migliaia 51 4 2 9" xfId="14156" xr:uid="{00000000-0005-0000-0000-00003B680000}"/>
    <cellStyle name="Migliaia 51 4 3" xfId="14157" xr:uid="{00000000-0005-0000-0000-00003C680000}"/>
    <cellStyle name="Migliaia 51 4 3 10" xfId="31181" xr:uid="{00000000-0005-0000-0000-00003D680000}"/>
    <cellStyle name="Migliaia 51 4 3 11" xfId="33945" xr:uid="{00000000-0005-0000-0000-00003E680000}"/>
    <cellStyle name="Migliaia 51 4 3 12" xfId="37132" xr:uid="{00000000-0005-0000-0000-00003F680000}"/>
    <cellStyle name="Migliaia 51 4 3 2" xfId="14158" xr:uid="{00000000-0005-0000-0000-000040680000}"/>
    <cellStyle name="Migliaia 51 4 3 2 2" xfId="14159" xr:uid="{00000000-0005-0000-0000-000041680000}"/>
    <cellStyle name="Migliaia 51 4 3 2 3" xfId="14160" xr:uid="{00000000-0005-0000-0000-000042680000}"/>
    <cellStyle name="Migliaia 51 4 3 2 4" xfId="14161" xr:uid="{00000000-0005-0000-0000-000043680000}"/>
    <cellStyle name="Migliaia 51 4 3 2 5" xfId="26996" xr:uid="{00000000-0005-0000-0000-000044680000}"/>
    <cellStyle name="Migliaia 51 4 3 2 6" xfId="32074" xr:uid="{00000000-0005-0000-0000-000045680000}"/>
    <cellStyle name="Migliaia 51 4 3 2 7" xfId="35062" xr:uid="{00000000-0005-0000-0000-000046680000}"/>
    <cellStyle name="Migliaia 51 4 3 2 8" xfId="38022" xr:uid="{00000000-0005-0000-0000-000047680000}"/>
    <cellStyle name="Migliaia 51 4 3 3" xfId="14162" xr:uid="{00000000-0005-0000-0000-000048680000}"/>
    <cellStyle name="Migliaia 51 4 3 3 2" xfId="14163" xr:uid="{00000000-0005-0000-0000-000049680000}"/>
    <cellStyle name="Migliaia 51 4 3 3 3" xfId="14164" xr:uid="{00000000-0005-0000-0000-00004A680000}"/>
    <cellStyle name="Migliaia 51 4 3 3 4" xfId="28149" xr:uid="{00000000-0005-0000-0000-00004B680000}"/>
    <cellStyle name="Migliaia 51 4 3 3 5" xfId="36198" xr:uid="{00000000-0005-0000-0000-00004C680000}"/>
    <cellStyle name="Migliaia 51 4 3 3 6" xfId="39158" xr:uid="{00000000-0005-0000-0000-00004D680000}"/>
    <cellStyle name="Migliaia 51 4 3 4" xfId="14165" xr:uid="{00000000-0005-0000-0000-00004E680000}"/>
    <cellStyle name="Migliaia 51 4 3 4 2" xfId="14166" xr:uid="{00000000-0005-0000-0000-00004F680000}"/>
    <cellStyle name="Migliaia 51 4 3 4 3" xfId="14167" xr:uid="{00000000-0005-0000-0000-000050680000}"/>
    <cellStyle name="Migliaia 51 4 3 4 4" xfId="29065" xr:uid="{00000000-0005-0000-0000-000051680000}"/>
    <cellStyle name="Migliaia 51 4 3 4 5" xfId="40062" xr:uid="{00000000-0005-0000-0000-000052680000}"/>
    <cellStyle name="Migliaia 51 4 3 5" xfId="14168" xr:uid="{00000000-0005-0000-0000-000053680000}"/>
    <cellStyle name="Migliaia 51 4 3 5 2" xfId="14169" xr:uid="{00000000-0005-0000-0000-000054680000}"/>
    <cellStyle name="Migliaia 51 4 3 5 3" xfId="14170" xr:uid="{00000000-0005-0000-0000-000055680000}"/>
    <cellStyle name="Migliaia 51 4 3 5 4" xfId="29985" xr:uid="{00000000-0005-0000-0000-000056680000}"/>
    <cellStyle name="Migliaia 51 4 3 5 5" xfId="40967" xr:uid="{00000000-0005-0000-0000-000057680000}"/>
    <cellStyle name="Migliaia 51 4 3 6" xfId="14171" xr:uid="{00000000-0005-0000-0000-000058680000}"/>
    <cellStyle name="Migliaia 51 4 3 7" xfId="14172" xr:uid="{00000000-0005-0000-0000-000059680000}"/>
    <cellStyle name="Migliaia 51 4 3 8" xfId="14173" xr:uid="{00000000-0005-0000-0000-00005A680000}"/>
    <cellStyle name="Migliaia 51 4 3 9" xfId="24664" xr:uid="{00000000-0005-0000-0000-00005B680000}"/>
    <cellStyle name="Migliaia 51 4 4" xfId="14174" xr:uid="{00000000-0005-0000-0000-00005C680000}"/>
    <cellStyle name="Migliaia 51 4 4 2" xfId="14175" xr:uid="{00000000-0005-0000-0000-00005D680000}"/>
    <cellStyle name="Migliaia 51 4 4 3" xfId="14176" xr:uid="{00000000-0005-0000-0000-00005E680000}"/>
    <cellStyle name="Migliaia 51 4 4 4" xfId="14177" xr:uid="{00000000-0005-0000-0000-00005F680000}"/>
    <cellStyle name="Migliaia 51 4 4 5" xfId="26993" xr:uid="{00000000-0005-0000-0000-000060680000}"/>
    <cellStyle name="Migliaia 51 4 4 6" xfId="32071" xr:uid="{00000000-0005-0000-0000-000061680000}"/>
    <cellStyle name="Migliaia 51 4 4 7" xfId="35059" xr:uid="{00000000-0005-0000-0000-000062680000}"/>
    <cellStyle name="Migliaia 51 4 4 8" xfId="38019" xr:uid="{00000000-0005-0000-0000-000063680000}"/>
    <cellStyle name="Migliaia 51 4 5" xfId="14178" xr:uid="{00000000-0005-0000-0000-000064680000}"/>
    <cellStyle name="Migliaia 51 4 5 2" xfId="14179" xr:uid="{00000000-0005-0000-0000-000065680000}"/>
    <cellStyle name="Migliaia 51 4 5 3" xfId="14180" xr:uid="{00000000-0005-0000-0000-000066680000}"/>
    <cellStyle name="Migliaia 51 4 5 4" xfId="27770" xr:uid="{00000000-0005-0000-0000-000067680000}"/>
    <cellStyle name="Migliaia 51 4 5 5" xfId="35824" xr:uid="{00000000-0005-0000-0000-000068680000}"/>
    <cellStyle name="Migliaia 51 4 5 6" xfId="38784" xr:uid="{00000000-0005-0000-0000-000069680000}"/>
    <cellStyle name="Migliaia 51 4 6" xfId="14181" xr:uid="{00000000-0005-0000-0000-00006A680000}"/>
    <cellStyle name="Migliaia 51 4 6 2" xfId="14182" xr:uid="{00000000-0005-0000-0000-00006B680000}"/>
    <cellStyle name="Migliaia 51 4 6 3" xfId="14183" xr:uid="{00000000-0005-0000-0000-00006C680000}"/>
    <cellStyle name="Migliaia 51 4 6 4" xfId="28686" xr:uid="{00000000-0005-0000-0000-00006D680000}"/>
    <cellStyle name="Migliaia 51 4 6 5" xfId="39688" xr:uid="{00000000-0005-0000-0000-00006E680000}"/>
    <cellStyle name="Migliaia 51 4 7" xfId="14184" xr:uid="{00000000-0005-0000-0000-00006F680000}"/>
    <cellStyle name="Migliaia 51 4 7 2" xfId="14185" xr:uid="{00000000-0005-0000-0000-000070680000}"/>
    <cellStyle name="Migliaia 51 4 7 3" xfId="14186" xr:uid="{00000000-0005-0000-0000-000071680000}"/>
    <cellStyle name="Migliaia 51 4 7 4" xfId="29606" xr:uid="{00000000-0005-0000-0000-000072680000}"/>
    <cellStyle name="Migliaia 51 4 7 5" xfId="40593" xr:uid="{00000000-0005-0000-0000-000073680000}"/>
    <cellStyle name="Migliaia 51 4 8" xfId="14187" xr:uid="{00000000-0005-0000-0000-000074680000}"/>
    <cellStyle name="Migliaia 51 4 9" xfId="14188" xr:uid="{00000000-0005-0000-0000-000075680000}"/>
    <cellStyle name="Migliaia 51 5" xfId="14189" xr:uid="{00000000-0005-0000-0000-000076680000}"/>
    <cellStyle name="Migliaia 51 5 10" xfId="31182" xr:uid="{00000000-0005-0000-0000-000077680000}"/>
    <cellStyle name="Migliaia 51 5 11" xfId="33946" xr:uid="{00000000-0005-0000-0000-000078680000}"/>
    <cellStyle name="Migliaia 51 5 12" xfId="37133" xr:uid="{00000000-0005-0000-0000-000079680000}"/>
    <cellStyle name="Migliaia 51 5 2" xfId="14190" xr:uid="{00000000-0005-0000-0000-00007A680000}"/>
    <cellStyle name="Migliaia 51 5 2 2" xfId="14191" xr:uid="{00000000-0005-0000-0000-00007B680000}"/>
    <cellStyle name="Migliaia 51 5 2 3" xfId="14192" xr:uid="{00000000-0005-0000-0000-00007C680000}"/>
    <cellStyle name="Migliaia 51 5 2 4" xfId="14193" xr:uid="{00000000-0005-0000-0000-00007D680000}"/>
    <cellStyle name="Migliaia 51 5 2 5" xfId="26997" xr:uid="{00000000-0005-0000-0000-00007E680000}"/>
    <cellStyle name="Migliaia 51 5 2 6" xfId="32075" xr:uid="{00000000-0005-0000-0000-00007F680000}"/>
    <cellStyle name="Migliaia 51 5 2 7" xfId="35063" xr:uid="{00000000-0005-0000-0000-000080680000}"/>
    <cellStyle name="Migliaia 51 5 2 8" xfId="38023" xr:uid="{00000000-0005-0000-0000-000081680000}"/>
    <cellStyle name="Migliaia 51 5 3" xfId="14194" xr:uid="{00000000-0005-0000-0000-000082680000}"/>
    <cellStyle name="Migliaia 51 5 3 2" xfId="14195" xr:uid="{00000000-0005-0000-0000-000083680000}"/>
    <cellStyle name="Migliaia 51 5 3 3" xfId="14196" xr:uid="{00000000-0005-0000-0000-000084680000}"/>
    <cellStyle name="Migliaia 51 5 3 4" xfId="27772" xr:uid="{00000000-0005-0000-0000-000085680000}"/>
    <cellStyle name="Migliaia 51 5 3 5" xfId="35826" xr:uid="{00000000-0005-0000-0000-000086680000}"/>
    <cellStyle name="Migliaia 51 5 3 6" xfId="38786" xr:uid="{00000000-0005-0000-0000-000087680000}"/>
    <cellStyle name="Migliaia 51 5 4" xfId="14197" xr:uid="{00000000-0005-0000-0000-000088680000}"/>
    <cellStyle name="Migliaia 51 5 4 2" xfId="14198" xr:uid="{00000000-0005-0000-0000-000089680000}"/>
    <cellStyle name="Migliaia 51 5 4 3" xfId="14199" xr:uid="{00000000-0005-0000-0000-00008A680000}"/>
    <cellStyle name="Migliaia 51 5 4 4" xfId="28688" xr:uid="{00000000-0005-0000-0000-00008B680000}"/>
    <cellStyle name="Migliaia 51 5 4 5" xfId="39690" xr:uid="{00000000-0005-0000-0000-00008C680000}"/>
    <cellStyle name="Migliaia 51 5 5" xfId="14200" xr:uid="{00000000-0005-0000-0000-00008D680000}"/>
    <cellStyle name="Migliaia 51 5 5 2" xfId="14201" xr:uid="{00000000-0005-0000-0000-00008E680000}"/>
    <cellStyle name="Migliaia 51 5 5 3" xfId="14202" xr:uid="{00000000-0005-0000-0000-00008F680000}"/>
    <cellStyle name="Migliaia 51 5 5 4" xfId="29608" xr:uid="{00000000-0005-0000-0000-000090680000}"/>
    <cellStyle name="Migliaia 51 5 5 5" xfId="40595" xr:uid="{00000000-0005-0000-0000-000091680000}"/>
    <cellStyle name="Migliaia 51 5 6" xfId="14203" xr:uid="{00000000-0005-0000-0000-000092680000}"/>
    <cellStyle name="Migliaia 51 5 7" xfId="14204" xr:uid="{00000000-0005-0000-0000-000093680000}"/>
    <cellStyle name="Migliaia 51 5 8" xfId="14205" xr:uid="{00000000-0005-0000-0000-000094680000}"/>
    <cellStyle name="Migliaia 51 5 9" xfId="24665" xr:uid="{00000000-0005-0000-0000-000095680000}"/>
    <cellStyle name="Migliaia 51 6" xfId="14206" xr:uid="{00000000-0005-0000-0000-000096680000}"/>
    <cellStyle name="Migliaia 51 6 2" xfId="14207" xr:uid="{00000000-0005-0000-0000-000097680000}"/>
    <cellStyle name="Migliaia 51 6 3" xfId="14208" xr:uid="{00000000-0005-0000-0000-000098680000}"/>
    <cellStyle name="Migliaia 51 6 4" xfId="14209" xr:uid="{00000000-0005-0000-0000-000099680000}"/>
    <cellStyle name="Migliaia 51 6 5" xfId="26985" xr:uid="{00000000-0005-0000-0000-00009A680000}"/>
    <cellStyle name="Migliaia 51 6 6" xfId="32063" xr:uid="{00000000-0005-0000-0000-00009B680000}"/>
    <cellStyle name="Migliaia 51 6 7" xfId="35051" xr:uid="{00000000-0005-0000-0000-00009C680000}"/>
    <cellStyle name="Migliaia 51 6 8" xfId="38011" xr:uid="{00000000-0005-0000-0000-00009D680000}"/>
    <cellStyle name="Migliaia 51 7" xfId="14210" xr:uid="{00000000-0005-0000-0000-00009E680000}"/>
    <cellStyle name="Migliaia 51 7 2" xfId="14211" xr:uid="{00000000-0005-0000-0000-00009F680000}"/>
    <cellStyle name="Migliaia 51 7 3" xfId="14212" xr:uid="{00000000-0005-0000-0000-0000A0680000}"/>
    <cellStyle name="Migliaia 51 7 4" xfId="14213" xr:uid="{00000000-0005-0000-0000-0000A1680000}"/>
    <cellStyle name="Migliaia 51 7 5" xfId="23995" xr:uid="{00000000-0005-0000-0000-0000A2680000}"/>
    <cellStyle name="Migliaia 51 7 6" xfId="30551" xr:uid="{00000000-0005-0000-0000-0000A3680000}"/>
    <cellStyle name="Migliaia 51 7 7" xfId="33212" xr:uid="{00000000-0005-0000-0000-0000A4680000}"/>
    <cellStyle name="Migliaia 51 7 8" xfId="36503" xr:uid="{00000000-0005-0000-0000-0000A5680000}"/>
    <cellStyle name="Migliaia 51 8" xfId="14214" xr:uid="{00000000-0005-0000-0000-0000A6680000}"/>
    <cellStyle name="Migliaia 51 8 2" xfId="14215" xr:uid="{00000000-0005-0000-0000-0000A7680000}"/>
    <cellStyle name="Migliaia 51 8 3" xfId="14216" xr:uid="{00000000-0005-0000-0000-0000A8680000}"/>
    <cellStyle name="Migliaia 51 8 4" xfId="14217" xr:uid="{00000000-0005-0000-0000-0000A9680000}"/>
    <cellStyle name="Migliaia 51 8 5" xfId="27292" xr:uid="{00000000-0005-0000-0000-0000AA680000}"/>
    <cellStyle name="Migliaia 51 8 6" xfId="32363" xr:uid="{00000000-0005-0000-0000-0000AB680000}"/>
    <cellStyle name="Migliaia 51 8 7" xfId="35351" xr:uid="{00000000-0005-0000-0000-0000AC680000}"/>
    <cellStyle name="Migliaia 51 8 8" xfId="38311" xr:uid="{00000000-0005-0000-0000-0000AD680000}"/>
    <cellStyle name="Migliaia 51 9" xfId="14218" xr:uid="{00000000-0005-0000-0000-0000AE680000}"/>
    <cellStyle name="Migliaia 51 9 2" xfId="14219" xr:uid="{00000000-0005-0000-0000-0000AF680000}"/>
    <cellStyle name="Migliaia 51 9 3" xfId="14220" xr:uid="{00000000-0005-0000-0000-0000B0680000}"/>
    <cellStyle name="Migliaia 51 9 4" xfId="14221" xr:uid="{00000000-0005-0000-0000-0000B1680000}"/>
    <cellStyle name="Migliaia 51 9 5" xfId="27412" xr:uid="{00000000-0005-0000-0000-0000B2680000}"/>
    <cellStyle name="Migliaia 51 9 6" xfId="30427" xr:uid="{00000000-0005-0000-0000-0000B3680000}"/>
    <cellStyle name="Migliaia 51 9 7" xfId="35471" xr:uid="{00000000-0005-0000-0000-0000B4680000}"/>
    <cellStyle name="Migliaia 51 9 8" xfId="38431" xr:uid="{00000000-0005-0000-0000-0000B5680000}"/>
    <cellStyle name="Migliaia 52" xfId="14222" xr:uid="{00000000-0005-0000-0000-0000B6680000}"/>
    <cellStyle name="Migliaia 52 10" xfId="14223" xr:uid="{00000000-0005-0000-0000-0000B7680000}"/>
    <cellStyle name="Migliaia 52 10 2" xfId="14224" xr:uid="{00000000-0005-0000-0000-0000B8680000}"/>
    <cellStyle name="Migliaia 52 10 3" xfId="14225" xr:uid="{00000000-0005-0000-0000-0000B9680000}"/>
    <cellStyle name="Migliaia 52 10 4" xfId="28329" xr:uid="{00000000-0005-0000-0000-0000BA680000}"/>
    <cellStyle name="Migliaia 52 10 5" xfId="33087" xr:uid="{00000000-0005-0000-0000-0000BB680000}"/>
    <cellStyle name="Migliaia 52 10 6" xfId="39336" xr:uid="{00000000-0005-0000-0000-0000BC680000}"/>
    <cellStyle name="Migliaia 52 11" xfId="14226" xr:uid="{00000000-0005-0000-0000-0000BD680000}"/>
    <cellStyle name="Migliaia 52 11 2" xfId="14227" xr:uid="{00000000-0005-0000-0000-0000BE680000}"/>
    <cellStyle name="Migliaia 52 11 3" xfId="14228" xr:uid="{00000000-0005-0000-0000-0000BF680000}"/>
    <cellStyle name="Migliaia 52 11 4" xfId="29249" xr:uid="{00000000-0005-0000-0000-0000C0680000}"/>
    <cellStyle name="Migliaia 52 11 5" xfId="32737" xr:uid="{00000000-0005-0000-0000-0000C1680000}"/>
    <cellStyle name="Migliaia 52 11 6" xfId="40241" xr:uid="{00000000-0005-0000-0000-0000C2680000}"/>
    <cellStyle name="Migliaia 52 12" xfId="14229" xr:uid="{00000000-0005-0000-0000-0000C3680000}"/>
    <cellStyle name="Migliaia 52 13" xfId="14230" xr:uid="{00000000-0005-0000-0000-0000C4680000}"/>
    <cellStyle name="Migliaia 52 14" xfId="14231" xr:uid="{00000000-0005-0000-0000-0000C5680000}"/>
    <cellStyle name="Migliaia 52 15" xfId="23642" xr:uid="{00000000-0005-0000-0000-0000C6680000}"/>
    <cellStyle name="Migliaia 52 16" xfId="30277" xr:uid="{00000000-0005-0000-0000-0000C7680000}"/>
    <cellStyle name="Migliaia 52 17" xfId="36384" xr:uid="{00000000-0005-0000-0000-0000C8680000}"/>
    <cellStyle name="Migliaia 52 18" xfId="41146" xr:uid="{00000000-0005-0000-0000-0000C9680000}"/>
    <cellStyle name="Migliaia 52 19" xfId="41267" xr:uid="{00000000-0005-0000-0000-0000CA680000}"/>
    <cellStyle name="Migliaia 52 2" xfId="14232" xr:uid="{00000000-0005-0000-0000-0000CB680000}"/>
    <cellStyle name="Migliaia 52 2 10" xfId="24666" xr:uid="{00000000-0005-0000-0000-0000CC680000}"/>
    <cellStyle name="Migliaia 52 2 11" xfId="30278" xr:uid="{00000000-0005-0000-0000-0000CD680000}"/>
    <cellStyle name="Migliaia 52 2 12" xfId="37134" xr:uid="{00000000-0005-0000-0000-0000CE680000}"/>
    <cellStyle name="Migliaia 52 2 2" xfId="14233" xr:uid="{00000000-0005-0000-0000-0000CF680000}"/>
    <cellStyle name="Migliaia 52 2 2 10" xfId="31184" xr:uid="{00000000-0005-0000-0000-0000D0680000}"/>
    <cellStyle name="Migliaia 52 2 2 11" xfId="33948" xr:uid="{00000000-0005-0000-0000-0000D1680000}"/>
    <cellStyle name="Migliaia 52 2 2 12" xfId="37135" xr:uid="{00000000-0005-0000-0000-0000D2680000}"/>
    <cellStyle name="Migliaia 52 2 2 2" xfId="14234" xr:uid="{00000000-0005-0000-0000-0000D3680000}"/>
    <cellStyle name="Migliaia 52 2 2 2 2" xfId="14235" xr:uid="{00000000-0005-0000-0000-0000D4680000}"/>
    <cellStyle name="Migliaia 52 2 2 2 3" xfId="14236" xr:uid="{00000000-0005-0000-0000-0000D5680000}"/>
    <cellStyle name="Migliaia 52 2 2 2 4" xfId="14237" xr:uid="{00000000-0005-0000-0000-0000D6680000}"/>
    <cellStyle name="Migliaia 52 2 2 2 5" xfId="27000" xr:uid="{00000000-0005-0000-0000-0000D7680000}"/>
    <cellStyle name="Migliaia 52 2 2 2 6" xfId="32078" xr:uid="{00000000-0005-0000-0000-0000D8680000}"/>
    <cellStyle name="Migliaia 52 2 2 2 7" xfId="35066" xr:uid="{00000000-0005-0000-0000-0000D9680000}"/>
    <cellStyle name="Migliaia 52 2 2 2 8" xfId="38026" xr:uid="{00000000-0005-0000-0000-0000DA680000}"/>
    <cellStyle name="Migliaia 52 2 2 3" xfId="14238" xr:uid="{00000000-0005-0000-0000-0000DB680000}"/>
    <cellStyle name="Migliaia 52 2 2 3 2" xfId="14239" xr:uid="{00000000-0005-0000-0000-0000DC680000}"/>
    <cellStyle name="Migliaia 52 2 2 3 3" xfId="14240" xr:uid="{00000000-0005-0000-0000-0000DD680000}"/>
    <cellStyle name="Migliaia 52 2 2 3 4" xfId="28151" xr:uid="{00000000-0005-0000-0000-0000DE680000}"/>
    <cellStyle name="Migliaia 52 2 2 3 5" xfId="36200" xr:uid="{00000000-0005-0000-0000-0000DF680000}"/>
    <cellStyle name="Migliaia 52 2 2 3 6" xfId="39160" xr:uid="{00000000-0005-0000-0000-0000E0680000}"/>
    <cellStyle name="Migliaia 52 2 2 4" xfId="14241" xr:uid="{00000000-0005-0000-0000-0000E1680000}"/>
    <cellStyle name="Migliaia 52 2 2 4 2" xfId="14242" xr:uid="{00000000-0005-0000-0000-0000E2680000}"/>
    <cellStyle name="Migliaia 52 2 2 4 3" xfId="14243" xr:uid="{00000000-0005-0000-0000-0000E3680000}"/>
    <cellStyle name="Migliaia 52 2 2 4 4" xfId="29067" xr:uid="{00000000-0005-0000-0000-0000E4680000}"/>
    <cellStyle name="Migliaia 52 2 2 4 5" xfId="40064" xr:uid="{00000000-0005-0000-0000-0000E5680000}"/>
    <cellStyle name="Migliaia 52 2 2 5" xfId="14244" xr:uid="{00000000-0005-0000-0000-0000E6680000}"/>
    <cellStyle name="Migliaia 52 2 2 5 2" xfId="14245" xr:uid="{00000000-0005-0000-0000-0000E7680000}"/>
    <cellStyle name="Migliaia 52 2 2 5 3" xfId="14246" xr:uid="{00000000-0005-0000-0000-0000E8680000}"/>
    <cellStyle name="Migliaia 52 2 2 5 4" xfId="29987" xr:uid="{00000000-0005-0000-0000-0000E9680000}"/>
    <cellStyle name="Migliaia 52 2 2 5 5" xfId="40969" xr:uid="{00000000-0005-0000-0000-0000EA680000}"/>
    <cellStyle name="Migliaia 52 2 2 6" xfId="14247" xr:uid="{00000000-0005-0000-0000-0000EB680000}"/>
    <cellStyle name="Migliaia 52 2 2 7" xfId="14248" xr:uid="{00000000-0005-0000-0000-0000EC680000}"/>
    <cellStyle name="Migliaia 52 2 2 8" xfId="14249" xr:uid="{00000000-0005-0000-0000-0000ED680000}"/>
    <cellStyle name="Migliaia 52 2 2 9" xfId="24667" xr:uid="{00000000-0005-0000-0000-0000EE680000}"/>
    <cellStyle name="Migliaia 52 2 3" xfId="14250" xr:uid="{00000000-0005-0000-0000-0000EF680000}"/>
    <cellStyle name="Migliaia 52 2 3 2" xfId="14251" xr:uid="{00000000-0005-0000-0000-0000F0680000}"/>
    <cellStyle name="Migliaia 52 2 3 3" xfId="14252" xr:uid="{00000000-0005-0000-0000-0000F1680000}"/>
    <cellStyle name="Migliaia 52 2 3 4" xfId="14253" xr:uid="{00000000-0005-0000-0000-0000F2680000}"/>
    <cellStyle name="Migliaia 52 2 3 5" xfId="26999" xr:uid="{00000000-0005-0000-0000-0000F3680000}"/>
    <cellStyle name="Migliaia 52 2 3 6" xfId="32077" xr:uid="{00000000-0005-0000-0000-0000F4680000}"/>
    <cellStyle name="Migliaia 52 2 3 7" xfId="35065" xr:uid="{00000000-0005-0000-0000-0000F5680000}"/>
    <cellStyle name="Migliaia 52 2 3 8" xfId="38025" xr:uid="{00000000-0005-0000-0000-0000F6680000}"/>
    <cellStyle name="Migliaia 52 2 4" xfId="14254" xr:uid="{00000000-0005-0000-0000-0000F7680000}"/>
    <cellStyle name="Migliaia 52 2 4 2" xfId="14255" xr:uid="{00000000-0005-0000-0000-0000F8680000}"/>
    <cellStyle name="Migliaia 52 2 4 3" xfId="14256" xr:uid="{00000000-0005-0000-0000-0000F9680000}"/>
    <cellStyle name="Migliaia 52 2 4 4" xfId="14257" xr:uid="{00000000-0005-0000-0000-0000FA680000}"/>
    <cellStyle name="Migliaia 52 2 4 5" xfId="27476" xr:uid="{00000000-0005-0000-0000-0000FB680000}"/>
    <cellStyle name="Migliaia 52 2 4 6" xfId="31183" xr:uid="{00000000-0005-0000-0000-0000FC680000}"/>
    <cellStyle name="Migliaia 52 2 4 7" xfId="35533" xr:uid="{00000000-0005-0000-0000-0000FD680000}"/>
    <cellStyle name="Migliaia 52 2 4 8" xfId="38493" xr:uid="{00000000-0005-0000-0000-0000FE680000}"/>
    <cellStyle name="Migliaia 52 2 5" xfId="14258" xr:uid="{00000000-0005-0000-0000-0000FF680000}"/>
    <cellStyle name="Migliaia 52 2 5 2" xfId="14259" xr:uid="{00000000-0005-0000-0000-000000690000}"/>
    <cellStyle name="Migliaia 52 2 5 3" xfId="14260" xr:uid="{00000000-0005-0000-0000-000001690000}"/>
    <cellStyle name="Migliaia 52 2 5 4" xfId="28392" xr:uid="{00000000-0005-0000-0000-000002690000}"/>
    <cellStyle name="Migliaia 52 2 5 5" xfId="33947" xr:uid="{00000000-0005-0000-0000-000003690000}"/>
    <cellStyle name="Migliaia 52 2 5 6" xfId="39397" xr:uid="{00000000-0005-0000-0000-000004690000}"/>
    <cellStyle name="Migliaia 52 2 6" xfId="14261" xr:uid="{00000000-0005-0000-0000-000005690000}"/>
    <cellStyle name="Migliaia 52 2 6 2" xfId="14262" xr:uid="{00000000-0005-0000-0000-000006690000}"/>
    <cellStyle name="Migliaia 52 2 6 3" xfId="14263" xr:uid="{00000000-0005-0000-0000-000007690000}"/>
    <cellStyle name="Migliaia 52 2 6 4" xfId="29312" xr:uid="{00000000-0005-0000-0000-000008690000}"/>
    <cellStyle name="Migliaia 52 2 6 5" xfId="40302" xr:uid="{00000000-0005-0000-0000-000009690000}"/>
    <cellStyle name="Migliaia 52 2 7" xfId="14264" xr:uid="{00000000-0005-0000-0000-00000A690000}"/>
    <cellStyle name="Migliaia 52 2 8" xfId="14265" xr:uid="{00000000-0005-0000-0000-00000B690000}"/>
    <cellStyle name="Migliaia 52 2 9" xfId="14266" xr:uid="{00000000-0005-0000-0000-00000C690000}"/>
    <cellStyle name="Migliaia 52 3" xfId="14267" xr:uid="{00000000-0005-0000-0000-00000D690000}"/>
    <cellStyle name="Migliaia 52 3 10" xfId="14268" xr:uid="{00000000-0005-0000-0000-00000E690000}"/>
    <cellStyle name="Migliaia 52 3 11" xfId="14269" xr:uid="{00000000-0005-0000-0000-00000F690000}"/>
    <cellStyle name="Migliaia 52 3 12" xfId="24668" xr:uid="{00000000-0005-0000-0000-000010690000}"/>
    <cellStyle name="Migliaia 52 3 13" xfId="31185" xr:uid="{00000000-0005-0000-0000-000011690000}"/>
    <cellStyle name="Migliaia 52 3 14" xfId="37136" xr:uid="{00000000-0005-0000-0000-000012690000}"/>
    <cellStyle name="Migliaia 52 3 2" xfId="14270" xr:uid="{00000000-0005-0000-0000-000013690000}"/>
    <cellStyle name="Migliaia 52 3 2 10" xfId="31186" xr:uid="{00000000-0005-0000-0000-000014690000}"/>
    <cellStyle name="Migliaia 52 3 2 11" xfId="33950" xr:uid="{00000000-0005-0000-0000-000015690000}"/>
    <cellStyle name="Migliaia 52 3 2 12" xfId="37137" xr:uid="{00000000-0005-0000-0000-000016690000}"/>
    <cellStyle name="Migliaia 52 3 2 2" xfId="14271" xr:uid="{00000000-0005-0000-0000-000017690000}"/>
    <cellStyle name="Migliaia 52 3 2 2 2" xfId="14272" xr:uid="{00000000-0005-0000-0000-000018690000}"/>
    <cellStyle name="Migliaia 52 3 2 2 3" xfId="14273" xr:uid="{00000000-0005-0000-0000-000019690000}"/>
    <cellStyle name="Migliaia 52 3 2 2 4" xfId="14274" xr:uid="{00000000-0005-0000-0000-00001A690000}"/>
    <cellStyle name="Migliaia 52 3 2 2 5" xfId="27002" xr:uid="{00000000-0005-0000-0000-00001B690000}"/>
    <cellStyle name="Migliaia 52 3 2 2 6" xfId="32080" xr:uid="{00000000-0005-0000-0000-00001C690000}"/>
    <cellStyle name="Migliaia 52 3 2 2 7" xfId="35068" xr:uid="{00000000-0005-0000-0000-00001D690000}"/>
    <cellStyle name="Migliaia 52 3 2 2 8" xfId="38028" xr:uid="{00000000-0005-0000-0000-00001E690000}"/>
    <cellStyle name="Migliaia 52 3 2 3" xfId="14275" xr:uid="{00000000-0005-0000-0000-00001F690000}"/>
    <cellStyle name="Migliaia 52 3 2 3 2" xfId="14276" xr:uid="{00000000-0005-0000-0000-000020690000}"/>
    <cellStyle name="Migliaia 52 3 2 3 3" xfId="14277" xr:uid="{00000000-0005-0000-0000-000021690000}"/>
    <cellStyle name="Migliaia 52 3 2 3 4" xfId="27774" xr:uid="{00000000-0005-0000-0000-000022690000}"/>
    <cellStyle name="Migliaia 52 3 2 3 5" xfId="35828" xr:uid="{00000000-0005-0000-0000-000023690000}"/>
    <cellStyle name="Migliaia 52 3 2 3 6" xfId="38788" xr:uid="{00000000-0005-0000-0000-000024690000}"/>
    <cellStyle name="Migliaia 52 3 2 4" xfId="14278" xr:uid="{00000000-0005-0000-0000-000025690000}"/>
    <cellStyle name="Migliaia 52 3 2 4 2" xfId="14279" xr:uid="{00000000-0005-0000-0000-000026690000}"/>
    <cellStyle name="Migliaia 52 3 2 4 3" xfId="14280" xr:uid="{00000000-0005-0000-0000-000027690000}"/>
    <cellStyle name="Migliaia 52 3 2 4 4" xfId="28690" xr:uid="{00000000-0005-0000-0000-000028690000}"/>
    <cellStyle name="Migliaia 52 3 2 4 5" xfId="39692" xr:uid="{00000000-0005-0000-0000-000029690000}"/>
    <cellStyle name="Migliaia 52 3 2 5" xfId="14281" xr:uid="{00000000-0005-0000-0000-00002A690000}"/>
    <cellStyle name="Migliaia 52 3 2 5 2" xfId="14282" xr:uid="{00000000-0005-0000-0000-00002B690000}"/>
    <cellStyle name="Migliaia 52 3 2 5 3" xfId="14283" xr:uid="{00000000-0005-0000-0000-00002C690000}"/>
    <cellStyle name="Migliaia 52 3 2 5 4" xfId="29610" xr:uid="{00000000-0005-0000-0000-00002D690000}"/>
    <cellStyle name="Migliaia 52 3 2 5 5" xfId="40597" xr:uid="{00000000-0005-0000-0000-00002E690000}"/>
    <cellStyle name="Migliaia 52 3 2 6" xfId="14284" xr:uid="{00000000-0005-0000-0000-00002F690000}"/>
    <cellStyle name="Migliaia 52 3 2 7" xfId="14285" xr:uid="{00000000-0005-0000-0000-000030690000}"/>
    <cellStyle name="Migliaia 52 3 2 8" xfId="14286" xr:uid="{00000000-0005-0000-0000-000031690000}"/>
    <cellStyle name="Migliaia 52 3 2 9" xfId="24669" xr:uid="{00000000-0005-0000-0000-000032690000}"/>
    <cellStyle name="Migliaia 52 3 3" xfId="14287" xr:uid="{00000000-0005-0000-0000-000033690000}"/>
    <cellStyle name="Migliaia 52 3 3 10" xfId="24670" xr:uid="{00000000-0005-0000-0000-000034690000}"/>
    <cellStyle name="Migliaia 52 3 3 11" xfId="31187" xr:uid="{00000000-0005-0000-0000-000035690000}"/>
    <cellStyle name="Migliaia 52 3 3 12" xfId="33951" xr:uid="{00000000-0005-0000-0000-000036690000}"/>
    <cellStyle name="Migliaia 52 3 3 13" xfId="37138" xr:uid="{00000000-0005-0000-0000-000037690000}"/>
    <cellStyle name="Migliaia 52 3 3 2" xfId="14288" xr:uid="{00000000-0005-0000-0000-000038690000}"/>
    <cellStyle name="Migliaia 52 3 3 2 10" xfId="31188" xr:uid="{00000000-0005-0000-0000-000039690000}"/>
    <cellStyle name="Migliaia 52 3 3 2 11" xfId="33952" xr:uid="{00000000-0005-0000-0000-00003A690000}"/>
    <cellStyle name="Migliaia 52 3 3 2 12" xfId="37139" xr:uid="{00000000-0005-0000-0000-00003B690000}"/>
    <cellStyle name="Migliaia 52 3 3 2 2" xfId="14289" xr:uid="{00000000-0005-0000-0000-00003C690000}"/>
    <cellStyle name="Migliaia 52 3 3 2 2 2" xfId="14290" xr:uid="{00000000-0005-0000-0000-00003D690000}"/>
    <cellStyle name="Migliaia 52 3 3 2 2 3" xfId="14291" xr:uid="{00000000-0005-0000-0000-00003E690000}"/>
    <cellStyle name="Migliaia 52 3 3 2 2 4" xfId="14292" xr:uid="{00000000-0005-0000-0000-00003F690000}"/>
    <cellStyle name="Migliaia 52 3 3 2 2 5" xfId="27004" xr:uid="{00000000-0005-0000-0000-000040690000}"/>
    <cellStyle name="Migliaia 52 3 3 2 2 6" xfId="32082" xr:uid="{00000000-0005-0000-0000-000041690000}"/>
    <cellStyle name="Migliaia 52 3 3 2 2 7" xfId="35070" xr:uid="{00000000-0005-0000-0000-000042690000}"/>
    <cellStyle name="Migliaia 52 3 3 2 2 8" xfId="38030" xr:uid="{00000000-0005-0000-0000-000043690000}"/>
    <cellStyle name="Migliaia 52 3 3 2 3" xfId="14293" xr:uid="{00000000-0005-0000-0000-000044690000}"/>
    <cellStyle name="Migliaia 52 3 3 2 3 2" xfId="14294" xr:uid="{00000000-0005-0000-0000-000045690000}"/>
    <cellStyle name="Migliaia 52 3 3 2 3 3" xfId="14295" xr:uid="{00000000-0005-0000-0000-000046690000}"/>
    <cellStyle name="Migliaia 52 3 3 2 3 4" xfId="28153" xr:uid="{00000000-0005-0000-0000-000047690000}"/>
    <cellStyle name="Migliaia 52 3 3 2 3 5" xfId="36202" xr:uid="{00000000-0005-0000-0000-000048690000}"/>
    <cellStyle name="Migliaia 52 3 3 2 3 6" xfId="39162" xr:uid="{00000000-0005-0000-0000-000049690000}"/>
    <cellStyle name="Migliaia 52 3 3 2 4" xfId="14296" xr:uid="{00000000-0005-0000-0000-00004A690000}"/>
    <cellStyle name="Migliaia 52 3 3 2 4 2" xfId="14297" xr:uid="{00000000-0005-0000-0000-00004B690000}"/>
    <cellStyle name="Migliaia 52 3 3 2 4 3" xfId="14298" xr:uid="{00000000-0005-0000-0000-00004C690000}"/>
    <cellStyle name="Migliaia 52 3 3 2 4 4" xfId="29069" xr:uid="{00000000-0005-0000-0000-00004D690000}"/>
    <cellStyle name="Migliaia 52 3 3 2 4 5" xfId="40066" xr:uid="{00000000-0005-0000-0000-00004E690000}"/>
    <cellStyle name="Migliaia 52 3 3 2 5" xfId="14299" xr:uid="{00000000-0005-0000-0000-00004F690000}"/>
    <cellStyle name="Migliaia 52 3 3 2 5 2" xfId="14300" xr:uid="{00000000-0005-0000-0000-000050690000}"/>
    <cellStyle name="Migliaia 52 3 3 2 5 3" xfId="14301" xr:uid="{00000000-0005-0000-0000-000051690000}"/>
    <cellStyle name="Migliaia 52 3 3 2 5 4" xfId="29989" xr:uid="{00000000-0005-0000-0000-000052690000}"/>
    <cellStyle name="Migliaia 52 3 3 2 5 5" xfId="40971" xr:uid="{00000000-0005-0000-0000-000053690000}"/>
    <cellStyle name="Migliaia 52 3 3 2 6" xfId="14302" xr:uid="{00000000-0005-0000-0000-000054690000}"/>
    <cellStyle name="Migliaia 52 3 3 2 7" xfId="14303" xr:uid="{00000000-0005-0000-0000-000055690000}"/>
    <cellStyle name="Migliaia 52 3 3 2 8" xfId="14304" xr:uid="{00000000-0005-0000-0000-000056690000}"/>
    <cellStyle name="Migliaia 52 3 3 2 9" xfId="24671" xr:uid="{00000000-0005-0000-0000-000057690000}"/>
    <cellStyle name="Migliaia 52 3 3 3" xfId="14305" xr:uid="{00000000-0005-0000-0000-000058690000}"/>
    <cellStyle name="Migliaia 52 3 3 3 2" xfId="14306" xr:uid="{00000000-0005-0000-0000-000059690000}"/>
    <cellStyle name="Migliaia 52 3 3 3 3" xfId="14307" xr:uid="{00000000-0005-0000-0000-00005A690000}"/>
    <cellStyle name="Migliaia 52 3 3 3 4" xfId="14308" xr:uid="{00000000-0005-0000-0000-00005B690000}"/>
    <cellStyle name="Migliaia 52 3 3 3 5" xfId="27003" xr:uid="{00000000-0005-0000-0000-00005C690000}"/>
    <cellStyle name="Migliaia 52 3 3 3 6" xfId="32081" xr:uid="{00000000-0005-0000-0000-00005D690000}"/>
    <cellStyle name="Migliaia 52 3 3 3 7" xfId="35069" xr:uid="{00000000-0005-0000-0000-00005E690000}"/>
    <cellStyle name="Migliaia 52 3 3 3 8" xfId="38029" xr:uid="{00000000-0005-0000-0000-00005F690000}"/>
    <cellStyle name="Migliaia 52 3 3 4" xfId="14309" xr:uid="{00000000-0005-0000-0000-000060690000}"/>
    <cellStyle name="Migliaia 52 3 3 4 2" xfId="14310" xr:uid="{00000000-0005-0000-0000-000061690000}"/>
    <cellStyle name="Migliaia 52 3 3 4 3" xfId="14311" xr:uid="{00000000-0005-0000-0000-000062690000}"/>
    <cellStyle name="Migliaia 52 3 3 4 4" xfId="27775" xr:uid="{00000000-0005-0000-0000-000063690000}"/>
    <cellStyle name="Migliaia 52 3 3 4 5" xfId="35829" xr:uid="{00000000-0005-0000-0000-000064690000}"/>
    <cellStyle name="Migliaia 52 3 3 4 6" xfId="38789" xr:uid="{00000000-0005-0000-0000-000065690000}"/>
    <cellStyle name="Migliaia 52 3 3 5" xfId="14312" xr:uid="{00000000-0005-0000-0000-000066690000}"/>
    <cellStyle name="Migliaia 52 3 3 5 2" xfId="14313" xr:uid="{00000000-0005-0000-0000-000067690000}"/>
    <cellStyle name="Migliaia 52 3 3 5 3" xfId="14314" xr:uid="{00000000-0005-0000-0000-000068690000}"/>
    <cellStyle name="Migliaia 52 3 3 5 4" xfId="28691" xr:uid="{00000000-0005-0000-0000-000069690000}"/>
    <cellStyle name="Migliaia 52 3 3 5 5" xfId="39693" xr:uid="{00000000-0005-0000-0000-00006A690000}"/>
    <cellStyle name="Migliaia 52 3 3 6" xfId="14315" xr:uid="{00000000-0005-0000-0000-00006B690000}"/>
    <cellStyle name="Migliaia 52 3 3 6 2" xfId="14316" xr:uid="{00000000-0005-0000-0000-00006C690000}"/>
    <cellStyle name="Migliaia 52 3 3 6 3" xfId="14317" xr:uid="{00000000-0005-0000-0000-00006D690000}"/>
    <cellStyle name="Migliaia 52 3 3 6 4" xfId="29611" xr:uid="{00000000-0005-0000-0000-00006E690000}"/>
    <cellStyle name="Migliaia 52 3 3 6 5" xfId="40598" xr:uid="{00000000-0005-0000-0000-00006F690000}"/>
    <cellStyle name="Migliaia 52 3 3 7" xfId="14318" xr:uid="{00000000-0005-0000-0000-000070690000}"/>
    <cellStyle name="Migliaia 52 3 3 8" xfId="14319" xr:uid="{00000000-0005-0000-0000-000071690000}"/>
    <cellStyle name="Migliaia 52 3 3 9" xfId="14320" xr:uid="{00000000-0005-0000-0000-000072690000}"/>
    <cellStyle name="Migliaia 52 3 4" xfId="14321" xr:uid="{00000000-0005-0000-0000-000073690000}"/>
    <cellStyle name="Migliaia 52 3 4 10" xfId="31189" xr:uid="{00000000-0005-0000-0000-000074690000}"/>
    <cellStyle name="Migliaia 52 3 4 11" xfId="33953" xr:uid="{00000000-0005-0000-0000-000075690000}"/>
    <cellStyle name="Migliaia 52 3 4 12" xfId="37140" xr:uid="{00000000-0005-0000-0000-000076690000}"/>
    <cellStyle name="Migliaia 52 3 4 2" xfId="14322" xr:uid="{00000000-0005-0000-0000-000077690000}"/>
    <cellStyle name="Migliaia 52 3 4 2 2" xfId="14323" xr:uid="{00000000-0005-0000-0000-000078690000}"/>
    <cellStyle name="Migliaia 52 3 4 2 3" xfId="14324" xr:uid="{00000000-0005-0000-0000-000079690000}"/>
    <cellStyle name="Migliaia 52 3 4 2 4" xfId="14325" xr:uid="{00000000-0005-0000-0000-00007A690000}"/>
    <cellStyle name="Migliaia 52 3 4 2 5" xfId="27005" xr:uid="{00000000-0005-0000-0000-00007B690000}"/>
    <cellStyle name="Migliaia 52 3 4 2 6" xfId="32083" xr:uid="{00000000-0005-0000-0000-00007C690000}"/>
    <cellStyle name="Migliaia 52 3 4 2 7" xfId="35071" xr:uid="{00000000-0005-0000-0000-00007D690000}"/>
    <cellStyle name="Migliaia 52 3 4 2 8" xfId="38031" xr:uid="{00000000-0005-0000-0000-00007E690000}"/>
    <cellStyle name="Migliaia 52 3 4 3" xfId="14326" xr:uid="{00000000-0005-0000-0000-00007F690000}"/>
    <cellStyle name="Migliaia 52 3 4 3 2" xfId="14327" xr:uid="{00000000-0005-0000-0000-000080690000}"/>
    <cellStyle name="Migliaia 52 3 4 3 3" xfId="14328" xr:uid="{00000000-0005-0000-0000-000081690000}"/>
    <cellStyle name="Migliaia 52 3 4 3 4" xfId="28152" xr:uid="{00000000-0005-0000-0000-000082690000}"/>
    <cellStyle name="Migliaia 52 3 4 3 5" xfId="36201" xr:uid="{00000000-0005-0000-0000-000083690000}"/>
    <cellStyle name="Migliaia 52 3 4 3 6" xfId="39161" xr:uid="{00000000-0005-0000-0000-000084690000}"/>
    <cellStyle name="Migliaia 52 3 4 4" xfId="14329" xr:uid="{00000000-0005-0000-0000-000085690000}"/>
    <cellStyle name="Migliaia 52 3 4 4 2" xfId="14330" xr:uid="{00000000-0005-0000-0000-000086690000}"/>
    <cellStyle name="Migliaia 52 3 4 4 3" xfId="14331" xr:uid="{00000000-0005-0000-0000-000087690000}"/>
    <cellStyle name="Migliaia 52 3 4 4 4" xfId="29068" xr:uid="{00000000-0005-0000-0000-000088690000}"/>
    <cellStyle name="Migliaia 52 3 4 4 5" xfId="40065" xr:uid="{00000000-0005-0000-0000-000089690000}"/>
    <cellStyle name="Migliaia 52 3 4 5" xfId="14332" xr:uid="{00000000-0005-0000-0000-00008A690000}"/>
    <cellStyle name="Migliaia 52 3 4 5 2" xfId="14333" xr:uid="{00000000-0005-0000-0000-00008B690000}"/>
    <cellStyle name="Migliaia 52 3 4 5 3" xfId="14334" xr:uid="{00000000-0005-0000-0000-00008C690000}"/>
    <cellStyle name="Migliaia 52 3 4 5 4" xfId="29988" xr:uid="{00000000-0005-0000-0000-00008D690000}"/>
    <cellStyle name="Migliaia 52 3 4 5 5" xfId="40970" xr:uid="{00000000-0005-0000-0000-00008E690000}"/>
    <cellStyle name="Migliaia 52 3 4 6" xfId="14335" xr:uid="{00000000-0005-0000-0000-00008F690000}"/>
    <cellStyle name="Migliaia 52 3 4 7" xfId="14336" xr:uid="{00000000-0005-0000-0000-000090690000}"/>
    <cellStyle name="Migliaia 52 3 4 8" xfId="14337" xr:uid="{00000000-0005-0000-0000-000091690000}"/>
    <cellStyle name="Migliaia 52 3 4 9" xfId="24672" xr:uid="{00000000-0005-0000-0000-000092690000}"/>
    <cellStyle name="Migliaia 52 3 5" xfId="14338" xr:uid="{00000000-0005-0000-0000-000093690000}"/>
    <cellStyle name="Migliaia 52 3 5 2" xfId="14339" xr:uid="{00000000-0005-0000-0000-000094690000}"/>
    <cellStyle name="Migliaia 52 3 5 3" xfId="14340" xr:uid="{00000000-0005-0000-0000-000095690000}"/>
    <cellStyle name="Migliaia 52 3 5 4" xfId="14341" xr:uid="{00000000-0005-0000-0000-000096690000}"/>
    <cellStyle name="Migliaia 52 3 5 5" xfId="27001" xr:uid="{00000000-0005-0000-0000-000097690000}"/>
    <cellStyle name="Migliaia 52 3 5 6" xfId="32079" xr:uid="{00000000-0005-0000-0000-000098690000}"/>
    <cellStyle name="Migliaia 52 3 5 7" xfId="35067" xr:uid="{00000000-0005-0000-0000-000099690000}"/>
    <cellStyle name="Migliaia 52 3 5 8" xfId="38027" xr:uid="{00000000-0005-0000-0000-00009A690000}"/>
    <cellStyle name="Migliaia 52 3 6" xfId="14342" xr:uid="{00000000-0005-0000-0000-00009B690000}"/>
    <cellStyle name="Migliaia 52 3 6 2" xfId="14343" xr:uid="{00000000-0005-0000-0000-00009C690000}"/>
    <cellStyle name="Migliaia 52 3 6 3" xfId="14344" xr:uid="{00000000-0005-0000-0000-00009D690000}"/>
    <cellStyle name="Migliaia 52 3 6 4" xfId="27773" xr:uid="{00000000-0005-0000-0000-00009E690000}"/>
    <cellStyle name="Migliaia 52 3 6 5" xfId="35827" xr:uid="{00000000-0005-0000-0000-00009F690000}"/>
    <cellStyle name="Migliaia 52 3 6 6" xfId="38787" xr:uid="{00000000-0005-0000-0000-0000A0690000}"/>
    <cellStyle name="Migliaia 52 3 7" xfId="14345" xr:uid="{00000000-0005-0000-0000-0000A1690000}"/>
    <cellStyle name="Migliaia 52 3 7 2" xfId="14346" xr:uid="{00000000-0005-0000-0000-0000A2690000}"/>
    <cellStyle name="Migliaia 52 3 7 3" xfId="14347" xr:uid="{00000000-0005-0000-0000-0000A3690000}"/>
    <cellStyle name="Migliaia 52 3 7 4" xfId="28689" xr:uid="{00000000-0005-0000-0000-0000A4690000}"/>
    <cellStyle name="Migliaia 52 3 7 5" xfId="33949" xr:uid="{00000000-0005-0000-0000-0000A5690000}"/>
    <cellStyle name="Migliaia 52 3 7 6" xfId="39691" xr:uid="{00000000-0005-0000-0000-0000A6690000}"/>
    <cellStyle name="Migliaia 52 3 8" xfId="14348" xr:uid="{00000000-0005-0000-0000-0000A7690000}"/>
    <cellStyle name="Migliaia 52 3 8 2" xfId="14349" xr:uid="{00000000-0005-0000-0000-0000A8690000}"/>
    <cellStyle name="Migliaia 52 3 8 3" xfId="14350" xr:uid="{00000000-0005-0000-0000-0000A9690000}"/>
    <cellStyle name="Migliaia 52 3 8 4" xfId="29609" xr:uid="{00000000-0005-0000-0000-0000AA690000}"/>
    <cellStyle name="Migliaia 52 3 8 5" xfId="40596" xr:uid="{00000000-0005-0000-0000-0000AB690000}"/>
    <cellStyle name="Migliaia 52 3 9" xfId="14351" xr:uid="{00000000-0005-0000-0000-0000AC690000}"/>
    <cellStyle name="Migliaia 52 4" xfId="14352" xr:uid="{00000000-0005-0000-0000-0000AD690000}"/>
    <cellStyle name="Migliaia 52 4 10" xfId="14353" xr:uid="{00000000-0005-0000-0000-0000AE690000}"/>
    <cellStyle name="Migliaia 52 4 11" xfId="24673" xr:uid="{00000000-0005-0000-0000-0000AF690000}"/>
    <cellStyle name="Migliaia 52 4 12" xfId="31190" xr:uid="{00000000-0005-0000-0000-0000B0690000}"/>
    <cellStyle name="Migliaia 52 4 13" xfId="33954" xr:uid="{00000000-0005-0000-0000-0000B1690000}"/>
    <cellStyle name="Migliaia 52 4 14" xfId="37141" xr:uid="{00000000-0005-0000-0000-0000B2690000}"/>
    <cellStyle name="Migliaia 52 4 2" xfId="14354" xr:uid="{00000000-0005-0000-0000-0000B3690000}"/>
    <cellStyle name="Migliaia 52 4 2 10" xfId="24674" xr:uid="{00000000-0005-0000-0000-0000B4690000}"/>
    <cellStyle name="Migliaia 52 4 2 11" xfId="31191" xr:uid="{00000000-0005-0000-0000-0000B5690000}"/>
    <cellStyle name="Migliaia 52 4 2 12" xfId="33955" xr:uid="{00000000-0005-0000-0000-0000B6690000}"/>
    <cellStyle name="Migliaia 52 4 2 13" xfId="37142" xr:uid="{00000000-0005-0000-0000-0000B7690000}"/>
    <cellStyle name="Migliaia 52 4 2 2" xfId="14355" xr:uid="{00000000-0005-0000-0000-0000B8690000}"/>
    <cellStyle name="Migliaia 52 4 2 2 10" xfId="31192" xr:uid="{00000000-0005-0000-0000-0000B9690000}"/>
    <cellStyle name="Migliaia 52 4 2 2 11" xfId="33956" xr:uid="{00000000-0005-0000-0000-0000BA690000}"/>
    <cellStyle name="Migliaia 52 4 2 2 12" xfId="37143" xr:uid="{00000000-0005-0000-0000-0000BB690000}"/>
    <cellStyle name="Migliaia 52 4 2 2 2" xfId="14356" xr:uid="{00000000-0005-0000-0000-0000BC690000}"/>
    <cellStyle name="Migliaia 52 4 2 2 2 2" xfId="14357" xr:uid="{00000000-0005-0000-0000-0000BD690000}"/>
    <cellStyle name="Migliaia 52 4 2 2 2 3" xfId="14358" xr:uid="{00000000-0005-0000-0000-0000BE690000}"/>
    <cellStyle name="Migliaia 52 4 2 2 2 4" xfId="14359" xr:uid="{00000000-0005-0000-0000-0000BF690000}"/>
    <cellStyle name="Migliaia 52 4 2 2 2 5" xfId="27008" xr:uid="{00000000-0005-0000-0000-0000C0690000}"/>
    <cellStyle name="Migliaia 52 4 2 2 2 6" xfId="32086" xr:uid="{00000000-0005-0000-0000-0000C1690000}"/>
    <cellStyle name="Migliaia 52 4 2 2 2 7" xfId="35074" xr:uid="{00000000-0005-0000-0000-0000C2690000}"/>
    <cellStyle name="Migliaia 52 4 2 2 2 8" xfId="38034" xr:uid="{00000000-0005-0000-0000-0000C3690000}"/>
    <cellStyle name="Migliaia 52 4 2 2 3" xfId="14360" xr:uid="{00000000-0005-0000-0000-0000C4690000}"/>
    <cellStyle name="Migliaia 52 4 2 2 3 2" xfId="14361" xr:uid="{00000000-0005-0000-0000-0000C5690000}"/>
    <cellStyle name="Migliaia 52 4 2 2 3 3" xfId="14362" xr:uid="{00000000-0005-0000-0000-0000C6690000}"/>
    <cellStyle name="Migliaia 52 4 2 2 3 4" xfId="28155" xr:uid="{00000000-0005-0000-0000-0000C7690000}"/>
    <cellStyle name="Migliaia 52 4 2 2 3 5" xfId="36204" xr:uid="{00000000-0005-0000-0000-0000C8690000}"/>
    <cellStyle name="Migliaia 52 4 2 2 3 6" xfId="39164" xr:uid="{00000000-0005-0000-0000-0000C9690000}"/>
    <cellStyle name="Migliaia 52 4 2 2 4" xfId="14363" xr:uid="{00000000-0005-0000-0000-0000CA690000}"/>
    <cellStyle name="Migliaia 52 4 2 2 4 2" xfId="14364" xr:uid="{00000000-0005-0000-0000-0000CB690000}"/>
    <cellStyle name="Migliaia 52 4 2 2 4 3" xfId="14365" xr:uid="{00000000-0005-0000-0000-0000CC690000}"/>
    <cellStyle name="Migliaia 52 4 2 2 4 4" xfId="29071" xr:uid="{00000000-0005-0000-0000-0000CD690000}"/>
    <cellStyle name="Migliaia 52 4 2 2 4 5" xfId="40068" xr:uid="{00000000-0005-0000-0000-0000CE690000}"/>
    <cellStyle name="Migliaia 52 4 2 2 5" xfId="14366" xr:uid="{00000000-0005-0000-0000-0000CF690000}"/>
    <cellStyle name="Migliaia 52 4 2 2 5 2" xfId="14367" xr:uid="{00000000-0005-0000-0000-0000D0690000}"/>
    <cellStyle name="Migliaia 52 4 2 2 5 3" xfId="14368" xr:uid="{00000000-0005-0000-0000-0000D1690000}"/>
    <cellStyle name="Migliaia 52 4 2 2 5 4" xfId="29991" xr:uid="{00000000-0005-0000-0000-0000D2690000}"/>
    <cellStyle name="Migliaia 52 4 2 2 5 5" xfId="40973" xr:uid="{00000000-0005-0000-0000-0000D3690000}"/>
    <cellStyle name="Migliaia 52 4 2 2 6" xfId="14369" xr:uid="{00000000-0005-0000-0000-0000D4690000}"/>
    <cellStyle name="Migliaia 52 4 2 2 7" xfId="14370" xr:uid="{00000000-0005-0000-0000-0000D5690000}"/>
    <cellStyle name="Migliaia 52 4 2 2 8" xfId="14371" xr:uid="{00000000-0005-0000-0000-0000D6690000}"/>
    <cellStyle name="Migliaia 52 4 2 2 9" xfId="24675" xr:uid="{00000000-0005-0000-0000-0000D7690000}"/>
    <cellStyle name="Migliaia 52 4 2 3" xfId="14372" xr:uid="{00000000-0005-0000-0000-0000D8690000}"/>
    <cellStyle name="Migliaia 52 4 2 3 2" xfId="14373" xr:uid="{00000000-0005-0000-0000-0000D9690000}"/>
    <cellStyle name="Migliaia 52 4 2 3 3" xfId="14374" xr:uid="{00000000-0005-0000-0000-0000DA690000}"/>
    <cellStyle name="Migliaia 52 4 2 3 4" xfId="14375" xr:uid="{00000000-0005-0000-0000-0000DB690000}"/>
    <cellStyle name="Migliaia 52 4 2 3 5" xfId="27007" xr:uid="{00000000-0005-0000-0000-0000DC690000}"/>
    <cellStyle name="Migliaia 52 4 2 3 6" xfId="32085" xr:uid="{00000000-0005-0000-0000-0000DD690000}"/>
    <cellStyle name="Migliaia 52 4 2 3 7" xfId="35073" xr:uid="{00000000-0005-0000-0000-0000DE690000}"/>
    <cellStyle name="Migliaia 52 4 2 3 8" xfId="38033" xr:uid="{00000000-0005-0000-0000-0000DF690000}"/>
    <cellStyle name="Migliaia 52 4 2 4" xfId="14376" xr:uid="{00000000-0005-0000-0000-0000E0690000}"/>
    <cellStyle name="Migliaia 52 4 2 4 2" xfId="14377" xr:uid="{00000000-0005-0000-0000-0000E1690000}"/>
    <cellStyle name="Migliaia 52 4 2 4 3" xfId="14378" xr:uid="{00000000-0005-0000-0000-0000E2690000}"/>
    <cellStyle name="Migliaia 52 4 2 4 4" xfId="27777" xr:uid="{00000000-0005-0000-0000-0000E3690000}"/>
    <cellStyle name="Migliaia 52 4 2 4 5" xfId="35831" xr:uid="{00000000-0005-0000-0000-0000E4690000}"/>
    <cellStyle name="Migliaia 52 4 2 4 6" xfId="38791" xr:uid="{00000000-0005-0000-0000-0000E5690000}"/>
    <cellStyle name="Migliaia 52 4 2 5" xfId="14379" xr:uid="{00000000-0005-0000-0000-0000E6690000}"/>
    <cellStyle name="Migliaia 52 4 2 5 2" xfId="14380" xr:uid="{00000000-0005-0000-0000-0000E7690000}"/>
    <cellStyle name="Migliaia 52 4 2 5 3" xfId="14381" xr:uid="{00000000-0005-0000-0000-0000E8690000}"/>
    <cellStyle name="Migliaia 52 4 2 5 4" xfId="28693" xr:uid="{00000000-0005-0000-0000-0000E9690000}"/>
    <cellStyle name="Migliaia 52 4 2 5 5" xfId="39695" xr:uid="{00000000-0005-0000-0000-0000EA690000}"/>
    <cellStyle name="Migliaia 52 4 2 6" xfId="14382" xr:uid="{00000000-0005-0000-0000-0000EB690000}"/>
    <cellStyle name="Migliaia 52 4 2 6 2" xfId="14383" xr:uid="{00000000-0005-0000-0000-0000EC690000}"/>
    <cellStyle name="Migliaia 52 4 2 6 3" xfId="14384" xr:uid="{00000000-0005-0000-0000-0000ED690000}"/>
    <cellStyle name="Migliaia 52 4 2 6 4" xfId="29613" xr:uid="{00000000-0005-0000-0000-0000EE690000}"/>
    <cellStyle name="Migliaia 52 4 2 6 5" xfId="40600" xr:uid="{00000000-0005-0000-0000-0000EF690000}"/>
    <cellStyle name="Migliaia 52 4 2 7" xfId="14385" xr:uid="{00000000-0005-0000-0000-0000F0690000}"/>
    <cellStyle name="Migliaia 52 4 2 8" xfId="14386" xr:uid="{00000000-0005-0000-0000-0000F1690000}"/>
    <cellStyle name="Migliaia 52 4 2 9" xfId="14387" xr:uid="{00000000-0005-0000-0000-0000F2690000}"/>
    <cellStyle name="Migliaia 52 4 3" xfId="14388" xr:uid="{00000000-0005-0000-0000-0000F3690000}"/>
    <cellStyle name="Migliaia 52 4 3 10" xfId="31193" xr:uid="{00000000-0005-0000-0000-0000F4690000}"/>
    <cellStyle name="Migliaia 52 4 3 11" xfId="33957" xr:uid="{00000000-0005-0000-0000-0000F5690000}"/>
    <cellStyle name="Migliaia 52 4 3 12" xfId="37144" xr:uid="{00000000-0005-0000-0000-0000F6690000}"/>
    <cellStyle name="Migliaia 52 4 3 2" xfId="14389" xr:uid="{00000000-0005-0000-0000-0000F7690000}"/>
    <cellStyle name="Migliaia 52 4 3 2 2" xfId="14390" xr:uid="{00000000-0005-0000-0000-0000F8690000}"/>
    <cellStyle name="Migliaia 52 4 3 2 3" xfId="14391" xr:uid="{00000000-0005-0000-0000-0000F9690000}"/>
    <cellStyle name="Migliaia 52 4 3 2 4" xfId="14392" xr:uid="{00000000-0005-0000-0000-0000FA690000}"/>
    <cellStyle name="Migliaia 52 4 3 2 5" xfId="27009" xr:uid="{00000000-0005-0000-0000-0000FB690000}"/>
    <cellStyle name="Migliaia 52 4 3 2 6" xfId="32087" xr:uid="{00000000-0005-0000-0000-0000FC690000}"/>
    <cellStyle name="Migliaia 52 4 3 2 7" xfId="35075" xr:uid="{00000000-0005-0000-0000-0000FD690000}"/>
    <cellStyle name="Migliaia 52 4 3 2 8" xfId="38035" xr:uid="{00000000-0005-0000-0000-0000FE690000}"/>
    <cellStyle name="Migliaia 52 4 3 3" xfId="14393" xr:uid="{00000000-0005-0000-0000-0000FF690000}"/>
    <cellStyle name="Migliaia 52 4 3 3 2" xfId="14394" xr:uid="{00000000-0005-0000-0000-0000006A0000}"/>
    <cellStyle name="Migliaia 52 4 3 3 3" xfId="14395" xr:uid="{00000000-0005-0000-0000-0000016A0000}"/>
    <cellStyle name="Migliaia 52 4 3 3 4" xfId="28154" xr:uid="{00000000-0005-0000-0000-0000026A0000}"/>
    <cellStyle name="Migliaia 52 4 3 3 5" xfId="36203" xr:uid="{00000000-0005-0000-0000-0000036A0000}"/>
    <cellStyle name="Migliaia 52 4 3 3 6" xfId="39163" xr:uid="{00000000-0005-0000-0000-0000046A0000}"/>
    <cellStyle name="Migliaia 52 4 3 4" xfId="14396" xr:uid="{00000000-0005-0000-0000-0000056A0000}"/>
    <cellStyle name="Migliaia 52 4 3 4 2" xfId="14397" xr:uid="{00000000-0005-0000-0000-0000066A0000}"/>
    <cellStyle name="Migliaia 52 4 3 4 3" xfId="14398" xr:uid="{00000000-0005-0000-0000-0000076A0000}"/>
    <cellStyle name="Migliaia 52 4 3 4 4" xfId="29070" xr:uid="{00000000-0005-0000-0000-0000086A0000}"/>
    <cellStyle name="Migliaia 52 4 3 4 5" xfId="40067" xr:uid="{00000000-0005-0000-0000-0000096A0000}"/>
    <cellStyle name="Migliaia 52 4 3 5" xfId="14399" xr:uid="{00000000-0005-0000-0000-00000A6A0000}"/>
    <cellStyle name="Migliaia 52 4 3 5 2" xfId="14400" xr:uid="{00000000-0005-0000-0000-00000B6A0000}"/>
    <cellStyle name="Migliaia 52 4 3 5 3" xfId="14401" xr:uid="{00000000-0005-0000-0000-00000C6A0000}"/>
    <cellStyle name="Migliaia 52 4 3 5 4" xfId="29990" xr:uid="{00000000-0005-0000-0000-00000D6A0000}"/>
    <cellStyle name="Migliaia 52 4 3 5 5" xfId="40972" xr:uid="{00000000-0005-0000-0000-00000E6A0000}"/>
    <cellStyle name="Migliaia 52 4 3 6" xfId="14402" xr:uid="{00000000-0005-0000-0000-00000F6A0000}"/>
    <cellStyle name="Migliaia 52 4 3 7" xfId="14403" xr:uid="{00000000-0005-0000-0000-0000106A0000}"/>
    <cellStyle name="Migliaia 52 4 3 8" xfId="14404" xr:uid="{00000000-0005-0000-0000-0000116A0000}"/>
    <cellStyle name="Migliaia 52 4 3 9" xfId="24676" xr:uid="{00000000-0005-0000-0000-0000126A0000}"/>
    <cellStyle name="Migliaia 52 4 4" xfId="14405" xr:uid="{00000000-0005-0000-0000-0000136A0000}"/>
    <cellStyle name="Migliaia 52 4 4 2" xfId="14406" xr:uid="{00000000-0005-0000-0000-0000146A0000}"/>
    <cellStyle name="Migliaia 52 4 4 3" xfId="14407" xr:uid="{00000000-0005-0000-0000-0000156A0000}"/>
    <cellStyle name="Migliaia 52 4 4 4" xfId="14408" xr:uid="{00000000-0005-0000-0000-0000166A0000}"/>
    <cellStyle name="Migliaia 52 4 4 5" xfId="27006" xr:uid="{00000000-0005-0000-0000-0000176A0000}"/>
    <cellStyle name="Migliaia 52 4 4 6" xfId="32084" xr:uid="{00000000-0005-0000-0000-0000186A0000}"/>
    <cellStyle name="Migliaia 52 4 4 7" xfId="35072" xr:uid="{00000000-0005-0000-0000-0000196A0000}"/>
    <cellStyle name="Migliaia 52 4 4 8" xfId="38032" xr:uid="{00000000-0005-0000-0000-00001A6A0000}"/>
    <cellStyle name="Migliaia 52 4 5" xfId="14409" xr:uid="{00000000-0005-0000-0000-00001B6A0000}"/>
    <cellStyle name="Migliaia 52 4 5 2" xfId="14410" xr:uid="{00000000-0005-0000-0000-00001C6A0000}"/>
    <cellStyle name="Migliaia 52 4 5 3" xfId="14411" xr:uid="{00000000-0005-0000-0000-00001D6A0000}"/>
    <cellStyle name="Migliaia 52 4 5 4" xfId="27776" xr:uid="{00000000-0005-0000-0000-00001E6A0000}"/>
    <cellStyle name="Migliaia 52 4 5 5" xfId="35830" xr:uid="{00000000-0005-0000-0000-00001F6A0000}"/>
    <cellStyle name="Migliaia 52 4 5 6" xfId="38790" xr:uid="{00000000-0005-0000-0000-0000206A0000}"/>
    <cellStyle name="Migliaia 52 4 6" xfId="14412" xr:uid="{00000000-0005-0000-0000-0000216A0000}"/>
    <cellStyle name="Migliaia 52 4 6 2" xfId="14413" xr:uid="{00000000-0005-0000-0000-0000226A0000}"/>
    <cellStyle name="Migliaia 52 4 6 3" xfId="14414" xr:uid="{00000000-0005-0000-0000-0000236A0000}"/>
    <cellStyle name="Migliaia 52 4 6 4" xfId="28692" xr:uid="{00000000-0005-0000-0000-0000246A0000}"/>
    <cellStyle name="Migliaia 52 4 6 5" xfId="39694" xr:uid="{00000000-0005-0000-0000-0000256A0000}"/>
    <cellStyle name="Migliaia 52 4 7" xfId="14415" xr:uid="{00000000-0005-0000-0000-0000266A0000}"/>
    <cellStyle name="Migliaia 52 4 7 2" xfId="14416" xr:uid="{00000000-0005-0000-0000-0000276A0000}"/>
    <cellStyle name="Migliaia 52 4 7 3" xfId="14417" xr:uid="{00000000-0005-0000-0000-0000286A0000}"/>
    <cellStyle name="Migliaia 52 4 7 4" xfId="29612" xr:uid="{00000000-0005-0000-0000-0000296A0000}"/>
    <cellStyle name="Migliaia 52 4 7 5" xfId="40599" xr:uid="{00000000-0005-0000-0000-00002A6A0000}"/>
    <cellStyle name="Migliaia 52 4 8" xfId="14418" xr:uid="{00000000-0005-0000-0000-00002B6A0000}"/>
    <cellStyle name="Migliaia 52 4 9" xfId="14419" xr:uid="{00000000-0005-0000-0000-00002C6A0000}"/>
    <cellStyle name="Migliaia 52 5" xfId="14420" xr:uid="{00000000-0005-0000-0000-00002D6A0000}"/>
    <cellStyle name="Migliaia 52 5 10" xfId="31194" xr:uid="{00000000-0005-0000-0000-00002E6A0000}"/>
    <cellStyle name="Migliaia 52 5 11" xfId="33958" xr:uid="{00000000-0005-0000-0000-00002F6A0000}"/>
    <cellStyle name="Migliaia 52 5 12" xfId="37145" xr:uid="{00000000-0005-0000-0000-0000306A0000}"/>
    <cellStyle name="Migliaia 52 5 2" xfId="14421" xr:uid="{00000000-0005-0000-0000-0000316A0000}"/>
    <cellStyle name="Migliaia 52 5 2 2" xfId="14422" xr:uid="{00000000-0005-0000-0000-0000326A0000}"/>
    <cellStyle name="Migliaia 52 5 2 3" xfId="14423" xr:uid="{00000000-0005-0000-0000-0000336A0000}"/>
    <cellStyle name="Migliaia 52 5 2 4" xfId="14424" xr:uid="{00000000-0005-0000-0000-0000346A0000}"/>
    <cellStyle name="Migliaia 52 5 2 5" xfId="27010" xr:uid="{00000000-0005-0000-0000-0000356A0000}"/>
    <cellStyle name="Migliaia 52 5 2 6" xfId="32088" xr:uid="{00000000-0005-0000-0000-0000366A0000}"/>
    <cellStyle name="Migliaia 52 5 2 7" xfId="35076" xr:uid="{00000000-0005-0000-0000-0000376A0000}"/>
    <cellStyle name="Migliaia 52 5 2 8" xfId="38036" xr:uid="{00000000-0005-0000-0000-0000386A0000}"/>
    <cellStyle name="Migliaia 52 5 3" xfId="14425" xr:uid="{00000000-0005-0000-0000-0000396A0000}"/>
    <cellStyle name="Migliaia 52 5 3 2" xfId="14426" xr:uid="{00000000-0005-0000-0000-00003A6A0000}"/>
    <cellStyle name="Migliaia 52 5 3 3" xfId="14427" xr:uid="{00000000-0005-0000-0000-00003B6A0000}"/>
    <cellStyle name="Migliaia 52 5 3 4" xfId="27778" xr:uid="{00000000-0005-0000-0000-00003C6A0000}"/>
    <cellStyle name="Migliaia 52 5 3 5" xfId="35832" xr:uid="{00000000-0005-0000-0000-00003D6A0000}"/>
    <cellStyle name="Migliaia 52 5 3 6" xfId="38792" xr:uid="{00000000-0005-0000-0000-00003E6A0000}"/>
    <cellStyle name="Migliaia 52 5 4" xfId="14428" xr:uid="{00000000-0005-0000-0000-00003F6A0000}"/>
    <cellStyle name="Migliaia 52 5 4 2" xfId="14429" xr:uid="{00000000-0005-0000-0000-0000406A0000}"/>
    <cellStyle name="Migliaia 52 5 4 3" xfId="14430" xr:uid="{00000000-0005-0000-0000-0000416A0000}"/>
    <cellStyle name="Migliaia 52 5 4 4" xfId="28694" xr:uid="{00000000-0005-0000-0000-0000426A0000}"/>
    <cellStyle name="Migliaia 52 5 4 5" xfId="39696" xr:uid="{00000000-0005-0000-0000-0000436A0000}"/>
    <cellStyle name="Migliaia 52 5 5" xfId="14431" xr:uid="{00000000-0005-0000-0000-0000446A0000}"/>
    <cellStyle name="Migliaia 52 5 5 2" xfId="14432" xr:uid="{00000000-0005-0000-0000-0000456A0000}"/>
    <cellStyle name="Migliaia 52 5 5 3" xfId="14433" xr:uid="{00000000-0005-0000-0000-0000466A0000}"/>
    <cellStyle name="Migliaia 52 5 5 4" xfId="29614" xr:uid="{00000000-0005-0000-0000-0000476A0000}"/>
    <cellStyle name="Migliaia 52 5 5 5" xfId="40601" xr:uid="{00000000-0005-0000-0000-0000486A0000}"/>
    <cellStyle name="Migliaia 52 5 6" xfId="14434" xr:uid="{00000000-0005-0000-0000-0000496A0000}"/>
    <cellStyle name="Migliaia 52 5 7" xfId="14435" xr:uid="{00000000-0005-0000-0000-00004A6A0000}"/>
    <cellStyle name="Migliaia 52 5 8" xfId="14436" xr:uid="{00000000-0005-0000-0000-00004B6A0000}"/>
    <cellStyle name="Migliaia 52 5 9" xfId="24677" xr:uid="{00000000-0005-0000-0000-00004C6A0000}"/>
    <cellStyle name="Migliaia 52 6" xfId="14437" xr:uid="{00000000-0005-0000-0000-00004D6A0000}"/>
    <cellStyle name="Migliaia 52 6 2" xfId="14438" xr:uid="{00000000-0005-0000-0000-00004E6A0000}"/>
    <cellStyle name="Migliaia 52 6 3" xfId="14439" xr:uid="{00000000-0005-0000-0000-00004F6A0000}"/>
    <cellStyle name="Migliaia 52 6 4" xfId="14440" xr:uid="{00000000-0005-0000-0000-0000506A0000}"/>
    <cellStyle name="Migliaia 52 6 5" xfId="26998" xr:uid="{00000000-0005-0000-0000-0000516A0000}"/>
    <cellStyle name="Migliaia 52 6 6" xfId="32076" xr:uid="{00000000-0005-0000-0000-0000526A0000}"/>
    <cellStyle name="Migliaia 52 6 7" xfId="35064" xr:uid="{00000000-0005-0000-0000-0000536A0000}"/>
    <cellStyle name="Migliaia 52 6 8" xfId="38024" xr:uid="{00000000-0005-0000-0000-0000546A0000}"/>
    <cellStyle name="Migliaia 52 7" xfId="14441" xr:uid="{00000000-0005-0000-0000-0000556A0000}"/>
    <cellStyle name="Migliaia 52 7 2" xfId="14442" xr:uid="{00000000-0005-0000-0000-0000566A0000}"/>
    <cellStyle name="Migliaia 52 7 3" xfId="14443" xr:uid="{00000000-0005-0000-0000-0000576A0000}"/>
    <cellStyle name="Migliaia 52 7 4" xfId="14444" xr:uid="{00000000-0005-0000-0000-0000586A0000}"/>
    <cellStyle name="Migliaia 52 7 5" xfId="23996" xr:uid="{00000000-0005-0000-0000-0000596A0000}"/>
    <cellStyle name="Migliaia 52 7 6" xfId="30552" xr:uid="{00000000-0005-0000-0000-00005A6A0000}"/>
    <cellStyle name="Migliaia 52 7 7" xfId="33213" xr:uid="{00000000-0005-0000-0000-00005B6A0000}"/>
    <cellStyle name="Migliaia 52 7 8" xfId="36504" xr:uid="{00000000-0005-0000-0000-00005C6A0000}"/>
    <cellStyle name="Migliaia 52 8" xfId="14445" xr:uid="{00000000-0005-0000-0000-00005D6A0000}"/>
    <cellStyle name="Migliaia 52 8 2" xfId="14446" xr:uid="{00000000-0005-0000-0000-00005E6A0000}"/>
    <cellStyle name="Migliaia 52 8 3" xfId="14447" xr:uid="{00000000-0005-0000-0000-00005F6A0000}"/>
    <cellStyle name="Migliaia 52 8 4" xfId="14448" xr:uid="{00000000-0005-0000-0000-0000606A0000}"/>
    <cellStyle name="Migliaia 52 8 5" xfId="27293" xr:uid="{00000000-0005-0000-0000-0000616A0000}"/>
    <cellStyle name="Migliaia 52 8 6" xfId="32364" xr:uid="{00000000-0005-0000-0000-0000626A0000}"/>
    <cellStyle name="Migliaia 52 8 7" xfId="35352" xr:uid="{00000000-0005-0000-0000-0000636A0000}"/>
    <cellStyle name="Migliaia 52 8 8" xfId="38312" xr:uid="{00000000-0005-0000-0000-0000646A0000}"/>
    <cellStyle name="Migliaia 52 9" xfId="14449" xr:uid="{00000000-0005-0000-0000-0000656A0000}"/>
    <cellStyle name="Migliaia 52 9 2" xfId="14450" xr:uid="{00000000-0005-0000-0000-0000666A0000}"/>
    <cellStyle name="Migliaia 52 9 3" xfId="14451" xr:uid="{00000000-0005-0000-0000-0000676A0000}"/>
    <cellStyle name="Migliaia 52 9 4" xfId="14452" xr:uid="{00000000-0005-0000-0000-0000686A0000}"/>
    <cellStyle name="Migliaia 52 9 5" xfId="27413" xr:uid="{00000000-0005-0000-0000-0000696A0000}"/>
    <cellStyle name="Migliaia 52 9 6" xfId="30428" xr:uid="{00000000-0005-0000-0000-00006A6A0000}"/>
    <cellStyle name="Migliaia 52 9 7" xfId="35472" xr:uid="{00000000-0005-0000-0000-00006B6A0000}"/>
    <cellStyle name="Migliaia 52 9 8" xfId="38432" xr:uid="{00000000-0005-0000-0000-00006C6A0000}"/>
    <cellStyle name="Migliaia 53" xfId="14453" xr:uid="{00000000-0005-0000-0000-00006D6A0000}"/>
    <cellStyle name="Migliaia 53 10" xfId="14454" xr:uid="{00000000-0005-0000-0000-00006E6A0000}"/>
    <cellStyle name="Migliaia 53 10 2" xfId="14455" xr:uid="{00000000-0005-0000-0000-00006F6A0000}"/>
    <cellStyle name="Migliaia 53 10 3" xfId="14456" xr:uid="{00000000-0005-0000-0000-0000706A0000}"/>
    <cellStyle name="Migliaia 53 10 4" xfId="28330" xr:uid="{00000000-0005-0000-0000-0000716A0000}"/>
    <cellStyle name="Migliaia 53 10 5" xfId="33088" xr:uid="{00000000-0005-0000-0000-0000726A0000}"/>
    <cellStyle name="Migliaia 53 10 6" xfId="39337" xr:uid="{00000000-0005-0000-0000-0000736A0000}"/>
    <cellStyle name="Migliaia 53 11" xfId="14457" xr:uid="{00000000-0005-0000-0000-0000746A0000}"/>
    <cellStyle name="Migliaia 53 11 2" xfId="14458" xr:uid="{00000000-0005-0000-0000-0000756A0000}"/>
    <cellStyle name="Migliaia 53 11 3" xfId="14459" xr:uid="{00000000-0005-0000-0000-0000766A0000}"/>
    <cellStyle name="Migliaia 53 11 4" xfId="29250" xr:uid="{00000000-0005-0000-0000-0000776A0000}"/>
    <cellStyle name="Migliaia 53 11 5" xfId="32738" xr:uid="{00000000-0005-0000-0000-0000786A0000}"/>
    <cellStyle name="Migliaia 53 11 6" xfId="40242" xr:uid="{00000000-0005-0000-0000-0000796A0000}"/>
    <cellStyle name="Migliaia 53 12" xfId="14460" xr:uid="{00000000-0005-0000-0000-00007A6A0000}"/>
    <cellStyle name="Migliaia 53 13" xfId="14461" xr:uid="{00000000-0005-0000-0000-00007B6A0000}"/>
    <cellStyle name="Migliaia 53 14" xfId="14462" xr:uid="{00000000-0005-0000-0000-00007C6A0000}"/>
    <cellStyle name="Migliaia 53 15" xfId="23643" xr:uid="{00000000-0005-0000-0000-00007D6A0000}"/>
    <cellStyle name="Migliaia 53 16" xfId="30279" xr:uid="{00000000-0005-0000-0000-00007E6A0000}"/>
    <cellStyle name="Migliaia 53 17" xfId="36385" xr:uid="{00000000-0005-0000-0000-00007F6A0000}"/>
    <cellStyle name="Migliaia 53 18" xfId="41147" xr:uid="{00000000-0005-0000-0000-0000806A0000}"/>
    <cellStyle name="Migliaia 53 19" xfId="41268" xr:uid="{00000000-0005-0000-0000-0000816A0000}"/>
    <cellStyle name="Migliaia 53 2" xfId="14463" xr:uid="{00000000-0005-0000-0000-0000826A0000}"/>
    <cellStyle name="Migliaia 53 2 10" xfId="24678" xr:uid="{00000000-0005-0000-0000-0000836A0000}"/>
    <cellStyle name="Migliaia 53 2 11" xfId="30280" xr:uid="{00000000-0005-0000-0000-0000846A0000}"/>
    <cellStyle name="Migliaia 53 2 12" xfId="37146" xr:uid="{00000000-0005-0000-0000-0000856A0000}"/>
    <cellStyle name="Migliaia 53 2 2" xfId="14464" xr:uid="{00000000-0005-0000-0000-0000866A0000}"/>
    <cellStyle name="Migliaia 53 2 2 10" xfId="31196" xr:uid="{00000000-0005-0000-0000-0000876A0000}"/>
    <cellStyle name="Migliaia 53 2 2 11" xfId="33960" xr:uid="{00000000-0005-0000-0000-0000886A0000}"/>
    <cellStyle name="Migliaia 53 2 2 12" xfId="37147" xr:uid="{00000000-0005-0000-0000-0000896A0000}"/>
    <cellStyle name="Migliaia 53 2 2 2" xfId="14465" xr:uid="{00000000-0005-0000-0000-00008A6A0000}"/>
    <cellStyle name="Migliaia 53 2 2 2 2" xfId="14466" xr:uid="{00000000-0005-0000-0000-00008B6A0000}"/>
    <cellStyle name="Migliaia 53 2 2 2 3" xfId="14467" xr:uid="{00000000-0005-0000-0000-00008C6A0000}"/>
    <cellStyle name="Migliaia 53 2 2 2 4" xfId="14468" xr:uid="{00000000-0005-0000-0000-00008D6A0000}"/>
    <cellStyle name="Migliaia 53 2 2 2 5" xfId="27013" xr:uid="{00000000-0005-0000-0000-00008E6A0000}"/>
    <cellStyle name="Migliaia 53 2 2 2 6" xfId="32091" xr:uid="{00000000-0005-0000-0000-00008F6A0000}"/>
    <cellStyle name="Migliaia 53 2 2 2 7" xfId="35079" xr:uid="{00000000-0005-0000-0000-0000906A0000}"/>
    <cellStyle name="Migliaia 53 2 2 2 8" xfId="38039" xr:uid="{00000000-0005-0000-0000-0000916A0000}"/>
    <cellStyle name="Migliaia 53 2 2 3" xfId="14469" xr:uid="{00000000-0005-0000-0000-0000926A0000}"/>
    <cellStyle name="Migliaia 53 2 2 3 2" xfId="14470" xr:uid="{00000000-0005-0000-0000-0000936A0000}"/>
    <cellStyle name="Migliaia 53 2 2 3 3" xfId="14471" xr:uid="{00000000-0005-0000-0000-0000946A0000}"/>
    <cellStyle name="Migliaia 53 2 2 3 4" xfId="28156" xr:uid="{00000000-0005-0000-0000-0000956A0000}"/>
    <cellStyle name="Migliaia 53 2 2 3 5" xfId="36205" xr:uid="{00000000-0005-0000-0000-0000966A0000}"/>
    <cellStyle name="Migliaia 53 2 2 3 6" xfId="39165" xr:uid="{00000000-0005-0000-0000-0000976A0000}"/>
    <cellStyle name="Migliaia 53 2 2 4" xfId="14472" xr:uid="{00000000-0005-0000-0000-0000986A0000}"/>
    <cellStyle name="Migliaia 53 2 2 4 2" xfId="14473" xr:uid="{00000000-0005-0000-0000-0000996A0000}"/>
    <cellStyle name="Migliaia 53 2 2 4 3" xfId="14474" xr:uid="{00000000-0005-0000-0000-00009A6A0000}"/>
    <cellStyle name="Migliaia 53 2 2 4 4" xfId="29072" xr:uid="{00000000-0005-0000-0000-00009B6A0000}"/>
    <cellStyle name="Migliaia 53 2 2 4 5" xfId="40069" xr:uid="{00000000-0005-0000-0000-00009C6A0000}"/>
    <cellStyle name="Migliaia 53 2 2 5" xfId="14475" xr:uid="{00000000-0005-0000-0000-00009D6A0000}"/>
    <cellStyle name="Migliaia 53 2 2 5 2" xfId="14476" xr:uid="{00000000-0005-0000-0000-00009E6A0000}"/>
    <cellStyle name="Migliaia 53 2 2 5 3" xfId="14477" xr:uid="{00000000-0005-0000-0000-00009F6A0000}"/>
    <cellStyle name="Migliaia 53 2 2 5 4" xfId="29992" xr:uid="{00000000-0005-0000-0000-0000A06A0000}"/>
    <cellStyle name="Migliaia 53 2 2 5 5" xfId="40974" xr:uid="{00000000-0005-0000-0000-0000A16A0000}"/>
    <cellStyle name="Migliaia 53 2 2 6" xfId="14478" xr:uid="{00000000-0005-0000-0000-0000A26A0000}"/>
    <cellStyle name="Migliaia 53 2 2 7" xfId="14479" xr:uid="{00000000-0005-0000-0000-0000A36A0000}"/>
    <cellStyle name="Migliaia 53 2 2 8" xfId="14480" xr:uid="{00000000-0005-0000-0000-0000A46A0000}"/>
    <cellStyle name="Migliaia 53 2 2 9" xfId="24679" xr:uid="{00000000-0005-0000-0000-0000A56A0000}"/>
    <cellStyle name="Migliaia 53 2 3" xfId="14481" xr:uid="{00000000-0005-0000-0000-0000A66A0000}"/>
    <cellStyle name="Migliaia 53 2 3 2" xfId="14482" xr:uid="{00000000-0005-0000-0000-0000A76A0000}"/>
    <cellStyle name="Migliaia 53 2 3 3" xfId="14483" xr:uid="{00000000-0005-0000-0000-0000A86A0000}"/>
    <cellStyle name="Migliaia 53 2 3 4" xfId="14484" xr:uid="{00000000-0005-0000-0000-0000A96A0000}"/>
    <cellStyle name="Migliaia 53 2 3 5" xfId="27012" xr:uid="{00000000-0005-0000-0000-0000AA6A0000}"/>
    <cellStyle name="Migliaia 53 2 3 6" xfId="32090" xr:uid="{00000000-0005-0000-0000-0000AB6A0000}"/>
    <cellStyle name="Migliaia 53 2 3 7" xfId="35078" xr:uid="{00000000-0005-0000-0000-0000AC6A0000}"/>
    <cellStyle name="Migliaia 53 2 3 8" xfId="38038" xr:uid="{00000000-0005-0000-0000-0000AD6A0000}"/>
    <cellStyle name="Migliaia 53 2 4" xfId="14485" xr:uid="{00000000-0005-0000-0000-0000AE6A0000}"/>
    <cellStyle name="Migliaia 53 2 4 2" xfId="14486" xr:uid="{00000000-0005-0000-0000-0000AF6A0000}"/>
    <cellStyle name="Migliaia 53 2 4 3" xfId="14487" xr:uid="{00000000-0005-0000-0000-0000B06A0000}"/>
    <cellStyle name="Migliaia 53 2 4 4" xfId="14488" xr:uid="{00000000-0005-0000-0000-0000B16A0000}"/>
    <cellStyle name="Migliaia 53 2 4 5" xfId="27477" xr:uid="{00000000-0005-0000-0000-0000B26A0000}"/>
    <cellStyle name="Migliaia 53 2 4 6" xfId="31195" xr:uid="{00000000-0005-0000-0000-0000B36A0000}"/>
    <cellStyle name="Migliaia 53 2 4 7" xfId="35534" xr:uid="{00000000-0005-0000-0000-0000B46A0000}"/>
    <cellStyle name="Migliaia 53 2 4 8" xfId="38494" xr:uid="{00000000-0005-0000-0000-0000B56A0000}"/>
    <cellStyle name="Migliaia 53 2 5" xfId="14489" xr:uid="{00000000-0005-0000-0000-0000B66A0000}"/>
    <cellStyle name="Migliaia 53 2 5 2" xfId="14490" xr:uid="{00000000-0005-0000-0000-0000B76A0000}"/>
    <cellStyle name="Migliaia 53 2 5 3" xfId="14491" xr:uid="{00000000-0005-0000-0000-0000B86A0000}"/>
    <cellStyle name="Migliaia 53 2 5 4" xfId="28393" xr:uid="{00000000-0005-0000-0000-0000B96A0000}"/>
    <cellStyle name="Migliaia 53 2 5 5" xfId="33959" xr:uid="{00000000-0005-0000-0000-0000BA6A0000}"/>
    <cellStyle name="Migliaia 53 2 5 6" xfId="39398" xr:uid="{00000000-0005-0000-0000-0000BB6A0000}"/>
    <cellStyle name="Migliaia 53 2 6" xfId="14492" xr:uid="{00000000-0005-0000-0000-0000BC6A0000}"/>
    <cellStyle name="Migliaia 53 2 6 2" xfId="14493" xr:uid="{00000000-0005-0000-0000-0000BD6A0000}"/>
    <cellStyle name="Migliaia 53 2 6 3" xfId="14494" xr:uid="{00000000-0005-0000-0000-0000BE6A0000}"/>
    <cellStyle name="Migliaia 53 2 6 4" xfId="29313" xr:uid="{00000000-0005-0000-0000-0000BF6A0000}"/>
    <cellStyle name="Migliaia 53 2 6 5" xfId="40303" xr:uid="{00000000-0005-0000-0000-0000C06A0000}"/>
    <cellStyle name="Migliaia 53 2 7" xfId="14495" xr:uid="{00000000-0005-0000-0000-0000C16A0000}"/>
    <cellStyle name="Migliaia 53 2 8" xfId="14496" xr:uid="{00000000-0005-0000-0000-0000C26A0000}"/>
    <cellStyle name="Migliaia 53 2 9" xfId="14497" xr:uid="{00000000-0005-0000-0000-0000C36A0000}"/>
    <cellStyle name="Migliaia 53 3" xfId="14498" xr:uid="{00000000-0005-0000-0000-0000C46A0000}"/>
    <cellStyle name="Migliaia 53 3 10" xfId="14499" xr:uid="{00000000-0005-0000-0000-0000C56A0000}"/>
    <cellStyle name="Migliaia 53 3 11" xfId="14500" xr:uid="{00000000-0005-0000-0000-0000C66A0000}"/>
    <cellStyle name="Migliaia 53 3 12" xfId="24680" xr:uid="{00000000-0005-0000-0000-0000C76A0000}"/>
    <cellStyle name="Migliaia 53 3 13" xfId="31197" xr:uid="{00000000-0005-0000-0000-0000C86A0000}"/>
    <cellStyle name="Migliaia 53 3 14" xfId="37148" xr:uid="{00000000-0005-0000-0000-0000C96A0000}"/>
    <cellStyle name="Migliaia 53 3 2" xfId="14501" xr:uid="{00000000-0005-0000-0000-0000CA6A0000}"/>
    <cellStyle name="Migliaia 53 3 2 10" xfId="31198" xr:uid="{00000000-0005-0000-0000-0000CB6A0000}"/>
    <cellStyle name="Migliaia 53 3 2 11" xfId="33962" xr:uid="{00000000-0005-0000-0000-0000CC6A0000}"/>
    <cellStyle name="Migliaia 53 3 2 12" xfId="37149" xr:uid="{00000000-0005-0000-0000-0000CD6A0000}"/>
    <cellStyle name="Migliaia 53 3 2 2" xfId="14502" xr:uid="{00000000-0005-0000-0000-0000CE6A0000}"/>
    <cellStyle name="Migliaia 53 3 2 2 2" xfId="14503" xr:uid="{00000000-0005-0000-0000-0000CF6A0000}"/>
    <cellStyle name="Migliaia 53 3 2 2 3" xfId="14504" xr:uid="{00000000-0005-0000-0000-0000D06A0000}"/>
    <cellStyle name="Migliaia 53 3 2 2 4" xfId="14505" xr:uid="{00000000-0005-0000-0000-0000D16A0000}"/>
    <cellStyle name="Migliaia 53 3 2 2 5" xfId="27015" xr:uid="{00000000-0005-0000-0000-0000D26A0000}"/>
    <cellStyle name="Migliaia 53 3 2 2 6" xfId="32093" xr:uid="{00000000-0005-0000-0000-0000D36A0000}"/>
    <cellStyle name="Migliaia 53 3 2 2 7" xfId="35081" xr:uid="{00000000-0005-0000-0000-0000D46A0000}"/>
    <cellStyle name="Migliaia 53 3 2 2 8" xfId="38041" xr:uid="{00000000-0005-0000-0000-0000D56A0000}"/>
    <cellStyle name="Migliaia 53 3 2 3" xfId="14506" xr:uid="{00000000-0005-0000-0000-0000D66A0000}"/>
    <cellStyle name="Migliaia 53 3 2 3 2" xfId="14507" xr:uid="{00000000-0005-0000-0000-0000D76A0000}"/>
    <cellStyle name="Migliaia 53 3 2 3 3" xfId="14508" xr:uid="{00000000-0005-0000-0000-0000D86A0000}"/>
    <cellStyle name="Migliaia 53 3 2 3 4" xfId="27780" xr:uid="{00000000-0005-0000-0000-0000D96A0000}"/>
    <cellStyle name="Migliaia 53 3 2 3 5" xfId="35834" xr:uid="{00000000-0005-0000-0000-0000DA6A0000}"/>
    <cellStyle name="Migliaia 53 3 2 3 6" xfId="38794" xr:uid="{00000000-0005-0000-0000-0000DB6A0000}"/>
    <cellStyle name="Migliaia 53 3 2 4" xfId="14509" xr:uid="{00000000-0005-0000-0000-0000DC6A0000}"/>
    <cellStyle name="Migliaia 53 3 2 4 2" xfId="14510" xr:uid="{00000000-0005-0000-0000-0000DD6A0000}"/>
    <cellStyle name="Migliaia 53 3 2 4 3" xfId="14511" xr:uid="{00000000-0005-0000-0000-0000DE6A0000}"/>
    <cellStyle name="Migliaia 53 3 2 4 4" xfId="28696" xr:uid="{00000000-0005-0000-0000-0000DF6A0000}"/>
    <cellStyle name="Migliaia 53 3 2 4 5" xfId="39698" xr:uid="{00000000-0005-0000-0000-0000E06A0000}"/>
    <cellStyle name="Migliaia 53 3 2 5" xfId="14512" xr:uid="{00000000-0005-0000-0000-0000E16A0000}"/>
    <cellStyle name="Migliaia 53 3 2 5 2" xfId="14513" xr:uid="{00000000-0005-0000-0000-0000E26A0000}"/>
    <cellStyle name="Migliaia 53 3 2 5 3" xfId="14514" xr:uid="{00000000-0005-0000-0000-0000E36A0000}"/>
    <cellStyle name="Migliaia 53 3 2 5 4" xfId="29616" xr:uid="{00000000-0005-0000-0000-0000E46A0000}"/>
    <cellStyle name="Migliaia 53 3 2 5 5" xfId="40603" xr:uid="{00000000-0005-0000-0000-0000E56A0000}"/>
    <cellStyle name="Migliaia 53 3 2 6" xfId="14515" xr:uid="{00000000-0005-0000-0000-0000E66A0000}"/>
    <cellStyle name="Migliaia 53 3 2 7" xfId="14516" xr:uid="{00000000-0005-0000-0000-0000E76A0000}"/>
    <cellStyle name="Migliaia 53 3 2 8" xfId="14517" xr:uid="{00000000-0005-0000-0000-0000E86A0000}"/>
    <cellStyle name="Migliaia 53 3 2 9" xfId="24681" xr:uid="{00000000-0005-0000-0000-0000E96A0000}"/>
    <cellStyle name="Migliaia 53 3 3" xfId="14518" xr:uid="{00000000-0005-0000-0000-0000EA6A0000}"/>
    <cellStyle name="Migliaia 53 3 3 10" xfId="24682" xr:uid="{00000000-0005-0000-0000-0000EB6A0000}"/>
    <cellStyle name="Migliaia 53 3 3 11" xfId="31199" xr:uid="{00000000-0005-0000-0000-0000EC6A0000}"/>
    <cellStyle name="Migliaia 53 3 3 12" xfId="33963" xr:uid="{00000000-0005-0000-0000-0000ED6A0000}"/>
    <cellStyle name="Migliaia 53 3 3 13" xfId="37150" xr:uid="{00000000-0005-0000-0000-0000EE6A0000}"/>
    <cellStyle name="Migliaia 53 3 3 2" xfId="14519" xr:uid="{00000000-0005-0000-0000-0000EF6A0000}"/>
    <cellStyle name="Migliaia 53 3 3 2 10" xfId="31200" xr:uid="{00000000-0005-0000-0000-0000F06A0000}"/>
    <cellStyle name="Migliaia 53 3 3 2 11" xfId="33964" xr:uid="{00000000-0005-0000-0000-0000F16A0000}"/>
    <cellStyle name="Migliaia 53 3 3 2 12" xfId="37151" xr:uid="{00000000-0005-0000-0000-0000F26A0000}"/>
    <cellStyle name="Migliaia 53 3 3 2 2" xfId="14520" xr:uid="{00000000-0005-0000-0000-0000F36A0000}"/>
    <cellStyle name="Migliaia 53 3 3 2 2 2" xfId="14521" xr:uid="{00000000-0005-0000-0000-0000F46A0000}"/>
    <cellStyle name="Migliaia 53 3 3 2 2 3" xfId="14522" xr:uid="{00000000-0005-0000-0000-0000F56A0000}"/>
    <cellStyle name="Migliaia 53 3 3 2 2 4" xfId="14523" xr:uid="{00000000-0005-0000-0000-0000F66A0000}"/>
    <cellStyle name="Migliaia 53 3 3 2 2 5" xfId="27017" xr:uid="{00000000-0005-0000-0000-0000F76A0000}"/>
    <cellStyle name="Migliaia 53 3 3 2 2 6" xfId="32095" xr:uid="{00000000-0005-0000-0000-0000F86A0000}"/>
    <cellStyle name="Migliaia 53 3 3 2 2 7" xfId="35083" xr:uid="{00000000-0005-0000-0000-0000F96A0000}"/>
    <cellStyle name="Migliaia 53 3 3 2 2 8" xfId="38043" xr:uid="{00000000-0005-0000-0000-0000FA6A0000}"/>
    <cellStyle name="Migliaia 53 3 3 2 3" xfId="14524" xr:uid="{00000000-0005-0000-0000-0000FB6A0000}"/>
    <cellStyle name="Migliaia 53 3 3 2 3 2" xfId="14525" xr:uid="{00000000-0005-0000-0000-0000FC6A0000}"/>
    <cellStyle name="Migliaia 53 3 3 2 3 3" xfId="14526" xr:uid="{00000000-0005-0000-0000-0000FD6A0000}"/>
    <cellStyle name="Migliaia 53 3 3 2 3 4" xfId="28158" xr:uid="{00000000-0005-0000-0000-0000FE6A0000}"/>
    <cellStyle name="Migliaia 53 3 3 2 3 5" xfId="36207" xr:uid="{00000000-0005-0000-0000-0000FF6A0000}"/>
    <cellStyle name="Migliaia 53 3 3 2 3 6" xfId="39167" xr:uid="{00000000-0005-0000-0000-0000006B0000}"/>
    <cellStyle name="Migliaia 53 3 3 2 4" xfId="14527" xr:uid="{00000000-0005-0000-0000-0000016B0000}"/>
    <cellStyle name="Migliaia 53 3 3 2 4 2" xfId="14528" xr:uid="{00000000-0005-0000-0000-0000026B0000}"/>
    <cellStyle name="Migliaia 53 3 3 2 4 3" xfId="14529" xr:uid="{00000000-0005-0000-0000-0000036B0000}"/>
    <cellStyle name="Migliaia 53 3 3 2 4 4" xfId="29074" xr:uid="{00000000-0005-0000-0000-0000046B0000}"/>
    <cellStyle name="Migliaia 53 3 3 2 4 5" xfId="40071" xr:uid="{00000000-0005-0000-0000-0000056B0000}"/>
    <cellStyle name="Migliaia 53 3 3 2 5" xfId="14530" xr:uid="{00000000-0005-0000-0000-0000066B0000}"/>
    <cellStyle name="Migliaia 53 3 3 2 5 2" xfId="14531" xr:uid="{00000000-0005-0000-0000-0000076B0000}"/>
    <cellStyle name="Migliaia 53 3 3 2 5 3" xfId="14532" xr:uid="{00000000-0005-0000-0000-0000086B0000}"/>
    <cellStyle name="Migliaia 53 3 3 2 5 4" xfId="29994" xr:uid="{00000000-0005-0000-0000-0000096B0000}"/>
    <cellStyle name="Migliaia 53 3 3 2 5 5" xfId="40976" xr:uid="{00000000-0005-0000-0000-00000A6B0000}"/>
    <cellStyle name="Migliaia 53 3 3 2 6" xfId="14533" xr:uid="{00000000-0005-0000-0000-00000B6B0000}"/>
    <cellStyle name="Migliaia 53 3 3 2 7" xfId="14534" xr:uid="{00000000-0005-0000-0000-00000C6B0000}"/>
    <cellStyle name="Migliaia 53 3 3 2 8" xfId="14535" xr:uid="{00000000-0005-0000-0000-00000D6B0000}"/>
    <cellStyle name="Migliaia 53 3 3 2 9" xfId="24683" xr:uid="{00000000-0005-0000-0000-00000E6B0000}"/>
    <cellStyle name="Migliaia 53 3 3 3" xfId="14536" xr:uid="{00000000-0005-0000-0000-00000F6B0000}"/>
    <cellStyle name="Migliaia 53 3 3 3 2" xfId="14537" xr:uid="{00000000-0005-0000-0000-0000106B0000}"/>
    <cellStyle name="Migliaia 53 3 3 3 3" xfId="14538" xr:uid="{00000000-0005-0000-0000-0000116B0000}"/>
    <cellStyle name="Migliaia 53 3 3 3 4" xfId="14539" xr:uid="{00000000-0005-0000-0000-0000126B0000}"/>
    <cellStyle name="Migliaia 53 3 3 3 5" xfId="27016" xr:uid="{00000000-0005-0000-0000-0000136B0000}"/>
    <cellStyle name="Migliaia 53 3 3 3 6" xfId="32094" xr:uid="{00000000-0005-0000-0000-0000146B0000}"/>
    <cellStyle name="Migliaia 53 3 3 3 7" xfId="35082" xr:uid="{00000000-0005-0000-0000-0000156B0000}"/>
    <cellStyle name="Migliaia 53 3 3 3 8" xfId="38042" xr:uid="{00000000-0005-0000-0000-0000166B0000}"/>
    <cellStyle name="Migliaia 53 3 3 4" xfId="14540" xr:uid="{00000000-0005-0000-0000-0000176B0000}"/>
    <cellStyle name="Migliaia 53 3 3 4 2" xfId="14541" xr:uid="{00000000-0005-0000-0000-0000186B0000}"/>
    <cellStyle name="Migliaia 53 3 3 4 3" xfId="14542" xr:uid="{00000000-0005-0000-0000-0000196B0000}"/>
    <cellStyle name="Migliaia 53 3 3 4 4" xfId="27781" xr:uid="{00000000-0005-0000-0000-00001A6B0000}"/>
    <cellStyle name="Migliaia 53 3 3 4 5" xfId="35835" xr:uid="{00000000-0005-0000-0000-00001B6B0000}"/>
    <cellStyle name="Migliaia 53 3 3 4 6" xfId="38795" xr:uid="{00000000-0005-0000-0000-00001C6B0000}"/>
    <cellStyle name="Migliaia 53 3 3 5" xfId="14543" xr:uid="{00000000-0005-0000-0000-00001D6B0000}"/>
    <cellStyle name="Migliaia 53 3 3 5 2" xfId="14544" xr:uid="{00000000-0005-0000-0000-00001E6B0000}"/>
    <cellStyle name="Migliaia 53 3 3 5 3" xfId="14545" xr:uid="{00000000-0005-0000-0000-00001F6B0000}"/>
    <cellStyle name="Migliaia 53 3 3 5 4" xfId="28697" xr:uid="{00000000-0005-0000-0000-0000206B0000}"/>
    <cellStyle name="Migliaia 53 3 3 5 5" xfId="39699" xr:uid="{00000000-0005-0000-0000-0000216B0000}"/>
    <cellStyle name="Migliaia 53 3 3 6" xfId="14546" xr:uid="{00000000-0005-0000-0000-0000226B0000}"/>
    <cellStyle name="Migliaia 53 3 3 6 2" xfId="14547" xr:uid="{00000000-0005-0000-0000-0000236B0000}"/>
    <cellStyle name="Migliaia 53 3 3 6 3" xfId="14548" xr:uid="{00000000-0005-0000-0000-0000246B0000}"/>
    <cellStyle name="Migliaia 53 3 3 6 4" xfId="29617" xr:uid="{00000000-0005-0000-0000-0000256B0000}"/>
    <cellStyle name="Migliaia 53 3 3 6 5" xfId="40604" xr:uid="{00000000-0005-0000-0000-0000266B0000}"/>
    <cellStyle name="Migliaia 53 3 3 7" xfId="14549" xr:uid="{00000000-0005-0000-0000-0000276B0000}"/>
    <cellStyle name="Migliaia 53 3 3 8" xfId="14550" xr:uid="{00000000-0005-0000-0000-0000286B0000}"/>
    <cellStyle name="Migliaia 53 3 3 9" xfId="14551" xr:uid="{00000000-0005-0000-0000-0000296B0000}"/>
    <cellStyle name="Migliaia 53 3 4" xfId="14552" xr:uid="{00000000-0005-0000-0000-00002A6B0000}"/>
    <cellStyle name="Migliaia 53 3 4 10" xfId="31201" xr:uid="{00000000-0005-0000-0000-00002B6B0000}"/>
    <cellStyle name="Migliaia 53 3 4 11" xfId="33965" xr:uid="{00000000-0005-0000-0000-00002C6B0000}"/>
    <cellStyle name="Migliaia 53 3 4 12" xfId="37152" xr:uid="{00000000-0005-0000-0000-00002D6B0000}"/>
    <cellStyle name="Migliaia 53 3 4 2" xfId="14553" xr:uid="{00000000-0005-0000-0000-00002E6B0000}"/>
    <cellStyle name="Migliaia 53 3 4 2 2" xfId="14554" xr:uid="{00000000-0005-0000-0000-00002F6B0000}"/>
    <cellStyle name="Migliaia 53 3 4 2 3" xfId="14555" xr:uid="{00000000-0005-0000-0000-0000306B0000}"/>
    <cellStyle name="Migliaia 53 3 4 2 4" xfId="14556" xr:uid="{00000000-0005-0000-0000-0000316B0000}"/>
    <cellStyle name="Migliaia 53 3 4 2 5" xfId="27018" xr:uid="{00000000-0005-0000-0000-0000326B0000}"/>
    <cellStyle name="Migliaia 53 3 4 2 6" xfId="32096" xr:uid="{00000000-0005-0000-0000-0000336B0000}"/>
    <cellStyle name="Migliaia 53 3 4 2 7" xfId="35084" xr:uid="{00000000-0005-0000-0000-0000346B0000}"/>
    <cellStyle name="Migliaia 53 3 4 2 8" xfId="38044" xr:uid="{00000000-0005-0000-0000-0000356B0000}"/>
    <cellStyle name="Migliaia 53 3 4 3" xfId="14557" xr:uid="{00000000-0005-0000-0000-0000366B0000}"/>
    <cellStyle name="Migliaia 53 3 4 3 2" xfId="14558" xr:uid="{00000000-0005-0000-0000-0000376B0000}"/>
    <cellStyle name="Migliaia 53 3 4 3 3" xfId="14559" xr:uid="{00000000-0005-0000-0000-0000386B0000}"/>
    <cellStyle name="Migliaia 53 3 4 3 4" xfId="28157" xr:uid="{00000000-0005-0000-0000-0000396B0000}"/>
    <cellStyle name="Migliaia 53 3 4 3 5" xfId="36206" xr:uid="{00000000-0005-0000-0000-00003A6B0000}"/>
    <cellStyle name="Migliaia 53 3 4 3 6" xfId="39166" xr:uid="{00000000-0005-0000-0000-00003B6B0000}"/>
    <cellStyle name="Migliaia 53 3 4 4" xfId="14560" xr:uid="{00000000-0005-0000-0000-00003C6B0000}"/>
    <cellStyle name="Migliaia 53 3 4 4 2" xfId="14561" xr:uid="{00000000-0005-0000-0000-00003D6B0000}"/>
    <cellStyle name="Migliaia 53 3 4 4 3" xfId="14562" xr:uid="{00000000-0005-0000-0000-00003E6B0000}"/>
    <cellStyle name="Migliaia 53 3 4 4 4" xfId="29073" xr:uid="{00000000-0005-0000-0000-00003F6B0000}"/>
    <cellStyle name="Migliaia 53 3 4 4 5" xfId="40070" xr:uid="{00000000-0005-0000-0000-0000406B0000}"/>
    <cellStyle name="Migliaia 53 3 4 5" xfId="14563" xr:uid="{00000000-0005-0000-0000-0000416B0000}"/>
    <cellStyle name="Migliaia 53 3 4 5 2" xfId="14564" xr:uid="{00000000-0005-0000-0000-0000426B0000}"/>
    <cellStyle name="Migliaia 53 3 4 5 3" xfId="14565" xr:uid="{00000000-0005-0000-0000-0000436B0000}"/>
    <cellStyle name="Migliaia 53 3 4 5 4" xfId="29993" xr:uid="{00000000-0005-0000-0000-0000446B0000}"/>
    <cellStyle name="Migliaia 53 3 4 5 5" xfId="40975" xr:uid="{00000000-0005-0000-0000-0000456B0000}"/>
    <cellStyle name="Migliaia 53 3 4 6" xfId="14566" xr:uid="{00000000-0005-0000-0000-0000466B0000}"/>
    <cellStyle name="Migliaia 53 3 4 7" xfId="14567" xr:uid="{00000000-0005-0000-0000-0000476B0000}"/>
    <cellStyle name="Migliaia 53 3 4 8" xfId="14568" xr:uid="{00000000-0005-0000-0000-0000486B0000}"/>
    <cellStyle name="Migliaia 53 3 4 9" xfId="24684" xr:uid="{00000000-0005-0000-0000-0000496B0000}"/>
    <cellStyle name="Migliaia 53 3 5" xfId="14569" xr:uid="{00000000-0005-0000-0000-00004A6B0000}"/>
    <cellStyle name="Migliaia 53 3 5 2" xfId="14570" xr:uid="{00000000-0005-0000-0000-00004B6B0000}"/>
    <cellStyle name="Migliaia 53 3 5 3" xfId="14571" xr:uid="{00000000-0005-0000-0000-00004C6B0000}"/>
    <cellStyle name="Migliaia 53 3 5 4" xfId="14572" xr:uid="{00000000-0005-0000-0000-00004D6B0000}"/>
    <cellStyle name="Migliaia 53 3 5 5" xfId="27014" xr:uid="{00000000-0005-0000-0000-00004E6B0000}"/>
    <cellStyle name="Migliaia 53 3 5 6" xfId="32092" xr:uid="{00000000-0005-0000-0000-00004F6B0000}"/>
    <cellStyle name="Migliaia 53 3 5 7" xfId="35080" xr:uid="{00000000-0005-0000-0000-0000506B0000}"/>
    <cellStyle name="Migliaia 53 3 5 8" xfId="38040" xr:uid="{00000000-0005-0000-0000-0000516B0000}"/>
    <cellStyle name="Migliaia 53 3 6" xfId="14573" xr:uid="{00000000-0005-0000-0000-0000526B0000}"/>
    <cellStyle name="Migliaia 53 3 6 2" xfId="14574" xr:uid="{00000000-0005-0000-0000-0000536B0000}"/>
    <cellStyle name="Migliaia 53 3 6 3" xfId="14575" xr:uid="{00000000-0005-0000-0000-0000546B0000}"/>
    <cellStyle name="Migliaia 53 3 6 4" xfId="27779" xr:uid="{00000000-0005-0000-0000-0000556B0000}"/>
    <cellStyle name="Migliaia 53 3 6 5" xfId="35833" xr:uid="{00000000-0005-0000-0000-0000566B0000}"/>
    <cellStyle name="Migliaia 53 3 6 6" xfId="38793" xr:uid="{00000000-0005-0000-0000-0000576B0000}"/>
    <cellStyle name="Migliaia 53 3 7" xfId="14576" xr:uid="{00000000-0005-0000-0000-0000586B0000}"/>
    <cellStyle name="Migliaia 53 3 7 2" xfId="14577" xr:uid="{00000000-0005-0000-0000-0000596B0000}"/>
    <cellStyle name="Migliaia 53 3 7 3" xfId="14578" xr:uid="{00000000-0005-0000-0000-00005A6B0000}"/>
    <cellStyle name="Migliaia 53 3 7 4" xfId="28695" xr:uid="{00000000-0005-0000-0000-00005B6B0000}"/>
    <cellStyle name="Migliaia 53 3 7 5" xfId="33961" xr:uid="{00000000-0005-0000-0000-00005C6B0000}"/>
    <cellStyle name="Migliaia 53 3 7 6" xfId="39697" xr:uid="{00000000-0005-0000-0000-00005D6B0000}"/>
    <cellStyle name="Migliaia 53 3 8" xfId="14579" xr:uid="{00000000-0005-0000-0000-00005E6B0000}"/>
    <cellStyle name="Migliaia 53 3 8 2" xfId="14580" xr:uid="{00000000-0005-0000-0000-00005F6B0000}"/>
    <cellStyle name="Migliaia 53 3 8 3" xfId="14581" xr:uid="{00000000-0005-0000-0000-0000606B0000}"/>
    <cellStyle name="Migliaia 53 3 8 4" xfId="29615" xr:uid="{00000000-0005-0000-0000-0000616B0000}"/>
    <cellStyle name="Migliaia 53 3 8 5" xfId="40602" xr:uid="{00000000-0005-0000-0000-0000626B0000}"/>
    <cellStyle name="Migliaia 53 3 9" xfId="14582" xr:uid="{00000000-0005-0000-0000-0000636B0000}"/>
    <cellStyle name="Migliaia 53 4" xfId="14583" xr:uid="{00000000-0005-0000-0000-0000646B0000}"/>
    <cellStyle name="Migliaia 53 4 10" xfId="14584" xr:uid="{00000000-0005-0000-0000-0000656B0000}"/>
    <cellStyle name="Migliaia 53 4 11" xfId="24685" xr:uid="{00000000-0005-0000-0000-0000666B0000}"/>
    <cellStyle name="Migliaia 53 4 12" xfId="31202" xr:uid="{00000000-0005-0000-0000-0000676B0000}"/>
    <cellStyle name="Migliaia 53 4 13" xfId="33966" xr:uid="{00000000-0005-0000-0000-0000686B0000}"/>
    <cellStyle name="Migliaia 53 4 14" xfId="37153" xr:uid="{00000000-0005-0000-0000-0000696B0000}"/>
    <cellStyle name="Migliaia 53 4 2" xfId="14585" xr:uid="{00000000-0005-0000-0000-00006A6B0000}"/>
    <cellStyle name="Migliaia 53 4 2 10" xfId="24686" xr:uid="{00000000-0005-0000-0000-00006B6B0000}"/>
    <cellStyle name="Migliaia 53 4 2 11" xfId="31203" xr:uid="{00000000-0005-0000-0000-00006C6B0000}"/>
    <cellStyle name="Migliaia 53 4 2 12" xfId="33967" xr:uid="{00000000-0005-0000-0000-00006D6B0000}"/>
    <cellStyle name="Migliaia 53 4 2 13" xfId="37154" xr:uid="{00000000-0005-0000-0000-00006E6B0000}"/>
    <cellStyle name="Migliaia 53 4 2 2" xfId="14586" xr:uid="{00000000-0005-0000-0000-00006F6B0000}"/>
    <cellStyle name="Migliaia 53 4 2 2 10" xfId="31204" xr:uid="{00000000-0005-0000-0000-0000706B0000}"/>
    <cellStyle name="Migliaia 53 4 2 2 11" xfId="33968" xr:uid="{00000000-0005-0000-0000-0000716B0000}"/>
    <cellStyle name="Migliaia 53 4 2 2 12" xfId="37155" xr:uid="{00000000-0005-0000-0000-0000726B0000}"/>
    <cellStyle name="Migliaia 53 4 2 2 2" xfId="14587" xr:uid="{00000000-0005-0000-0000-0000736B0000}"/>
    <cellStyle name="Migliaia 53 4 2 2 2 2" xfId="14588" xr:uid="{00000000-0005-0000-0000-0000746B0000}"/>
    <cellStyle name="Migliaia 53 4 2 2 2 3" xfId="14589" xr:uid="{00000000-0005-0000-0000-0000756B0000}"/>
    <cellStyle name="Migliaia 53 4 2 2 2 4" xfId="14590" xr:uid="{00000000-0005-0000-0000-0000766B0000}"/>
    <cellStyle name="Migliaia 53 4 2 2 2 5" xfId="27021" xr:uid="{00000000-0005-0000-0000-0000776B0000}"/>
    <cellStyle name="Migliaia 53 4 2 2 2 6" xfId="32099" xr:uid="{00000000-0005-0000-0000-0000786B0000}"/>
    <cellStyle name="Migliaia 53 4 2 2 2 7" xfId="35087" xr:uid="{00000000-0005-0000-0000-0000796B0000}"/>
    <cellStyle name="Migliaia 53 4 2 2 2 8" xfId="38047" xr:uid="{00000000-0005-0000-0000-00007A6B0000}"/>
    <cellStyle name="Migliaia 53 4 2 2 3" xfId="14591" xr:uid="{00000000-0005-0000-0000-00007B6B0000}"/>
    <cellStyle name="Migliaia 53 4 2 2 3 2" xfId="14592" xr:uid="{00000000-0005-0000-0000-00007C6B0000}"/>
    <cellStyle name="Migliaia 53 4 2 2 3 3" xfId="14593" xr:uid="{00000000-0005-0000-0000-00007D6B0000}"/>
    <cellStyle name="Migliaia 53 4 2 2 3 4" xfId="28160" xr:uid="{00000000-0005-0000-0000-00007E6B0000}"/>
    <cellStyle name="Migliaia 53 4 2 2 3 5" xfId="36209" xr:uid="{00000000-0005-0000-0000-00007F6B0000}"/>
    <cellStyle name="Migliaia 53 4 2 2 3 6" xfId="39169" xr:uid="{00000000-0005-0000-0000-0000806B0000}"/>
    <cellStyle name="Migliaia 53 4 2 2 4" xfId="14594" xr:uid="{00000000-0005-0000-0000-0000816B0000}"/>
    <cellStyle name="Migliaia 53 4 2 2 4 2" xfId="14595" xr:uid="{00000000-0005-0000-0000-0000826B0000}"/>
    <cellStyle name="Migliaia 53 4 2 2 4 3" xfId="14596" xr:uid="{00000000-0005-0000-0000-0000836B0000}"/>
    <cellStyle name="Migliaia 53 4 2 2 4 4" xfId="29076" xr:uid="{00000000-0005-0000-0000-0000846B0000}"/>
    <cellStyle name="Migliaia 53 4 2 2 4 5" xfId="40073" xr:uid="{00000000-0005-0000-0000-0000856B0000}"/>
    <cellStyle name="Migliaia 53 4 2 2 5" xfId="14597" xr:uid="{00000000-0005-0000-0000-0000866B0000}"/>
    <cellStyle name="Migliaia 53 4 2 2 5 2" xfId="14598" xr:uid="{00000000-0005-0000-0000-0000876B0000}"/>
    <cellStyle name="Migliaia 53 4 2 2 5 3" xfId="14599" xr:uid="{00000000-0005-0000-0000-0000886B0000}"/>
    <cellStyle name="Migliaia 53 4 2 2 5 4" xfId="29996" xr:uid="{00000000-0005-0000-0000-0000896B0000}"/>
    <cellStyle name="Migliaia 53 4 2 2 5 5" xfId="40978" xr:uid="{00000000-0005-0000-0000-00008A6B0000}"/>
    <cellStyle name="Migliaia 53 4 2 2 6" xfId="14600" xr:uid="{00000000-0005-0000-0000-00008B6B0000}"/>
    <cellStyle name="Migliaia 53 4 2 2 7" xfId="14601" xr:uid="{00000000-0005-0000-0000-00008C6B0000}"/>
    <cellStyle name="Migliaia 53 4 2 2 8" xfId="14602" xr:uid="{00000000-0005-0000-0000-00008D6B0000}"/>
    <cellStyle name="Migliaia 53 4 2 2 9" xfId="24687" xr:uid="{00000000-0005-0000-0000-00008E6B0000}"/>
    <cellStyle name="Migliaia 53 4 2 3" xfId="14603" xr:uid="{00000000-0005-0000-0000-00008F6B0000}"/>
    <cellStyle name="Migliaia 53 4 2 3 2" xfId="14604" xr:uid="{00000000-0005-0000-0000-0000906B0000}"/>
    <cellStyle name="Migliaia 53 4 2 3 3" xfId="14605" xr:uid="{00000000-0005-0000-0000-0000916B0000}"/>
    <cellStyle name="Migliaia 53 4 2 3 4" xfId="14606" xr:uid="{00000000-0005-0000-0000-0000926B0000}"/>
    <cellStyle name="Migliaia 53 4 2 3 5" xfId="27020" xr:uid="{00000000-0005-0000-0000-0000936B0000}"/>
    <cellStyle name="Migliaia 53 4 2 3 6" xfId="32098" xr:uid="{00000000-0005-0000-0000-0000946B0000}"/>
    <cellStyle name="Migliaia 53 4 2 3 7" xfId="35086" xr:uid="{00000000-0005-0000-0000-0000956B0000}"/>
    <cellStyle name="Migliaia 53 4 2 3 8" xfId="38046" xr:uid="{00000000-0005-0000-0000-0000966B0000}"/>
    <cellStyle name="Migliaia 53 4 2 4" xfId="14607" xr:uid="{00000000-0005-0000-0000-0000976B0000}"/>
    <cellStyle name="Migliaia 53 4 2 4 2" xfId="14608" xr:uid="{00000000-0005-0000-0000-0000986B0000}"/>
    <cellStyle name="Migliaia 53 4 2 4 3" xfId="14609" xr:uid="{00000000-0005-0000-0000-0000996B0000}"/>
    <cellStyle name="Migliaia 53 4 2 4 4" xfId="27783" xr:uid="{00000000-0005-0000-0000-00009A6B0000}"/>
    <cellStyle name="Migliaia 53 4 2 4 5" xfId="35837" xr:uid="{00000000-0005-0000-0000-00009B6B0000}"/>
    <cellStyle name="Migliaia 53 4 2 4 6" xfId="38797" xr:uid="{00000000-0005-0000-0000-00009C6B0000}"/>
    <cellStyle name="Migliaia 53 4 2 5" xfId="14610" xr:uid="{00000000-0005-0000-0000-00009D6B0000}"/>
    <cellStyle name="Migliaia 53 4 2 5 2" xfId="14611" xr:uid="{00000000-0005-0000-0000-00009E6B0000}"/>
    <cellStyle name="Migliaia 53 4 2 5 3" xfId="14612" xr:uid="{00000000-0005-0000-0000-00009F6B0000}"/>
    <cellStyle name="Migliaia 53 4 2 5 4" xfId="28699" xr:uid="{00000000-0005-0000-0000-0000A06B0000}"/>
    <cellStyle name="Migliaia 53 4 2 5 5" xfId="39701" xr:uid="{00000000-0005-0000-0000-0000A16B0000}"/>
    <cellStyle name="Migliaia 53 4 2 6" xfId="14613" xr:uid="{00000000-0005-0000-0000-0000A26B0000}"/>
    <cellStyle name="Migliaia 53 4 2 6 2" xfId="14614" xr:uid="{00000000-0005-0000-0000-0000A36B0000}"/>
    <cellStyle name="Migliaia 53 4 2 6 3" xfId="14615" xr:uid="{00000000-0005-0000-0000-0000A46B0000}"/>
    <cellStyle name="Migliaia 53 4 2 6 4" xfId="29619" xr:uid="{00000000-0005-0000-0000-0000A56B0000}"/>
    <cellStyle name="Migliaia 53 4 2 6 5" xfId="40606" xr:uid="{00000000-0005-0000-0000-0000A66B0000}"/>
    <cellStyle name="Migliaia 53 4 2 7" xfId="14616" xr:uid="{00000000-0005-0000-0000-0000A76B0000}"/>
    <cellStyle name="Migliaia 53 4 2 8" xfId="14617" xr:uid="{00000000-0005-0000-0000-0000A86B0000}"/>
    <cellStyle name="Migliaia 53 4 2 9" xfId="14618" xr:uid="{00000000-0005-0000-0000-0000A96B0000}"/>
    <cellStyle name="Migliaia 53 4 3" xfId="14619" xr:uid="{00000000-0005-0000-0000-0000AA6B0000}"/>
    <cellStyle name="Migliaia 53 4 3 10" xfId="31205" xr:uid="{00000000-0005-0000-0000-0000AB6B0000}"/>
    <cellStyle name="Migliaia 53 4 3 11" xfId="33969" xr:uid="{00000000-0005-0000-0000-0000AC6B0000}"/>
    <cellStyle name="Migliaia 53 4 3 12" xfId="37156" xr:uid="{00000000-0005-0000-0000-0000AD6B0000}"/>
    <cellStyle name="Migliaia 53 4 3 2" xfId="14620" xr:uid="{00000000-0005-0000-0000-0000AE6B0000}"/>
    <cellStyle name="Migliaia 53 4 3 2 2" xfId="14621" xr:uid="{00000000-0005-0000-0000-0000AF6B0000}"/>
    <cellStyle name="Migliaia 53 4 3 2 3" xfId="14622" xr:uid="{00000000-0005-0000-0000-0000B06B0000}"/>
    <cellStyle name="Migliaia 53 4 3 2 4" xfId="14623" xr:uid="{00000000-0005-0000-0000-0000B16B0000}"/>
    <cellStyle name="Migliaia 53 4 3 2 5" xfId="27022" xr:uid="{00000000-0005-0000-0000-0000B26B0000}"/>
    <cellStyle name="Migliaia 53 4 3 2 6" xfId="32100" xr:uid="{00000000-0005-0000-0000-0000B36B0000}"/>
    <cellStyle name="Migliaia 53 4 3 2 7" xfId="35088" xr:uid="{00000000-0005-0000-0000-0000B46B0000}"/>
    <cellStyle name="Migliaia 53 4 3 2 8" xfId="38048" xr:uid="{00000000-0005-0000-0000-0000B56B0000}"/>
    <cellStyle name="Migliaia 53 4 3 3" xfId="14624" xr:uid="{00000000-0005-0000-0000-0000B66B0000}"/>
    <cellStyle name="Migliaia 53 4 3 3 2" xfId="14625" xr:uid="{00000000-0005-0000-0000-0000B76B0000}"/>
    <cellStyle name="Migliaia 53 4 3 3 3" xfId="14626" xr:uid="{00000000-0005-0000-0000-0000B86B0000}"/>
    <cellStyle name="Migliaia 53 4 3 3 4" xfId="28159" xr:uid="{00000000-0005-0000-0000-0000B96B0000}"/>
    <cellStyle name="Migliaia 53 4 3 3 5" xfId="36208" xr:uid="{00000000-0005-0000-0000-0000BA6B0000}"/>
    <cellStyle name="Migliaia 53 4 3 3 6" xfId="39168" xr:uid="{00000000-0005-0000-0000-0000BB6B0000}"/>
    <cellStyle name="Migliaia 53 4 3 4" xfId="14627" xr:uid="{00000000-0005-0000-0000-0000BC6B0000}"/>
    <cellStyle name="Migliaia 53 4 3 4 2" xfId="14628" xr:uid="{00000000-0005-0000-0000-0000BD6B0000}"/>
    <cellStyle name="Migliaia 53 4 3 4 3" xfId="14629" xr:uid="{00000000-0005-0000-0000-0000BE6B0000}"/>
    <cellStyle name="Migliaia 53 4 3 4 4" xfId="29075" xr:uid="{00000000-0005-0000-0000-0000BF6B0000}"/>
    <cellStyle name="Migliaia 53 4 3 4 5" xfId="40072" xr:uid="{00000000-0005-0000-0000-0000C06B0000}"/>
    <cellStyle name="Migliaia 53 4 3 5" xfId="14630" xr:uid="{00000000-0005-0000-0000-0000C16B0000}"/>
    <cellStyle name="Migliaia 53 4 3 5 2" xfId="14631" xr:uid="{00000000-0005-0000-0000-0000C26B0000}"/>
    <cellStyle name="Migliaia 53 4 3 5 3" xfId="14632" xr:uid="{00000000-0005-0000-0000-0000C36B0000}"/>
    <cellStyle name="Migliaia 53 4 3 5 4" xfId="29995" xr:uid="{00000000-0005-0000-0000-0000C46B0000}"/>
    <cellStyle name="Migliaia 53 4 3 5 5" xfId="40977" xr:uid="{00000000-0005-0000-0000-0000C56B0000}"/>
    <cellStyle name="Migliaia 53 4 3 6" xfId="14633" xr:uid="{00000000-0005-0000-0000-0000C66B0000}"/>
    <cellStyle name="Migliaia 53 4 3 7" xfId="14634" xr:uid="{00000000-0005-0000-0000-0000C76B0000}"/>
    <cellStyle name="Migliaia 53 4 3 8" xfId="14635" xr:uid="{00000000-0005-0000-0000-0000C86B0000}"/>
    <cellStyle name="Migliaia 53 4 3 9" xfId="24688" xr:uid="{00000000-0005-0000-0000-0000C96B0000}"/>
    <cellStyle name="Migliaia 53 4 4" xfId="14636" xr:uid="{00000000-0005-0000-0000-0000CA6B0000}"/>
    <cellStyle name="Migliaia 53 4 4 2" xfId="14637" xr:uid="{00000000-0005-0000-0000-0000CB6B0000}"/>
    <cellStyle name="Migliaia 53 4 4 3" xfId="14638" xr:uid="{00000000-0005-0000-0000-0000CC6B0000}"/>
    <cellStyle name="Migliaia 53 4 4 4" xfId="14639" xr:uid="{00000000-0005-0000-0000-0000CD6B0000}"/>
    <cellStyle name="Migliaia 53 4 4 5" xfId="27019" xr:uid="{00000000-0005-0000-0000-0000CE6B0000}"/>
    <cellStyle name="Migliaia 53 4 4 6" xfId="32097" xr:uid="{00000000-0005-0000-0000-0000CF6B0000}"/>
    <cellStyle name="Migliaia 53 4 4 7" xfId="35085" xr:uid="{00000000-0005-0000-0000-0000D06B0000}"/>
    <cellStyle name="Migliaia 53 4 4 8" xfId="38045" xr:uid="{00000000-0005-0000-0000-0000D16B0000}"/>
    <cellStyle name="Migliaia 53 4 5" xfId="14640" xr:uid="{00000000-0005-0000-0000-0000D26B0000}"/>
    <cellStyle name="Migliaia 53 4 5 2" xfId="14641" xr:uid="{00000000-0005-0000-0000-0000D36B0000}"/>
    <cellStyle name="Migliaia 53 4 5 3" xfId="14642" xr:uid="{00000000-0005-0000-0000-0000D46B0000}"/>
    <cellStyle name="Migliaia 53 4 5 4" xfId="27782" xr:uid="{00000000-0005-0000-0000-0000D56B0000}"/>
    <cellStyle name="Migliaia 53 4 5 5" xfId="35836" xr:uid="{00000000-0005-0000-0000-0000D66B0000}"/>
    <cellStyle name="Migliaia 53 4 5 6" xfId="38796" xr:uid="{00000000-0005-0000-0000-0000D76B0000}"/>
    <cellStyle name="Migliaia 53 4 6" xfId="14643" xr:uid="{00000000-0005-0000-0000-0000D86B0000}"/>
    <cellStyle name="Migliaia 53 4 6 2" xfId="14644" xr:uid="{00000000-0005-0000-0000-0000D96B0000}"/>
    <cellStyle name="Migliaia 53 4 6 3" xfId="14645" xr:uid="{00000000-0005-0000-0000-0000DA6B0000}"/>
    <cellStyle name="Migliaia 53 4 6 4" xfId="28698" xr:uid="{00000000-0005-0000-0000-0000DB6B0000}"/>
    <cellStyle name="Migliaia 53 4 6 5" xfId="39700" xr:uid="{00000000-0005-0000-0000-0000DC6B0000}"/>
    <cellStyle name="Migliaia 53 4 7" xfId="14646" xr:uid="{00000000-0005-0000-0000-0000DD6B0000}"/>
    <cellStyle name="Migliaia 53 4 7 2" xfId="14647" xr:uid="{00000000-0005-0000-0000-0000DE6B0000}"/>
    <cellStyle name="Migliaia 53 4 7 3" xfId="14648" xr:uid="{00000000-0005-0000-0000-0000DF6B0000}"/>
    <cellStyle name="Migliaia 53 4 7 4" xfId="29618" xr:uid="{00000000-0005-0000-0000-0000E06B0000}"/>
    <cellStyle name="Migliaia 53 4 7 5" xfId="40605" xr:uid="{00000000-0005-0000-0000-0000E16B0000}"/>
    <cellStyle name="Migliaia 53 4 8" xfId="14649" xr:uid="{00000000-0005-0000-0000-0000E26B0000}"/>
    <cellStyle name="Migliaia 53 4 9" xfId="14650" xr:uid="{00000000-0005-0000-0000-0000E36B0000}"/>
    <cellStyle name="Migliaia 53 5" xfId="14651" xr:uid="{00000000-0005-0000-0000-0000E46B0000}"/>
    <cellStyle name="Migliaia 53 5 10" xfId="31206" xr:uid="{00000000-0005-0000-0000-0000E56B0000}"/>
    <cellStyle name="Migliaia 53 5 11" xfId="33970" xr:uid="{00000000-0005-0000-0000-0000E66B0000}"/>
    <cellStyle name="Migliaia 53 5 12" xfId="37157" xr:uid="{00000000-0005-0000-0000-0000E76B0000}"/>
    <cellStyle name="Migliaia 53 5 2" xfId="14652" xr:uid="{00000000-0005-0000-0000-0000E86B0000}"/>
    <cellStyle name="Migliaia 53 5 2 2" xfId="14653" xr:uid="{00000000-0005-0000-0000-0000E96B0000}"/>
    <cellStyle name="Migliaia 53 5 2 3" xfId="14654" xr:uid="{00000000-0005-0000-0000-0000EA6B0000}"/>
    <cellStyle name="Migliaia 53 5 2 4" xfId="14655" xr:uid="{00000000-0005-0000-0000-0000EB6B0000}"/>
    <cellStyle name="Migliaia 53 5 2 5" xfId="27023" xr:uid="{00000000-0005-0000-0000-0000EC6B0000}"/>
    <cellStyle name="Migliaia 53 5 2 6" xfId="32101" xr:uid="{00000000-0005-0000-0000-0000ED6B0000}"/>
    <cellStyle name="Migliaia 53 5 2 7" xfId="35089" xr:uid="{00000000-0005-0000-0000-0000EE6B0000}"/>
    <cellStyle name="Migliaia 53 5 2 8" xfId="38049" xr:uid="{00000000-0005-0000-0000-0000EF6B0000}"/>
    <cellStyle name="Migliaia 53 5 3" xfId="14656" xr:uid="{00000000-0005-0000-0000-0000F06B0000}"/>
    <cellStyle name="Migliaia 53 5 3 2" xfId="14657" xr:uid="{00000000-0005-0000-0000-0000F16B0000}"/>
    <cellStyle name="Migliaia 53 5 3 3" xfId="14658" xr:uid="{00000000-0005-0000-0000-0000F26B0000}"/>
    <cellStyle name="Migliaia 53 5 3 4" xfId="27784" xr:uid="{00000000-0005-0000-0000-0000F36B0000}"/>
    <cellStyle name="Migliaia 53 5 3 5" xfId="35838" xr:uid="{00000000-0005-0000-0000-0000F46B0000}"/>
    <cellStyle name="Migliaia 53 5 3 6" xfId="38798" xr:uid="{00000000-0005-0000-0000-0000F56B0000}"/>
    <cellStyle name="Migliaia 53 5 4" xfId="14659" xr:uid="{00000000-0005-0000-0000-0000F66B0000}"/>
    <cellStyle name="Migliaia 53 5 4 2" xfId="14660" xr:uid="{00000000-0005-0000-0000-0000F76B0000}"/>
    <cellStyle name="Migliaia 53 5 4 3" xfId="14661" xr:uid="{00000000-0005-0000-0000-0000F86B0000}"/>
    <cellStyle name="Migliaia 53 5 4 4" xfId="28700" xr:uid="{00000000-0005-0000-0000-0000F96B0000}"/>
    <cellStyle name="Migliaia 53 5 4 5" xfId="39702" xr:uid="{00000000-0005-0000-0000-0000FA6B0000}"/>
    <cellStyle name="Migliaia 53 5 5" xfId="14662" xr:uid="{00000000-0005-0000-0000-0000FB6B0000}"/>
    <cellStyle name="Migliaia 53 5 5 2" xfId="14663" xr:uid="{00000000-0005-0000-0000-0000FC6B0000}"/>
    <cellStyle name="Migliaia 53 5 5 3" xfId="14664" xr:uid="{00000000-0005-0000-0000-0000FD6B0000}"/>
    <cellStyle name="Migliaia 53 5 5 4" xfId="29620" xr:uid="{00000000-0005-0000-0000-0000FE6B0000}"/>
    <cellStyle name="Migliaia 53 5 5 5" xfId="40607" xr:uid="{00000000-0005-0000-0000-0000FF6B0000}"/>
    <cellStyle name="Migliaia 53 5 6" xfId="14665" xr:uid="{00000000-0005-0000-0000-0000006C0000}"/>
    <cellStyle name="Migliaia 53 5 7" xfId="14666" xr:uid="{00000000-0005-0000-0000-0000016C0000}"/>
    <cellStyle name="Migliaia 53 5 8" xfId="14667" xr:uid="{00000000-0005-0000-0000-0000026C0000}"/>
    <cellStyle name="Migliaia 53 5 9" xfId="24689" xr:uid="{00000000-0005-0000-0000-0000036C0000}"/>
    <cellStyle name="Migliaia 53 6" xfId="14668" xr:uid="{00000000-0005-0000-0000-0000046C0000}"/>
    <cellStyle name="Migliaia 53 6 2" xfId="14669" xr:uid="{00000000-0005-0000-0000-0000056C0000}"/>
    <cellStyle name="Migliaia 53 6 3" xfId="14670" xr:uid="{00000000-0005-0000-0000-0000066C0000}"/>
    <cellStyle name="Migliaia 53 6 4" xfId="14671" xr:uid="{00000000-0005-0000-0000-0000076C0000}"/>
    <cellStyle name="Migliaia 53 6 5" xfId="27011" xr:uid="{00000000-0005-0000-0000-0000086C0000}"/>
    <cellStyle name="Migliaia 53 6 6" xfId="32089" xr:uid="{00000000-0005-0000-0000-0000096C0000}"/>
    <cellStyle name="Migliaia 53 6 7" xfId="35077" xr:uid="{00000000-0005-0000-0000-00000A6C0000}"/>
    <cellStyle name="Migliaia 53 6 8" xfId="38037" xr:uid="{00000000-0005-0000-0000-00000B6C0000}"/>
    <cellStyle name="Migliaia 53 7" xfId="14672" xr:uid="{00000000-0005-0000-0000-00000C6C0000}"/>
    <cellStyle name="Migliaia 53 7 2" xfId="14673" xr:uid="{00000000-0005-0000-0000-00000D6C0000}"/>
    <cellStyle name="Migliaia 53 7 3" xfId="14674" xr:uid="{00000000-0005-0000-0000-00000E6C0000}"/>
    <cellStyle name="Migliaia 53 7 4" xfId="14675" xr:uid="{00000000-0005-0000-0000-00000F6C0000}"/>
    <cellStyle name="Migliaia 53 7 5" xfId="23997" xr:uid="{00000000-0005-0000-0000-0000106C0000}"/>
    <cellStyle name="Migliaia 53 7 6" xfId="30553" xr:uid="{00000000-0005-0000-0000-0000116C0000}"/>
    <cellStyle name="Migliaia 53 7 7" xfId="33214" xr:uid="{00000000-0005-0000-0000-0000126C0000}"/>
    <cellStyle name="Migliaia 53 7 8" xfId="36505" xr:uid="{00000000-0005-0000-0000-0000136C0000}"/>
    <cellStyle name="Migliaia 53 8" xfId="14676" xr:uid="{00000000-0005-0000-0000-0000146C0000}"/>
    <cellStyle name="Migliaia 53 8 2" xfId="14677" xr:uid="{00000000-0005-0000-0000-0000156C0000}"/>
    <cellStyle name="Migliaia 53 8 3" xfId="14678" xr:uid="{00000000-0005-0000-0000-0000166C0000}"/>
    <cellStyle name="Migliaia 53 8 4" xfId="14679" xr:uid="{00000000-0005-0000-0000-0000176C0000}"/>
    <cellStyle name="Migliaia 53 8 5" xfId="27294" xr:uid="{00000000-0005-0000-0000-0000186C0000}"/>
    <cellStyle name="Migliaia 53 8 6" xfId="32365" xr:uid="{00000000-0005-0000-0000-0000196C0000}"/>
    <cellStyle name="Migliaia 53 8 7" xfId="35353" xr:uid="{00000000-0005-0000-0000-00001A6C0000}"/>
    <cellStyle name="Migliaia 53 8 8" xfId="38313" xr:uid="{00000000-0005-0000-0000-00001B6C0000}"/>
    <cellStyle name="Migliaia 53 9" xfId="14680" xr:uid="{00000000-0005-0000-0000-00001C6C0000}"/>
    <cellStyle name="Migliaia 53 9 2" xfId="14681" xr:uid="{00000000-0005-0000-0000-00001D6C0000}"/>
    <cellStyle name="Migliaia 53 9 3" xfId="14682" xr:uid="{00000000-0005-0000-0000-00001E6C0000}"/>
    <cellStyle name="Migliaia 53 9 4" xfId="14683" xr:uid="{00000000-0005-0000-0000-00001F6C0000}"/>
    <cellStyle name="Migliaia 53 9 5" xfId="27414" xr:uid="{00000000-0005-0000-0000-0000206C0000}"/>
    <cellStyle name="Migliaia 53 9 6" xfId="30429" xr:uid="{00000000-0005-0000-0000-0000216C0000}"/>
    <cellStyle name="Migliaia 53 9 7" xfId="35473" xr:uid="{00000000-0005-0000-0000-0000226C0000}"/>
    <cellStyle name="Migliaia 53 9 8" xfId="38433" xr:uid="{00000000-0005-0000-0000-0000236C0000}"/>
    <cellStyle name="Migliaia 54" xfId="14684" xr:uid="{00000000-0005-0000-0000-0000246C0000}"/>
    <cellStyle name="Migliaia 54 10" xfId="14685" xr:uid="{00000000-0005-0000-0000-0000256C0000}"/>
    <cellStyle name="Migliaia 54 10 2" xfId="14686" xr:uid="{00000000-0005-0000-0000-0000266C0000}"/>
    <cellStyle name="Migliaia 54 10 3" xfId="14687" xr:uid="{00000000-0005-0000-0000-0000276C0000}"/>
    <cellStyle name="Migliaia 54 10 4" xfId="28331" xr:uid="{00000000-0005-0000-0000-0000286C0000}"/>
    <cellStyle name="Migliaia 54 10 5" xfId="33089" xr:uid="{00000000-0005-0000-0000-0000296C0000}"/>
    <cellStyle name="Migliaia 54 10 6" xfId="39338" xr:uid="{00000000-0005-0000-0000-00002A6C0000}"/>
    <cellStyle name="Migliaia 54 11" xfId="14688" xr:uid="{00000000-0005-0000-0000-00002B6C0000}"/>
    <cellStyle name="Migliaia 54 11 2" xfId="14689" xr:uid="{00000000-0005-0000-0000-00002C6C0000}"/>
    <cellStyle name="Migliaia 54 11 3" xfId="14690" xr:uid="{00000000-0005-0000-0000-00002D6C0000}"/>
    <cellStyle name="Migliaia 54 11 4" xfId="29251" xr:uid="{00000000-0005-0000-0000-00002E6C0000}"/>
    <cellStyle name="Migliaia 54 11 5" xfId="32739" xr:uid="{00000000-0005-0000-0000-00002F6C0000}"/>
    <cellStyle name="Migliaia 54 11 6" xfId="40243" xr:uid="{00000000-0005-0000-0000-0000306C0000}"/>
    <cellStyle name="Migliaia 54 12" xfId="14691" xr:uid="{00000000-0005-0000-0000-0000316C0000}"/>
    <cellStyle name="Migliaia 54 13" xfId="14692" xr:uid="{00000000-0005-0000-0000-0000326C0000}"/>
    <cellStyle name="Migliaia 54 14" xfId="14693" xr:uid="{00000000-0005-0000-0000-0000336C0000}"/>
    <cellStyle name="Migliaia 54 15" xfId="23644" xr:uid="{00000000-0005-0000-0000-0000346C0000}"/>
    <cellStyle name="Migliaia 54 16" xfId="30281" xr:uid="{00000000-0005-0000-0000-0000356C0000}"/>
    <cellStyle name="Migliaia 54 17" xfId="36386" xr:uid="{00000000-0005-0000-0000-0000366C0000}"/>
    <cellStyle name="Migliaia 54 18" xfId="41148" xr:uid="{00000000-0005-0000-0000-0000376C0000}"/>
    <cellStyle name="Migliaia 54 19" xfId="41269" xr:uid="{00000000-0005-0000-0000-0000386C0000}"/>
    <cellStyle name="Migliaia 54 2" xfId="14694" xr:uid="{00000000-0005-0000-0000-0000396C0000}"/>
    <cellStyle name="Migliaia 54 2 10" xfId="24690" xr:uid="{00000000-0005-0000-0000-00003A6C0000}"/>
    <cellStyle name="Migliaia 54 2 11" xfId="30282" xr:uid="{00000000-0005-0000-0000-00003B6C0000}"/>
    <cellStyle name="Migliaia 54 2 12" xfId="37158" xr:uid="{00000000-0005-0000-0000-00003C6C0000}"/>
    <cellStyle name="Migliaia 54 2 2" xfId="14695" xr:uid="{00000000-0005-0000-0000-00003D6C0000}"/>
    <cellStyle name="Migliaia 54 2 2 10" xfId="31208" xr:uid="{00000000-0005-0000-0000-00003E6C0000}"/>
    <cellStyle name="Migliaia 54 2 2 11" xfId="33972" xr:uid="{00000000-0005-0000-0000-00003F6C0000}"/>
    <cellStyle name="Migliaia 54 2 2 12" xfId="37159" xr:uid="{00000000-0005-0000-0000-0000406C0000}"/>
    <cellStyle name="Migliaia 54 2 2 2" xfId="14696" xr:uid="{00000000-0005-0000-0000-0000416C0000}"/>
    <cellStyle name="Migliaia 54 2 2 2 2" xfId="14697" xr:uid="{00000000-0005-0000-0000-0000426C0000}"/>
    <cellStyle name="Migliaia 54 2 2 2 3" xfId="14698" xr:uid="{00000000-0005-0000-0000-0000436C0000}"/>
    <cellStyle name="Migliaia 54 2 2 2 4" xfId="14699" xr:uid="{00000000-0005-0000-0000-0000446C0000}"/>
    <cellStyle name="Migliaia 54 2 2 2 5" xfId="27026" xr:uid="{00000000-0005-0000-0000-0000456C0000}"/>
    <cellStyle name="Migliaia 54 2 2 2 6" xfId="32104" xr:uid="{00000000-0005-0000-0000-0000466C0000}"/>
    <cellStyle name="Migliaia 54 2 2 2 7" xfId="35092" xr:uid="{00000000-0005-0000-0000-0000476C0000}"/>
    <cellStyle name="Migliaia 54 2 2 2 8" xfId="38052" xr:uid="{00000000-0005-0000-0000-0000486C0000}"/>
    <cellStyle name="Migliaia 54 2 2 3" xfId="14700" xr:uid="{00000000-0005-0000-0000-0000496C0000}"/>
    <cellStyle name="Migliaia 54 2 2 3 2" xfId="14701" xr:uid="{00000000-0005-0000-0000-00004A6C0000}"/>
    <cellStyle name="Migliaia 54 2 2 3 3" xfId="14702" xr:uid="{00000000-0005-0000-0000-00004B6C0000}"/>
    <cellStyle name="Migliaia 54 2 2 3 4" xfId="28161" xr:uid="{00000000-0005-0000-0000-00004C6C0000}"/>
    <cellStyle name="Migliaia 54 2 2 3 5" xfId="36210" xr:uid="{00000000-0005-0000-0000-00004D6C0000}"/>
    <cellStyle name="Migliaia 54 2 2 3 6" xfId="39170" xr:uid="{00000000-0005-0000-0000-00004E6C0000}"/>
    <cellStyle name="Migliaia 54 2 2 4" xfId="14703" xr:uid="{00000000-0005-0000-0000-00004F6C0000}"/>
    <cellStyle name="Migliaia 54 2 2 4 2" xfId="14704" xr:uid="{00000000-0005-0000-0000-0000506C0000}"/>
    <cellStyle name="Migliaia 54 2 2 4 3" xfId="14705" xr:uid="{00000000-0005-0000-0000-0000516C0000}"/>
    <cellStyle name="Migliaia 54 2 2 4 4" xfId="29077" xr:uid="{00000000-0005-0000-0000-0000526C0000}"/>
    <cellStyle name="Migliaia 54 2 2 4 5" xfId="40074" xr:uid="{00000000-0005-0000-0000-0000536C0000}"/>
    <cellStyle name="Migliaia 54 2 2 5" xfId="14706" xr:uid="{00000000-0005-0000-0000-0000546C0000}"/>
    <cellStyle name="Migliaia 54 2 2 5 2" xfId="14707" xr:uid="{00000000-0005-0000-0000-0000556C0000}"/>
    <cellStyle name="Migliaia 54 2 2 5 3" xfId="14708" xr:uid="{00000000-0005-0000-0000-0000566C0000}"/>
    <cellStyle name="Migliaia 54 2 2 5 4" xfId="29997" xr:uid="{00000000-0005-0000-0000-0000576C0000}"/>
    <cellStyle name="Migliaia 54 2 2 5 5" xfId="40979" xr:uid="{00000000-0005-0000-0000-0000586C0000}"/>
    <cellStyle name="Migliaia 54 2 2 6" xfId="14709" xr:uid="{00000000-0005-0000-0000-0000596C0000}"/>
    <cellStyle name="Migliaia 54 2 2 7" xfId="14710" xr:uid="{00000000-0005-0000-0000-00005A6C0000}"/>
    <cellStyle name="Migliaia 54 2 2 8" xfId="14711" xr:uid="{00000000-0005-0000-0000-00005B6C0000}"/>
    <cellStyle name="Migliaia 54 2 2 9" xfId="24691" xr:uid="{00000000-0005-0000-0000-00005C6C0000}"/>
    <cellStyle name="Migliaia 54 2 3" xfId="14712" xr:uid="{00000000-0005-0000-0000-00005D6C0000}"/>
    <cellStyle name="Migliaia 54 2 3 2" xfId="14713" xr:uid="{00000000-0005-0000-0000-00005E6C0000}"/>
    <cellStyle name="Migliaia 54 2 3 3" xfId="14714" xr:uid="{00000000-0005-0000-0000-00005F6C0000}"/>
    <cellStyle name="Migliaia 54 2 3 4" xfId="14715" xr:uid="{00000000-0005-0000-0000-0000606C0000}"/>
    <cellStyle name="Migliaia 54 2 3 5" xfId="27025" xr:uid="{00000000-0005-0000-0000-0000616C0000}"/>
    <cellStyle name="Migliaia 54 2 3 6" xfId="32103" xr:uid="{00000000-0005-0000-0000-0000626C0000}"/>
    <cellStyle name="Migliaia 54 2 3 7" xfId="35091" xr:uid="{00000000-0005-0000-0000-0000636C0000}"/>
    <cellStyle name="Migliaia 54 2 3 8" xfId="38051" xr:uid="{00000000-0005-0000-0000-0000646C0000}"/>
    <cellStyle name="Migliaia 54 2 4" xfId="14716" xr:uid="{00000000-0005-0000-0000-0000656C0000}"/>
    <cellStyle name="Migliaia 54 2 4 2" xfId="14717" xr:uid="{00000000-0005-0000-0000-0000666C0000}"/>
    <cellStyle name="Migliaia 54 2 4 3" xfId="14718" xr:uid="{00000000-0005-0000-0000-0000676C0000}"/>
    <cellStyle name="Migliaia 54 2 4 4" xfId="14719" xr:uid="{00000000-0005-0000-0000-0000686C0000}"/>
    <cellStyle name="Migliaia 54 2 4 5" xfId="27478" xr:uid="{00000000-0005-0000-0000-0000696C0000}"/>
    <cellStyle name="Migliaia 54 2 4 6" xfId="31207" xr:uid="{00000000-0005-0000-0000-00006A6C0000}"/>
    <cellStyle name="Migliaia 54 2 4 7" xfId="35535" xr:uid="{00000000-0005-0000-0000-00006B6C0000}"/>
    <cellStyle name="Migliaia 54 2 4 8" xfId="38495" xr:uid="{00000000-0005-0000-0000-00006C6C0000}"/>
    <cellStyle name="Migliaia 54 2 5" xfId="14720" xr:uid="{00000000-0005-0000-0000-00006D6C0000}"/>
    <cellStyle name="Migliaia 54 2 5 2" xfId="14721" xr:uid="{00000000-0005-0000-0000-00006E6C0000}"/>
    <cellStyle name="Migliaia 54 2 5 3" xfId="14722" xr:uid="{00000000-0005-0000-0000-00006F6C0000}"/>
    <cellStyle name="Migliaia 54 2 5 4" xfId="28394" xr:uid="{00000000-0005-0000-0000-0000706C0000}"/>
    <cellStyle name="Migliaia 54 2 5 5" xfId="33971" xr:uid="{00000000-0005-0000-0000-0000716C0000}"/>
    <cellStyle name="Migliaia 54 2 5 6" xfId="39399" xr:uid="{00000000-0005-0000-0000-0000726C0000}"/>
    <cellStyle name="Migliaia 54 2 6" xfId="14723" xr:uid="{00000000-0005-0000-0000-0000736C0000}"/>
    <cellStyle name="Migliaia 54 2 6 2" xfId="14724" xr:uid="{00000000-0005-0000-0000-0000746C0000}"/>
    <cellStyle name="Migliaia 54 2 6 3" xfId="14725" xr:uid="{00000000-0005-0000-0000-0000756C0000}"/>
    <cellStyle name="Migliaia 54 2 6 4" xfId="29314" xr:uid="{00000000-0005-0000-0000-0000766C0000}"/>
    <cellStyle name="Migliaia 54 2 6 5" xfId="40304" xr:uid="{00000000-0005-0000-0000-0000776C0000}"/>
    <cellStyle name="Migliaia 54 2 7" xfId="14726" xr:uid="{00000000-0005-0000-0000-0000786C0000}"/>
    <cellStyle name="Migliaia 54 2 8" xfId="14727" xr:uid="{00000000-0005-0000-0000-0000796C0000}"/>
    <cellStyle name="Migliaia 54 2 9" xfId="14728" xr:uid="{00000000-0005-0000-0000-00007A6C0000}"/>
    <cellStyle name="Migliaia 54 3" xfId="14729" xr:uid="{00000000-0005-0000-0000-00007B6C0000}"/>
    <cellStyle name="Migliaia 54 3 10" xfId="14730" xr:uid="{00000000-0005-0000-0000-00007C6C0000}"/>
    <cellStyle name="Migliaia 54 3 11" xfId="14731" xr:uid="{00000000-0005-0000-0000-00007D6C0000}"/>
    <cellStyle name="Migliaia 54 3 12" xfId="24692" xr:uid="{00000000-0005-0000-0000-00007E6C0000}"/>
    <cellStyle name="Migliaia 54 3 13" xfId="31209" xr:uid="{00000000-0005-0000-0000-00007F6C0000}"/>
    <cellStyle name="Migliaia 54 3 14" xfId="37160" xr:uid="{00000000-0005-0000-0000-0000806C0000}"/>
    <cellStyle name="Migliaia 54 3 2" xfId="14732" xr:uid="{00000000-0005-0000-0000-0000816C0000}"/>
    <cellStyle name="Migliaia 54 3 2 10" xfId="31210" xr:uid="{00000000-0005-0000-0000-0000826C0000}"/>
    <cellStyle name="Migliaia 54 3 2 11" xfId="33974" xr:uid="{00000000-0005-0000-0000-0000836C0000}"/>
    <cellStyle name="Migliaia 54 3 2 12" xfId="37161" xr:uid="{00000000-0005-0000-0000-0000846C0000}"/>
    <cellStyle name="Migliaia 54 3 2 2" xfId="14733" xr:uid="{00000000-0005-0000-0000-0000856C0000}"/>
    <cellStyle name="Migliaia 54 3 2 2 2" xfId="14734" xr:uid="{00000000-0005-0000-0000-0000866C0000}"/>
    <cellStyle name="Migliaia 54 3 2 2 3" xfId="14735" xr:uid="{00000000-0005-0000-0000-0000876C0000}"/>
    <cellStyle name="Migliaia 54 3 2 2 4" xfId="14736" xr:uid="{00000000-0005-0000-0000-0000886C0000}"/>
    <cellStyle name="Migliaia 54 3 2 2 5" xfId="27028" xr:uid="{00000000-0005-0000-0000-0000896C0000}"/>
    <cellStyle name="Migliaia 54 3 2 2 6" xfId="32106" xr:uid="{00000000-0005-0000-0000-00008A6C0000}"/>
    <cellStyle name="Migliaia 54 3 2 2 7" xfId="35094" xr:uid="{00000000-0005-0000-0000-00008B6C0000}"/>
    <cellStyle name="Migliaia 54 3 2 2 8" xfId="38054" xr:uid="{00000000-0005-0000-0000-00008C6C0000}"/>
    <cellStyle name="Migliaia 54 3 2 3" xfId="14737" xr:uid="{00000000-0005-0000-0000-00008D6C0000}"/>
    <cellStyle name="Migliaia 54 3 2 3 2" xfId="14738" xr:uid="{00000000-0005-0000-0000-00008E6C0000}"/>
    <cellStyle name="Migliaia 54 3 2 3 3" xfId="14739" xr:uid="{00000000-0005-0000-0000-00008F6C0000}"/>
    <cellStyle name="Migliaia 54 3 2 3 4" xfId="27786" xr:uid="{00000000-0005-0000-0000-0000906C0000}"/>
    <cellStyle name="Migliaia 54 3 2 3 5" xfId="35840" xr:uid="{00000000-0005-0000-0000-0000916C0000}"/>
    <cellStyle name="Migliaia 54 3 2 3 6" xfId="38800" xr:uid="{00000000-0005-0000-0000-0000926C0000}"/>
    <cellStyle name="Migliaia 54 3 2 4" xfId="14740" xr:uid="{00000000-0005-0000-0000-0000936C0000}"/>
    <cellStyle name="Migliaia 54 3 2 4 2" xfId="14741" xr:uid="{00000000-0005-0000-0000-0000946C0000}"/>
    <cellStyle name="Migliaia 54 3 2 4 3" xfId="14742" xr:uid="{00000000-0005-0000-0000-0000956C0000}"/>
    <cellStyle name="Migliaia 54 3 2 4 4" xfId="28702" xr:uid="{00000000-0005-0000-0000-0000966C0000}"/>
    <cellStyle name="Migliaia 54 3 2 4 5" xfId="39704" xr:uid="{00000000-0005-0000-0000-0000976C0000}"/>
    <cellStyle name="Migliaia 54 3 2 5" xfId="14743" xr:uid="{00000000-0005-0000-0000-0000986C0000}"/>
    <cellStyle name="Migliaia 54 3 2 5 2" xfId="14744" xr:uid="{00000000-0005-0000-0000-0000996C0000}"/>
    <cellStyle name="Migliaia 54 3 2 5 3" xfId="14745" xr:uid="{00000000-0005-0000-0000-00009A6C0000}"/>
    <cellStyle name="Migliaia 54 3 2 5 4" xfId="29622" xr:uid="{00000000-0005-0000-0000-00009B6C0000}"/>
    <cellStyle name="Migliaia 54 3 2 5 5" xfId="40609" xr:uid="{00000000-0005-0000-0000-00009C6C0000}"/>
    <cellStyle name="Migliaia 54 3 2 6" xfId="14746" xr:uid="{00000000-0005-0000-0000-00009D6C0000}"/>
    <cellStyle name="Migliaia 54 3 2 7" xfId="14747" xr:uid="{00000000-0005-0000-0000-00009E6C0000}"/>
    <cellStyle name="Migliaia 54 3 2 8" xfId="14748" xr:uid="{00000000-0005-0000-0000-00009F6C0000}"/>
    <cellStyle name="Migliaia 54 3 2 9" xfId="24693" xr:uid="{00000000-0005-0000-0000-0000A06C0000}"/>
    <cellStyle name="Migliaia 54 3 3" xfId="14749" xr:uid="{00000000-0005-0000-0000-0000A16C0000}"/>
    <cellStyle name="Migliaia 54 3 3 10" xfId="24694" xr:uid="{00000000-0005-0000-0000-0000A26C0000}"/>
    <cellStyle name="Migliaia 54 3 3 11" xfId="31211" xr:uid="{00000000-0005-0000-0000-0000A36C0000}"/>
    <cellStyle name="Migliaia 54 3 3 12" xfId="33975" xr:uid="{00000000-0005-0000-0000-0000A46C0000}"/>
    <cellStyle name="Migliaia 54 3 3 13" xfId="37162" xr:uid="{00000000-0005-0000-0000-0000A56C0000}"/>
    <cellStyle name="Migliaia 54 3 3 2" xfId="14750" xr:uid="{00000000-0005-0000-0000-0000A66C0000}"/>
    <cellStyle name="Migliaia 54 3 3 2 10" xfId="31212" xr:uid="{00000000-0005-0000-0000-0000A76C0000}"/>
    <cellStyle name="Migliaia 54 3 3 2 11" xfId="33976" xr:uid="{00000000-0005-0000-0000-0000A86C0000}"/>
    <cellStyle name="Migliaia 54 3 3 2 12" xfId="37163" xr:uid="{00000000-0005-0000-0000-0000A96C0000}"/>
    <cellStyle name="Migliaia 54 3 3 2 2" xfId="14751" xr:uid="{00000000-0005-0000-0000-0000AA6C0000}"/>
    <cellStyle name="Migliaia 54 3 3 2 2 2" xfId="14752" xr:uid="{00000000-0005-0000-0000-0000AB6C0000}"/>
    <cellStyle name="Migliaia 54 3 3 2 2 3" xfId="14753" xr:uid="{00000000-0005-0000-0000-0000AC6C0000}"/>
    <cellStyle name="Migliaia 54 3 3 2 2 4" xfId="14754" xr:uid="{00000000-0005-0000-0000-0000AD6C0000}"/>
    <cellStyle name="Migliaia 54 3 3 2 2 5" xfId="27030" xr:uid="{00000000-0005-0000-0000-0000AE6C0000}"/>
    <cellStyle name="Migliaia 54 3 3 2 2 6" xfId="32108" xr:uid="{00000000-0005-0000-0000-0000AF6C0000}"/>
    <cellStyle name="Migliaia 54 3 3 2 2 7" xfId="35096" xr:uid="{00000000-0005-0000-0000-0000B06C0000}"/>
    <cellStyle name="Migliaia 54 3 3 2 2 8" xfId="38056" xr:uid="{00000000-0005-0000-0000-0000B16C0000}"/>
    <cellStyle name="Migliaia 54 3 3 2 3" xfId="14755" xr:uid="{00000000-0005-0000-0000-0000B26C0000}"/>
    <cellStyle name="Migliaia 54 3 3 2 3 2" xfId="14756" xr:uid="{00000000-0005-0000-0000-0000B36C0000}"/>
    <cellStyle name="Migliaia 54 3 3 2 3 3" xfId="14757" xr:uid="{00000000-0005-0000-0000-0000B46C0000}"/>
    <cellStyle name="Migliaia 54 3 3 2 3 4" xfId="28163" xr:uid="{00000000-0005-0000-0000-0000B56C0000}"/>
    <cellStyle name="Migliaia 54 3 3 2 3 5" xfId="36212" xr:uid="{00000000-0005-0000-0000-0000B66C0000}"/>
    <cellStyle name="Migliaia 54 3 3 2 3 6" xfId="39172" xr:uid="{00000000-0005-0000-0000-0000B76C0000}"/>
    <cellStyle name="Migliaia 54 3 3 2 4" xfId="14758" xr:uid="{00000000-0005-0000-0000-0000B86C0000}"/>
    <cellStyle name="Migliaia 54 3 3 2 4 2" xfId="14759" xr:uid="{00000000-0005-0000-0000-0000B96C0000}"/>
    <cellStyle name="Migliaia 54 3 3 2 4 3" xfId="14760" xr:uid="{00000000-0005-0000-0000-0000BA6C0000}"/>
    <cellStyle name="Migliaia 54 3 3 2 4 4" xfId="29079" xr:uid="{00000000-0005-0000-0000-0000BB6C0000}"/>
    <cellStyle name="Migliaia 54 3 3 2 4 5" xfId="40076" xr:uid="{00000000-0005-0000-0000-0000BC6C0000}"/>
    <cellStyle name="Migliaia 54 3 3 2 5" xfId="14761" xr:uid="{00000000-0005-0000-0000-0000BD6C0000}"/>
    <cellStyle name="Migliaia 54 3 3 2 5 2" xfId="14762" xr:uid="{00000000-0005-0000-0000-0000BE6C0000}"/>
    <cellStyle name="Migliaia 54 3 3 2 5 3" xfId="14763" xr:uid="{00000000-0005-0000-0000-0000BF6C0000}"/>
    <cellStyle name="Migliaia 54 3 3 2 5 4" xfId="29999" xr:uid="{00000000-0005-0000-0000-0000C06C0000}"/>
    <cellStyle name="Migliaia 54 3 3 2 5 5" xfId="40981" xr:uid="{00000000-0005-0000-0000-0000C16C0000}"/>
    <cellStyle name="Migliaia 54 3 3 2 6" xfId="14764" xr:uid="{00000000-0005-0000-0000-0000C26C0000}"/>
    <cellStyle name="Migliaia 54 3 3 2 7" xfId="14765" xr:uid="{00000000-0005-0000-0000-0000C36C0000}"/>
    <cellStyle name="Migliaia 54 3 3 2 8" xfId="14766" xr:uid="{00000000-0005-0000-0000-0000C46C0000}"/>
    <cellStyle name="Migliaia 54 3 3 2 9" xfId="24695" xr:uid="{00000000-0005-0000-0000-0000C56C0000}"/>
    <cellStyle name="Migliaia 54 3 3 3" xfId="14767" xr:uid="{00000000-0005-0000-0000-0000C66C0000}"/>
    <cellStyle name="Migliaia 54 3 3 3 2" xfId="14768" xr:uid="{00000000-0005-0000-0000-0000C76C0000}"/>
    <cellStyle name="Migliaia 54 3 3 3 3" xfId="14769" xr:uid="{00000000-0005-0000-0000-0000C86C0000}"/>
    <cellStyle name="Migliaia 54 3 3 3 4" xfId="14770" xr:uid="{00000000-0005-0000-0000-0000C96C0000}"/>
    <cellStyle name="Migliaia 54 3 3 3 5" xfId="27029" xr:uid="{00000000-0005-0000-0000-0000CA6C0000}"/>
    <cellStyle name="Migliaia 54 3 3 3 6" xfId="32107" xr:uid="{00000000-0005-0000-0000-0000CB6C0000}"/>
    <cellStyle name="Migliaia 54 3 3 3 7" xfId="35095" xr:uid="{00000000-0005-0000-0000-0000CC6C0000}"/>
    <cellStyle name="Migliaia 54 3 3 3 8" xfId="38055" xr:uid="{00000000-0005-0000-0000-0000CD6C0000}"/>
    <cellStyle name="Migliaia 54 3 3 4" xfId="14771" xr:uid="{00000000-0005-0000-0000-0000CE6C0000}"/>
    <cellStyle name="Migliaia 54 3 3 4 2" xfId="14772" xr:uid="{00000000-0005-0000-0000-0000CF6C0000}"/>
    <cellStyle name="Migliaia 54 3 3 4 3" xfId="14773" xr:uid="{00000000-0005-0000-0000-0000D06C0000}"/>
    <cellStyle name="Migliaia 54 3 3 4 4" xfId="27787" xr:uid="{00000000-0005-0000-0000-0000D16C0000}"/>
    <cellStyle name="Migliaia 54 3 3 4 5" xfId="35841" xr:uid="{00000000-0005-0000-0000-0000D26C0000}"/>
    <cellStyle name="Migliaia 54 3 3 4 6" xfId="38801" xr:uid="{00000000-0005-0000-0000-0000D36C0000}"/>
    <cellStyle name="Migliaia 54 3 3 5" xfId="14774" xr:uid="{00000000-0005-0000-0000-0000D46C0000}"/>
    <cellStyle name="Migliaia 54 3 3 5 2" xfId="14775" xr:uid="{00000000-0005-0000-0000-0000D56C0000}"/>
    <cellStyle name="Migliaia 54 3 3 5 3" xfId="14776" xr:uid="{00000000-0005-0000-0000-0000D66C0000}"/>
    <cellStyle name="Migliaia 54 3 3 5 4" xfId="28703" xr:uid="{00000000-0005-0000-0000-0000D76C0000}"/>
    <cellStyle name="Migliaia 54 3 3 5 5" xfId="39705" xr:uid="{00000000-0005-0000-0000-0000D86C0000}"/>
    <cellStyle name="Migliaia 54 3 3 6" xfId="14777" xr:uid="{00000000-0005-0000-0000-0000D96C0000}"/>
    <cellStyle name="Migliaia 54 3 3 6 2" xfId="14778" xr:uid="{00000000-0005-0000-0000-0000DA6C0000}"/>
    <cellStyle name="Migliaia 54 3 3 6 3" xfId="14779" xr:uid="{00000000-0005-0000-0000-0000DB6C0000}"/>
    <cellStyle name="Migliaia 54 3 3 6 4" xfId="29623" xr:uid="{00000000-0005-0000-0000-0000DC6C0000}"/>
    <cellStyle name="Migliaia 54 3 3 6 5" xfId="40610" xr:uid="{00000000-0005-0000-0000-0000DD6C0000}"/>
    <cellStyle name="Migliaia 54 3 3 7" xfId="14780" xr:uid="{00000000-0005-0000-0000-0000DE6C0000}"/>
    <cellStyle name="Migliaia 54 3 3 8" xfId="14781" xr:uid="{00000000-0005-0000-0000-0000DF6C0000}"/>
    <cellStyle name="Migliaia 54 3 3 9" xfId="14782" xr:uid="{00000000-0005-0000-0000-0000E06C0000}"/>
    <cellStyle name="Migliaia 54 3 4" xfId="14783" xr:uid="{00000000-0005-0000-0000-0000E16C0000}"/>
    <cellStyle name="Migliaia 54 3 4 10" xfId="31213" xr:uid="{00000000-0005-0000-0000-0000E26C0000}"/>
    <cellStyle name="Migliaia 54 3 4 11" xfId="33977" xr:uid="{00000000-0005-0000-0000-0000E36C0000}"/>
    <cellStyle name="Migliaia 54 3 4 12" xfId="37164" xr:uid="{00000000-0005-0000-0000-0000E46C0000}"/>
    <cellStyle name="Migliaia 54 3 4 2" xfId="14784" xr:uid="{00000000-0005-0000-0000-0000E56C0000}"/>
    <cellStyle name="Migliaia 54 3 4 2 2" xfId="14785" xr:uid="{00000000-0005-0000-0000-0000E66C0000}"/>
    <cellStyle name="Migliaia 54 3 4 2 3" xfId="14786" xr:uid="{00000000-0005-0000-0000-0000E76C0000}"/>
    <cellStyle name="Migliaia 54 3 4 2 4" xfId="14787" xr:uid="{00000000-0005-0000-0000-0000E86C0000}"/>
    <cellStyle name="Migliaia 54 3 4 2 5" xfId="27031" xr:uid="{00000000-0005-0000-0000-0000E96C0000}"/>
    <cellStyle name="Migliaia 54 3 4 2 6" xfId="32109" xr:uid="{00000000-0005-0000-0000-0000EA6C0000}"/>
    <cellStyle name="Migliaia 54 3 4 2 7" xfId="35097" xr:uid="{00000000-0005-0000-0000-0000EB6C0000}"/>
    <cellStyle name="Migliaia 54 3 4 2 8" xfId="38057" xr:uid="{00000000-0005-0000-0000-0000EC6C0000}"/>
    <cellStyle name="Migliaia 54 3 4 3" xfId="14788" xr:uid="{00000000-0005-0000-0000-0000ED6C0000}"/>
    <cellStyle name="Migliaia 54 3 4 3 2" xfId="14789" xr:uid="{00000000-0005-0000-0000-0000EE6C0000}"/>
    <cellStyle name="Migliaia 54 3 4 3 3" xfId="14790" xr:uid="{00000000-0005-0000-0000-0000EF6C0000}"/>
    <cellStyle name="Migliaia 54 3 4 3 4" xfId="28162" xr:uid="{00000000-0005-0000-0000-0000F06C0000}"/>
    <cellStyle name="Migliaia 54 3 4 3 5" xfId="36211" xr:uid="{00000000-0005-0000-0000-0000F16C0000}"/>
    <cellStyle name="Migliaia 54 3 4 3 6" xfId="39171" xr:uid="{00000000-0005-0000-0000-0000F26C0000}"/>
    <cellStyle name="Migliaia 54 3 4 4" xfId="14791" xr:uid="{00000000-0005-0000-0000-0000F36C0000}"/>
    <cellStyle name="Migliaia 54 3 4 4 2" xfId="14792" xr:uid="{00000000-0005-0000-0000-0000F46C0000}"/>
    <cellStyle name="Migliaia 54 3 4 4 3" xfId="14793" xr:uid="{00000000-0005-0000-0000-0000F56C0000}"/>
    <cellStyle name="Migliaia 54 3 4 4 4" xfId="29078" xr:uid="{00000000-0005-0000-0000-0000F66C0000}"/>
    <cellStyle name="Migliaia 54 3 4 4 5" xfId="40075" xr:uid="{00000000-0005-0000-0000-0000F76C0000}"/>
    <cellStyle name="Migliaia 54 3 4 5" xfId="14794" xr:uid="{00000000-0005-0000-0000-0000F86C0000}"/>
    <cellStyle name="Migliaia 54 3 4 5 2" xfId="14795" xr:uid="{00000000-0005-0000-0000-0000F96C0000}"/>
    <cellStyle name="Migliaia 54 3 4 5 3" xfId="14796" xr:uid="{00000000-0005-0000-0000-0000FA6C0000}"/>
    <cellStyle name="Migliaia 54 3 4 5 4" xfId="29998" xr:uid="{00000000-0005-0000-0000-0000FB6C0000}"/>
    <cellStyle name="Migliaia 54 3 4 5 5" xfId="40980" xr:uid="{00000000-0005-0000-0000-0000FC6C0000}"/>
    <cellStyle name="Migliaia 54 3 4 6" xfId="14797" xr:uid="{00000000-0005-0000-0000-0000FD6C0000}"/>
    <cellStyle name="Migliaia 54 3 4 7" xfId="14798" xr:uid="{00000000-0005-0000-0000-0000FE6C0000}"/>
    <cellStyle name="Migliaia 54 3 4 8" xfId="14799" xr:uid="{00000000-0005-0000-0000-0000FF6C0000}"/>
    <cellStyle name="Migliaia 54 3 4 9" xfId="24696" xr:uid="{00000000-0005-0000-0000-0000006D0000}"/>
    <cellStyle name="Migliaia 54 3 5" xfId="14800" xr:uid="{00000000-0005-0000-0000-0000016D0000}"/>
    <cellStyle name="Migliaia 54 3 5 2" xfId="14801" xr:uid="{00000000-0005-0000-0000-0000026D0000}"/>
    <cellStyle name="Migliaia 54 3 5 3" xfId="14802" xr:uid="{00000000-0005-0000-0000-0000036D0000}"/>
    <cellStyle name="Migliaia 54 3 5 4" xfId="14803" xr:uid="{00000000-0005-0000-0000-0000046D0000}"/>
    <cellStyle name="Migliaia 54 3 5 5" xfId="27027" xr:uid="{00000000-0005-0000-0000-0000056D0000}"/>
    <cellStyle name="Migliaia 54 3 5 6" xfId="32105" xr:uid="{00000000-0005-0000-0000-0000066D0000}"/>
    <cellStyle name="Migliaia 54 3 5 7" xfId="35093" xr:uid="{00000000-0005-0000-0000-0000076D0000}"/>
    <cellStyle name="Migliaia 54 3 5 8" xfId="38053" xr:uid="{00000000-0005-0000-0000-0000086D0000}"/>
    <cellStyle name="Migliaia 54 3 6" xfId="14804" xr:uid="{00000000-0005-0000-0000-0000096D0000}"/>
    <cellStyle name="Migliaia 54 3 6 2" xfId="14805" xr:uid="{00000000-0005-0000-0000-00000A6D0000}"/>
    <cellStyle name="Migliaia 54 3 6 3" xfId="14806" xr:uid="{00000000-0005-0000-0000-00000B6D0000}"/>
    <cellStyle name="Migliaia 54 3 6 4" xfId="27785" xr:uid="{00000000-0005-0000-0000-00000C6D0000}"/>
    <cellStyle name="Migliaia 54 3 6 5" xfId="35839" xr:uid="{00000000-0005-0000-0000-00000D6D0000}"/>
    <cellStyle name="Migliaia 54 3 6 6" xfId="38799" xr:uid="{00000000-0005-0000-0000-00000E6D0000}"/>
    <cellStyle name="Migliaia 54 3 7" xfId="14807" xr:uid="{00000000-0005-0000-0000-00000F6D0000}"/>
    <cellStyle name="Migliaia 54 3 7 2" xfId="14808" xr:uid="{00000000-0005-0000-0000-0000106D0000}"/>
    <cellStyle name="Migliaia 54 3 7 3" xfId="14809" xr:uid="{00000000-0005-0000-0000-0000116D0000}"/>
    <cellStyle name="Migliaia 54 3 7 4" xfId="28701" xr:uid="{00000000-0005-0000-0000-0000126D0000}"/>
    <cellStyle name="Migliaia 54 3 7 5" xfId="33973" xr:uid="{00000000-0005-0000-0000-0000136D0000}"/>
    <cellStyle name="Migliaia 54 3 7 6" xfId="39703" xr:uid="{00000000-0005-0000-0000-0000146D0000}"/>
    <cellStyle name="Migliaia 54 3 8" xfId="14810" xr:uid="{00000000-0005-0000-0000-0000156D0000}"/>
    <cellStyle name="Migliaia 54 3 8 2" xfId="14811" xr:uid="{00000000-0005-0000-0000-0000166D0000}"/>
    <cellStyle name="Migliaia 54 3 8 3" xfId="14812" xr:uid="{00000000-0005-0000-0000-0000176D0000}"/>
    <cellStyle name="Migliaia 54 3 8 4" xfId="29621" xr:uid="{00000000-0005-0000-0000-0000186D0000}"/>
    <cellStyle name="Migliaia 54 3 8 5" xfId="40608" xr:uid="{00000000-0005-0000-0000-0000196D0000}"/>
    <cellStyle name="Migliaia 54 3 9" xfId="14813" xr:uid="{00000000-0005-0000-0000-00001A6D0000}"/>
    <cellStyle name="Migliaia 54 4" xfId="14814" xr:uid="{00000000-0005-0000-0000-00001B6D0000}"/>
    <cellStyle name="Migliaia 54 4 10" xfId="14815" xr:uid="{00000000-0005-0000-0000-00001C6D0000}"/>
    <cellStyle name="Migliaia 54 4 11" xfId="24697" xr:uid="{00000000-0005-0000-0000-00001D6D0000}"/>
    <cellStyle name="Migliaia 54 4 12" xfId="31214" xr:uid="{00000000-0005-0000-0000-00001E6D0000}"/>
    <cellStyle name="Migliaia 54 4 13" xfId="33978" xr:uid="{00000000-0005-0000-0000-00001F6D0000}"/>
    <cellStyle name="Migliaia 54 4 14" xfId="37165" xr:uid="{00000000-0005-0000-0000-0000206D0000}"/>
    <cellStyle name="Migliaia 54 4 2" xfId="14816" xr:uid="{00000000-0005-0000-0000-0000216D0000}"/>
    <cellStyle name="Migliaia 54 4 2 10" xfId="24698" xr:uid="{00000000-0005-0000-0000-0000226D0000}"/>
    <cellStyle name="Migliaia 54 4 2 11" xfId="31215" xr:uid="{00000000-0005-0000-0000-0000236D0000}"/>
    <cellStyle name="Migliaia 54 4 2 12" xfId="33979" xr:uid="{00000000-0005-0000-0000-0000246D0000}"/>
    <cellStyle name="Migliaia 54 4 2 13" xfId="37166" xr:uid="{00000000-0005-0000-0000-0000256D0000}"/>
    <cellStyle name="Migliaia 54 4 2 2" xfId="14817" xr:uid="{00000000-0005-0000-0000-0000266D0000}"/>
    <cellStyle name="Migliaia 54 4 2 2 10" xfId="31216" xr:uid="{00000000-0005-0000-0000-0000276D0000}"/>
    <cellStyle name="Migliaia 54 4 2 2 11" xfId="33980" xr:uid="{00000000-0005-0000-0000-0000286D0000}"/>
    <cellStyle name="Migliaia 54 4 2 2 12" xfId="37167" xr:uid="{00000000-0005-0000-0000-0000296D0000}"/>
    <cellStyle name="Migliaia 54 4 2 2 2" xfId="14818" xr:uid="{00000000-0005-0000-0000-00002A6D0000}"/>
    <cellStyle name="Migliaia 54 4 2 2 2 2" xfId="14819" xr:uid="{00000000-0005-0000-0000-00002B6D0000}"/>
    <cellStyle name="Migliaia 54 4 2 2 2 3" xfId="14820" xr:uid="{00000000-0005-0000-0000-00002C6D0000}"/>
    <cellStyle name="Migliaia 54 4 2 2 2 4" xfId="14821" xr:uid="{00000000-0005-0000-0000-00002D6D0000}"/>
    <cellStyle name="Migliaia 54 4 2 2 2 5" xfId="27034" xr:uid="{00000000-0005-0000-0000-00002E6D0000}"/>
    <cellStyle name="Migliaia 54 4 2 2 2 6" xfId="32112" xr:uid="{00000000-0005-0000-0000-00002F6D0000}"/>
    <cellStyle name="Migliaia 54 4 2 2 2 7" xfId="35100" xr:uid="{00000000-0005-0000-0000-0000306D0000}"/>
    <cellStyle name="Migliaia 54 4 2 2 2 8" xfId="38060" xr:uid="{00000000-0005-0000-0000-0000316D0000}"/>
    <cellStyle name="Migliaia 54 4 2 2 3" xfId="14822" xr:uid="{00000000-0005-0000-0000-0000326D0000}"/>
    <cellStyle name="Migliaia 54 4 2 2 3 2" xfId="14823" xr:uid="{00000000-0005-0000-0000-0000336D0000}"/>
    <cellStyle name="Migliaia 54 4 2 2 3 3" xfId="14824" xr:uid="{00000000-0005-0000-0000-0000346D0000}"/>
    <cellStyle name="Migliaia 54 4 2 2 3 4" xfId="28165" xr:uid="{00000000-0005-0000-0000-0000356D0000}"/>
    <cellStyle name="Migliaia 54 4 2 2 3 5" xfId="36214" xr:uid="{00000000-0005-0000-0000-0000366D0000}"/>
    <cellStyle name="Migliaia 54 4 2 2 3 6" xfId="39174" xr:uid="{00000000-0005-0000-0000-0000376D0000}"/>
    <cellStyle name="Migliaia 54 4 2 2 4" xfId="14825" xr:uid="{00000000-0005-0000-0000-0000386D0000}"/>
    <cellStyle name="Migliaia 54 4 2 2 4 2" xfId="14826" xr:uid="{00000000-0005-0000-0000-0000396D0000}"/>
    <cellStyle name="Migliaia 54 4 2 2 4 3" xfId="14827" xr:uid="{00000000-0005-0000-0000-00003A6D0000}"/>
    <cellStyle name="Migliaia 54 4 2 2 4 4" xfId="29081" xr:uid="{00000000-0005-0000-0000-00003B6D0000}"/>
    <cellStyle name="Migliaia 54 4 2 2 4 5" xfId="40078" xr:uid="{00000000-0005-0000-0000-00003C6D0000}"/>
    <cellStyle name="Migliaia 54 4 2 2 5" xfId="14828" xr:uid="{00000000-0005-0000-0000-00003D6D0000}"/>
    <cellStyle name="Migliaia 54 4 2 2 5 2" xfId="14829" xr:uid="{00000000-0005-0000-0000-00003E6D0000}"/>
    <cellStyle name="Migliaia 54 4 2 2 5 3" xfId="14830" xr:uid="{00000000-0005-0000-0000-00003F6D0000}"/>
    <cellStyle name="Migliaia 54 4 2 2 5 4" xfId="30001" xr:uid="{00000000-0005-0000-0000-0000406D0000}"/>
    <cellStyle name="Migliaia 54 4 2 2 5 5" xfId="40983" xr:uid="{00000000-0005-0000-0000-0000416D0000}"/>
    <cellStyle name="Migliaia 54 4 2 2 6" xfId="14831" xr:uid="{00000000-0005-0000-0000-0000426D0000}"/>
    <cellStyle name="Migliaia 54 4 2 2 7" xfId="14832" xr:uid="{00000000-0005-0000-0000-0000436D0000}"/>
    <cellStyle name="Migliaia 54 4 2 2 8" xfId="14833" xr:uid="{00000000-0005-0000-0000-0000446D0000}"/>
    <cellStyle name="Migliaia 54 4 2 2 9" xfId="24699" xr:uid="{00000000-0005-0000-0000-0000456D0000}"/>
    <cellStyle name="Migliaia 54 4 2 3" xfId="14834" xr:uid="{00000000-0005-0000-0000-0000466D0000}"/>
    <cellStyle name="Migliaia 54 4 2 3 2" xfId="14835" xr:uid="{00000000-0005-0000-0000-0000476D0000}"/>
    <cellStyle name="Migliaia 54 4 2 3 3" xfId="14836" xr:uid="{00000000-0005-0000-0000-0000486D0000}"/>
    <cellStyle name="Migliaia 54 4 2 3 4" xfId="14837" xr:uid="{00000000-0005-0000-0000-0000496D0000}"/>
    <cellStyle name="Migliaia 54 4 2 3 5" xfId="27033" xr:uid="{00000000-0005-0000-0000-00004A6D0000}"/>
    <cellStyle name="Migliaia 54 4 2 3 6" xfId="32111" xr:uid="{00000000-0005-0000-0000-00004B6D0000}"/>
    <cellStyle name="Migliaia 54 4 2 3 7" xfId="35099" xr:uid="{00000000-0005-0000-0000-00004C6D0000}"/>
    <cellStyle name="Migliaia 54 4 2 3 8" xfId="38059" xr:uid="{00000000-0005-0000-0000-00004D6D0000}"/>
    <cellStyle name="Migliaia 54 4 2 4" xfId="14838" xr:uid="{00000000-0005-0000-0000-00004E6D0000}"/>
    <cellStyle name="Migliaia 54 4 2 4 2" xfId="14839" xr:uid="{00000000-0005-0000-0000-00004F6D0000}"/>
    <cellStyle name="Migliaia 54 4 2 4 3" xfId="14840" xr:uid="{00000000-0005-0000-0000-0000506D0000}"/>
    <cellStyle name="Migliaia 54 4 2 4 4" xfId="27789" xr:uid="{00000000-0005-0000-0000-0000516D0000}"/>
    <cellStyle name="Migliaia 54 4 2 4 5" xfId="35843" xr:uid="{00000000-0005-0000-0000-0000526D0000}"/>
    <cellStyle name="Migliaia 54 4 2 4 6" xfId="38803" xr:uid="{00000000-0005-0000-0000-0000536D0000}"/>
    <cellStyle name="Migliaia 54 4 2 5" xfId="14841" xr:uid="{00000000-0005-0000-0000-0000546D0000}"/>
    <cellStyle name="Migliaia 54 4 2 5 2" xfId="14842" xr:uid="{00000000-0005-0000-0000-0000556D0000}"/>
    <cellStyle name="Migliaia 54 4 2 5 3" xfId="14843" xr:uid="{00000000-0005-0000-0000-0000566D0000}"/>
    <cellStyle name="Migliaia 54 4 2 5 4" xfId="28705" xr:uid="{00000000-0005-0000-0000-0000576D0000}"/>
    <cellStyle name="Migliaia 54 4 2 5 5" xfId="39707" xr:uid="{00000000-0005-0000-0000-0000586D0000}"/>
    <cellStyle name="Migliaia 54 4 2 6" xfId="14844" xr:uid="{00000000-0005-0000-0000-0000596D0000}"/>
    <cellStyle name="Migliaia 54 4 2 6 2" xfId="14845" xr:uid="{00000000-0005-0000-0000-00005A6D0000}"/>
    <cellStyle name="Migliaia 54 4 2 6 3" xfId="14846" xr:uid="{00000000-0005-0000-0000-00005B6D0000}"/>
    <cellStyle name="Migliaia 54 4 2 6 4" xfId="29625" xr:uid="{00000000-0005-0000-0000-00005C6D0000}"/>
    <cellStyle name="Migliaia 54 4 2 6 5" xfId="40612" xr:uid="{00000000-0005-0000-0000-00005D6D0000}"/>
    <cellStyle name="Migliaia 54 4 2 7" xfId="14847" xr:uid="{00000000-0005-0000-0000-00005E6D0000}"/>
    <cellStyle name="Migliaia 54 4 2 8" xfId="14848" xr:uid="{00000000-0005-0000-0000-00005F6D0000}"/>
    <cellStyle name="Migliaia 54 4 2 9" xfId="14849" xr:uid="{00000000-0005-0000-0000-0000606D0000}"/>
    <cellStyle name="Migliaia 54 4 3" xfId="14850" xr:uid="{00000000-0005-0000-0000-0000616D0000}"/>
    <cellStyle name="Migliaia 54 4 3 10" xfId="31217" xr:uid="{00000000-0005-0000-0000-0000626D0000}"/>
    <cellStyle name="Migliaia 54 4 3 11" xfId="33981" xr:uid="{00000000-0005-0000-0000-0000636D0000}"/>
    <cellStyle name="Migliaia 54 4 3 12" xfId="37168" xr:uid="{00000000-0005-0000-0000-0000646D0000}"/>
    <cellStyle name="Migliaia 54 4 3 2" xfId="14851" xr:uid="{00000000-0005-0000-0000-0000656D0000}"/>
    <cellStyle name="Migliaia 54 4 3 2 2" xfId="14852" xr:uid="{00000000-0005-0000-0000-0000666D0000}"/>
    <cellStyle name="Migliaia 54 4 3 2 3" xfId="14853" xr:uid="{00000000-0005-0000-0000-0000676D0000}"/>
    <cellStyle name="Migliaia 54 4 3 2 4" xfId="14854" xr:uid="{00000000-0005-0000-0000-0000686D0000}"/>
    <cellStyle name="Migliaia 54 4 3 2 5" xfId="27035" xr:uid="{00000000-0005-0000-0000-0000696D0000}"/>
    <cellStyle name="Migliaia 54 4 3 2 6" xfId="32113" xr:uid="{00000000-0005-0000-0000-00006A6D0000}"/>
    <cellStyle name="Migliaia 54 4 3 2 7" xfId="35101" xr:uid="{00000000-0005-0000-0000-00006B6D0000}"/>
    <cellStyle name="Migliaia 54 4 3 2 8" xfId="38061" xr:uid="{00000000-0005-0000-0000-00006C6D0000}"/>
    <cellStyle name="Migliaia 54 4 3 3" xfId="14855" xr:uid="{00000000-0005-0000-0000-00006D6D0000}"/>
    <cellStyle name="Migliaia 54 4 3 3 2" xfId="14856" xr:uid="{00000000-0005-0000-0000-00006E6D0000}"/>
    <cellStyle name="Migliaia 54 4 3 3 3" xfId="14857" xr:uid="{00000000-0005-0000-0000-00006F6D0000}"/>
    <cellStyle name="Migliaia 54 4 3 3 4" xfId="28164" xr:uid="{00000000-0005-0000-0000-0000706D0000}"/>
    <cellStyle name="Migliaia 54 4 3 3 5" xfId="36213" xr:uid="{00000000-0005-0000-0000-0000716D0000}"/>
    <cellStyle name="Migliaia 54 4 3 3 6" xfId="39173" xr:uid="{00000000-0005-0000-0000-0000726D0000}"/>
    <cellStyle name="Migliaia 54 4 3 4" xfId="14858" xr:uid="{00000000-0005-0000-0000-0000736D0000}"/>
    <cellStyle name="Migliaia 54 4 3 4 2" xfId="14859" xr:uid="{00000000-0005-0000-0000-0000746D0000}"/>
    <cellStyle name="Migliaia 54 4 3 4 3" xfId="14860" xr:uid="{00000000-0005-0000-0000-0000756D0000}"/>
    <cellStyle name="Migliaia 54 4 3 4 4" xfId="29080" xr:uid="{00000000-0005-0000-0000-0000766D0000}"/>
    <cellStyle name="Migliaia 54 4 3 4 5" xfId="40077" xr:uid="{00000000-0005-0000-0000-0000776D0000}"/>
    <cellStyle name="Migliaia 54 4 3 5" xfId="14861" xr:uid="{00000000-0005-0000-0000-0000786D0000}"/>
    <cellStyle name="Migliaia 54 4 3 5 2" xfId="14862" xr:uid="{00000000-0005-0000-0000-0000796D0000}"/>
    <cellStyle name="Migliaia 54 4 3 5 3" xfId="14863" xr:uid="{00000000-0005-0000-0000-00007A6D0000}"/>
    <cellStyle name="Migliaia 54 4 3 5 4" xfId="30000" xr:uid="{00000000-0005-0000-0000-00007B6D0000}"/>
    <cellStyle name="Migliaia 54 4 3 5 5" xfId="40982" xr:uid="{00000000-0005-0000-0000-00007C6D0000}"/>
    <cellStyle name="Migliaia 54 4 3 6" xfId="14864" xr:uid="{00000000-0005-0000-0000-00007D6D0000}"/>
    <cellStyle name="Migliaia 54 4 3 7" xfId="14865" xr:uid="{00000000-0005-0000-0000-00007E6D0000}"/>
    <cellStyle name="Migliaia 54 4 3 8" xfId="14866" xr:uid="{00000000-0005-0000-0000-00007F6D0000}"/>
    <cellStyle name="Migliaia 54 4 3 9" xfId="24700" xr:uid="{00000000-0005-0000-0000-0000806D0000}"/>
    <cellStyle name="Migliaia 54 4 4" xfId="14867" xr:uid="{00000000-0005-0000-0000-0000816D0000}"/>
    <cellStyle name="Migliaia 54 4 4 2" xfId="14868" xr:uid="{00000000-0005-0000-0000-0000826D0000}"/>
    <cellStyle name="Migliaia 54 4 4 3" xfId="14869" xr:uid="{00000000-0005-0000-0000-0000836D0000}"/>
    <cellStyle name="Migliaia 54 4 4 4" xfId="14870" xr:uid="{00000000-0005-0000-0000-0000846D0000}"/>
    <cellStyle name="Migliaia 54 4 4 5" xfId="27032" xr:uid="{00000000-0005-0000-0000-0000856D0000}"/>
    <cellStyle name="Migliaia 54 4 4 6" xfId="32110" xr:uid="{00000000-0005-0000-0000-0000866D0000}"/>
    <cellStyle name="Migliaia 54 4 4 7" xfId="35098" xr:uid="{00000000-0005-0000-0000-0000876D0000}"/>
    <cellStyle name="Migliaia 54 4 4 8" xfId="38058" xr:uid="{00000000-0005-0000-0000-0000886D0000}"/>
    <cellStyle name="Migliaia 54 4 5" xfId="14871" xr:uid="{00000000-0005-0000-0000-0000896D0000}"/>
    <cellStyle name="Migliaia 54 4 5 2" xfId="14872" xr:uid="{00000000-0005-0000-0000-00008A6D0000}"/>
    <cellStyle name="Migliaia 54 4 5 3" xfId="14873" xr:uid="{00000000-0005-0000-0000-00008B6D0000}"/>
    <cellStyle name="Migliaia 54 4 5 4" xfId="27788" xr:uid="{00000000-0005-0000-0000-00008C6D0000}"/>
    <cellStyle name="Migliaia 54 4 5 5" xfId="35842" xr:uid="{00000000-0005-0000-0000-00008D6D0000}"/>
    <cellStyle name="Migliaia 54 4 5 6" xfId="38802" xr:uid="{00000000-0005-0000-0000-00008E6D0000}"/>
    <cellStyle name="Migliaia 54 4 6" xfId="14874" xr:uid="{00000000-0005-0000-0000-00008F6D0000}"/>
    <cellStyle name="Migliaia 54 4 6 2" xfId="14875" xr:uid="{00000000-0005-0000-0000-0000906D0000}"/>
    <cellStyle name="Migliaia 54 4 6 3" xfId="14876" xr:uid="{00000000-0005-0000-0000-0000916D0000}"/>
    <cellStyle name="Migliaia 54 4 6 4" xfId="28704" xr:uid="{00000000-0005-0000-0000-0000926D0000}"/>
    <cellStyle name="Migliaia 54 4 6 5" xfId="39706" xr:uid="{00000000-0005-0000-0000-0000936D0000}"/>
    <cellStyle name="Migliaia 54 4 7" xfId="14877" xr:uid="{00000000-0005-0000-0000-0000946D0000}"/>
    <cellStyle name="Migliaia 54 4 7 2" xfId="14878" xr:uid="{00000000-0005-0000-0000-0000956D0000}"/>
    <cellStyle name="Migliaia 54 4 7 3" xfId="14879" xr:uid="{00000000-0005-0000-0000-0000966D0000}"/>
    <cellStyle name="Migliaia 54 4 7 4" xfId="29624" xr:uid="{00000000-0005-0000-0000-0000976D0000}"/>
    <cellStyle name="Migliaia 54 4 7 5" xfId="40611" xr:uid="{00000000-0005-0000-0000-0000986D0000}"/>
    <cellStyle name="Migliaia 54 4 8" xfId="14880" xr:uid="{00000000-0005-0000-0000-0000996D0000}"/>
    <cellStyle name="Migliaia 54 4 9" xfId="14881" xr:uid="{00000000-0005-0000-0000-00009A6D0000}"/>
    <cellStyle name="Migliaia 54 5" xfId="14882" xr:uid="{00000000-0005-0000-0000-00009B6D0000}"/>
    <cellStyle name="Migliaia 54 5 10" xfId="31218" xr:uid="{00000000-0005-0000-0000-00009C6D0000}"/>
    <cellStyle name="Migliaia 54 5 11" xfId="33982" xr:uid="{00000000-0005-0000-0000-00009D6D0000}"/>
    <cellStyle name="Migliaia 54 5 12" xfId="37169" xr:uid="{00000000-0005-0000-0000-00009E6D0000}"/>
    <cellStyle name="Migliaia 54 5 2" xfId="14883" xr:uid="{00000000-0005-0000-0000-00009F6D0000}"/>
    <cellStyle name="Migliaia 54 5 2 2" xfId="14884" xr:uid="{00000000-0005-0000-0000-0000A06D0000}"/>
    <cellStyle name="Migliaia 54 5 2 3" xfId="14885" xr:uid="{00000000-0005-0000-0000-0000A16D0000}"/>
    <cellStyle name="Migliaia 54 5 2 4" xfId="14886" xr:uid="{00000000-0005-0000-0000-0000A26D0000}"/>
    <cellStyle name="Migliaia 54 5 2 5" xfId="27036" xr:uid="{00000000-0005-0000-0000-0000A36D0000}"/>
    <cellStyle name="Migliaia 54 5 2 6" xfId="32114" xr:uid="{00000000-0005-0000-0000-0000A46D0000}"/>
    <cellStyle name="Migliaia 54 5 2 7" xfId="35102" xr:uid="{00000000-0005-0000-0000-0000A56D0000}"/>
    <cellStyle name="Migliaia 54 5 2 8" xfId="38062" xr:uid="{00000000-0005-0000-0000-0000A66D0000}"/>
    <cellStyle name="Migliaia 54 5 3" xfId="14887" xr:uid="{00000000-0005-0000-0000-0000A76D0000}"/>
    <cellStyle name="Migliaia 54 5 3 2" xfId="14888" xr:uid="{00000000-0005-0000-0000-0000A86D0000}"/>
    <cellStyle name="Migliaia 54 5 3 3" xfId="14889" xr:uid="{00000000-0005-0000-0000-0000A96D0000}"/>
    <cellStyle name="Migliaia 54 5 3 4" xfId="27790" xr:uid="{00000000-0005-0000-0000-0000AA6D0000}"/>
    <cellStyle name="Migliaia 54 5 3 5" xfId="35844" xr:uid="{00000000-0005-0000-0000-0000AB6D0000}"/>
    <cellStyle name="Migliaia 54 5 3 6" xfId="38804" xr:uid="{00000000-0005-0000-0000-0000AC6D0000}"/>
    <cellStyle name="Migliaia 54 5 4" xfId="14890" xr:uid="{00000000-0005-0000-0000-0000AD6D0000}"/>
    <cellStyle name="Migliaia 54 5 4 2" xfId="14891" xr:uid="{00000000-0005-0000-0000-0000AE6D0000}"/>
    <cellStyle name="Migliaia 54 5 4 3" xfId="14892" xr:uid="{00000000-0005-0000-0000-0000AF6D0000}"/>
    <cellStyle name="Migliaia 54 5 4 4" xfId="28706" xr:uid="{00000000-0005-0000-0000-0000B06D0000}"/>
    <cellStyle name="Migliaia 54 5 4 5" xfId="39708" xr:uid="{00000000-0005-0000-0000-0000B16D0000}"/>
    <cellStyle name="Migliaia 54 5 5" xfId="14893" xr:uid="{00000000-0005-0000-0000-0000B26D0000}"/>
    <cellStyle name="Migliaia 54 5 5 2" xfId="14894" xr:uid="{00000000-0005-0000-0000-0000B36D0000}"/>
    <cellStyle name="Migliaia 54 5 5 3" xfId="14895" xr:uid="{00000000-0005-0000-0000-0000B46D0000}"/>
    <cellStyle name="Migliaia 54 5 5 4" xfId="29626" xr:uid="{00000000-0005-0000-0000-0000B56D0000}"/>
    <cellStyle name="Migliaia 54 5 5 5" xfId="40613" xr:uid="{00000000-0005-0000-0000-0000B66D0000}"/>
    <cellStyle name="Migliaia 54 5 6" xfId="14896" xr:uid="{00000000-0005-0000-0000-0000B76D0000}"/>
    <cellStyle name="Migliaia 54 5 7" xfId="14897" xr:uid="{00000000-0005-0000-0000-0000B86D0000}"/>
    <cellStyle name="Migliaia 54 5 8" xfId="14898" xr:uid="{00000000-0005-0000-0000-0000B96D0000}"/>
    <cellStyle name="Migliaia 54 5 9" xfId="24701" xr:uid="{00000000-0005-0000-0000-0000BA6D0000}"/>
    <cellStyle name="Migliaia 54 6" xfId="14899" xr:uid="{00000000-0005-0000-0000-0000BB6D0000}"/>
    <cellStyle name="Migliaia 54 6 2" xfId="14900" xr:uid="{00000000-0005-0000-0000-0000BC6D0000}"/>
    <cellStyle name="Migliaia 54 6 3" xfId="14901" xr:uid="{00000000-0005-0000-0000-0000BD6D0000}"/>
    <cellStyle name="Migliaia 54 6 4" xfId="14902" xr:uid="{00000000-0005-0000-0000-0000BE6D0000}"/>
    <cellStyle name="Migliaia 54 6 5" xfId="27024" xr:uid="{00000000-0005-0000-0000-0000BF6D0000}"/>
    <cellStyle name="Migliaia 54 6 6" xfId="32102" xr:uid="{00000000-0005-0000-0000-0000C06D0000}"/>
    <cellStyle name="Migliaia 54 6 7" xfId="35090" xr:uid="{00000000-0005-0000-0000-0000C16D0000}"/>
    <cellStyle name="Migliaia 54 6 8" xfId="38050" xr:uid="{00000000-0005-0000-0000-0000C26D0000}"/>
    <cellStyle name="Migliaia 54 7" xfId="14903" xr:uid="{00000000-0005-0000-0000-0000C36D0000}"/>
    <cellStyle name="Migliaia 54 7 2" xfId="14904" xr:uid="{00000000-0005-0000-0000-0000C46D0000}"/>
    <cellStyle name="Migliaia 54 7 3" xfId="14905" xr:uid="{00000000-0005-0000-0000-0000C56D0000}"/>
    <cellStyle name="Migliaia 54 7 4" xfId="14906" xr:uid="{00000000-0005-0000-0000-0000C66D0000}"/>
    <cellStyle name="Migliaia 54 7 5" xfId="23998" xr:uid="{00000000-0005-0000-0000-0000C76D0000}"/>
    <cellStyle name="Migliaia 54 7 6" xfId="30554" xr:uid="{00000000-0005-0000-0000-0000C86D0000}"/>
    <cellStyle name="Migliaia 54 7 7" xfId="33215" xr:uid="{00000000-0005-0000-0000-0000C96D0000}"/>
    <cellStyle name="Migliaia 54 7 8" xfId="36506" xr:uid="{00000000-0005-0000-0000-0000CA6D0000}"/>
    <cellStyle name="Migliaia 54 8" xfId="14907" xr:uid="{00000000-0005-0000-0000-0000CB6D0000}"/>
    <cellStyle name="Migliaia 54 8 2" xfId="14908" xr:uid="{00000000-0005-0000-0000-0000CC6D0000}"/>
    <cellStyle name="Migliaia 54 8 3" xfId="14909" xr:uid="{00000000-0005-0000-0000-0000CD6D0000}"/>
    <cellStyle name="Migliaia 54 8 4" xfId="14910" xr:uid="{00000000-0005-0000-0000-0000CE6D0000}"/>
    <cellStyle name="Migliaia 54 8 5" xfId="27295" xr:uid="{00000000-0005-0000-0000-0000CF6D0000}"/>
    <cellStyle name="Migliaia 54 8 6" xfId="32366" xr:uid="{00000000-0005-0000-0000-0000D06D0000}"/>
    <cellStyle name="Migliaia 54 8 7" xfId="35354" xr:uid="{00000000-0005-0000-0000-0000D16D0000}"/>
    <cellStyle name="Migliaia 54 8 8" xfId="38314" xr:uid="{00000000-0005-0000-0000-0000D26D0000}"/>
    <cellStyle name="Migliaia 54 9" xfId="14911" xr:uid="{00000000-0005-0000-0000-0000D36D0000}"/>
    <cellStyle name="Migliaia 54 9 2" xfId="14912" xr:uid="{00000000-0005-0000-0000-0000D46D0000}"/>
    <cellStyle name="Migliaia 54 9 3" xfId="14913" xr:uid="{00000000-0005-0000-0000-0000D56D0000}"/>
    <cellStyle name="Migliaia 54 9 4" xfId="14914" xr:uid="{00000000-0005-0000-0000-0000D66D0000}"/>
    <cellStyle name="Migliaia 54 9 5" xfId="27415" xr:uid="{00000000-0005-0000-0000-0000D76D0000}"/>
    <cellStyle name="Migliaia 54 9 6" xfId="30430" xr:uid="{00000000-0005-0000-0000-0000D86D0000}"/>
    <cellStyle name="Migliaia 54 9 7" xfId="35474" xr:uid="{00000000-0005-0000-0000-0000D96D0000}"/>
    <cellStyle name="Migliaia 54 9 8" xfId="38434" xr:uid="{00000000-0005-0000-0000-0000DA6D0000}"/>
    <cellStyle name="Migliaia 55" xfId="14915" xr:uid="{00000000-0005-0000-0000-0000DB6D0000}"/>
    <cellStyle name="Migliaia 55 10" xfId="14916" xr:uid="{00000000-0005-0000-0000-0000DC6D0000}"/>
    <cellStyle name="Migliaia 55 10 2" xfId="14917" xr:uid="{00000000-0005-0000-0000-0000DD6D0000}"/>
    <cellStyle name="Migliaia 55 10 3" xfId="14918" xr:uid="{00000000-0005-0000-0000-0000DE6D0000}"/>
    <cellStyle name="Migliaia 55 10 4" xfId="28332" xr:uid="{00000000-0005-0000-0000-0000DF6D0000}"/>
    <cellStyle name="Migliaia 55 10 5" xfId="33090" xr:uid="{00000000-0005-0000-0000-0000E06D0000}"/>
    <cellStyle name="Migliaia 55 10 6" xfId="39339" xr:uid="{00000000-0005-0000-0000-0000E16D0000}"/>
    <cellStyle name="Migliaia 55 11" xfId="14919" xr:uid="{00000000-0005-0000-0000-0000E26D0000}"/>
    <cellStyle name="Migliaia 55 11 2" xfId="14920" xr:uid="{00000000-0005-0000-0000-0000E36D0000}"/>
    <cellStyle name="Migliaia 55 11 3" xfId="14921" xr:uid="{00000000-0005-0000-0000-0000E46D0000}"/>
    <cellStyle name="Migliaia 55 11 4" xfId="29252" xr:uid="{00000000-0005-0000-0000-0000E56D0000}"/>
    <cellStyle name="Migliaia 55 11 5" xfId="32740" xr:uid="{00000000-0005-0000-0000-0000E66D0000}"/>
    <cellStyle name="Migliaia 55 11 6" xfId="40244" xr:uid="{00000000-0005-0000-0000-0000E76D0000}"/>
    <cellStyle name="Migliaia 55 12" xfId="14922" xr:uid="{00000000-0005-0000-0000-0000E86D0000}"/>
    <cellStyle name="Migliaia 55 13" xfId="14923" xr:uid="{00000000-0005-0000-0000-0000E96D0000}"/>
    <cellStyle name="Migliaia 55 14" xfId="14924" xr:uid="{00000000-0005-0000-0000-0000EA6D0000}"/>
    <cellStyle name="Migliaia 55 15" xfId="23645" xr:uid="{00000000-0005-0000-0000-0000EB6D0000}"/>
    <cellStyle name="Migliaia 55 16" xfId="30283" xr:uid="{00000000-0005-0000-0000-0000EC6D0000}"/>
    <cellStyle name="Migliaia 55 17" xfId="36387" xr:uid="{00000000-0005-0000-0000-0000ED6D0000}"/>
    <cellStyle name="Migliaia 55 18" xfId="41149" xr:uid="{00000000-0005-0000-0000-0000EE6D0000}"/>
    <cellStyle name="Migliaia 55 19" xfId="41270" xr:uid="{00000000-0005-0000-0000-0000EF6D0000}"/>
    <cellStyle name="Migliaia 55 2" xfId="14925" xr:uid="{00000000-0005-0000-0000-0000F06D0000}"/>
    <cellStyle name="Migliaia 55 2 10" xfId="24702" xr:uid="{00000000-0005-0000-0000-0000F16D0000}"/>
    <cellStyle name="Migliaia 55 2 11" xfId="30284" xr:uid="{00000000-0005-0000-0000-0000F26D0000}"/>
    <cellStyle name="Migliaia 55 2 12" xfId="37170" xr:uid="{00000000-0005-0000-0000-0000F36D0000}"/>
    <cellStyle name="Migliaia 55 2 2" xfId="14926" xr:uid="{00000000-0005-0000-0000-0000F46D0000}"/>
    <cellStyle name="Migliaia 55 2 2 10" xfId="31220" xr:uid="{00000000-0005-0000-0000-0000F56D0000}"/>
    <cellStyle name="Migliaia 55 2 2 11" xfId="33984" xr:uid="{00000000-0005-0000-0000-0000F66D0000}"/>
    <cellStyle name="Migliaia 55 2 2 12" xfId="37171" xr:uid="{00000000-0005-0000-0000-0000F76D0000}"/>
    <cellStyle name="Migliaia 55 2 2 2" xfId="14927" xr:uid="{00000000-0005-0000-0000-0000F86D0000}"/>
    <cellStyle name="Migliaia 55 2 2 2 2" xfId="14928" xr:uid="{00000000-0005-0000-0000-0000F96D0000}"/>
    <cellStyle name="Migliaia 55 2 2 2 3" xfId="14929" xr:uid="{00000000-0005-0000-0000-0000FA6D0000}"/>
    <cellStyle name="Migliaia 55 2 2 2 4" xfId="14930" xr:uid="{00000000-0005-0000-0000-0000FB6D0000}"/>
    <cellStyle name="Migliaia 55 2 2 2 5" xfId="27039" xr:uid="{00000000-0005-0000-0000-0000FC6D0000}"/>
    <cellStyle name="Migliaia 55 2 2 2 6" xfId="32117" xr:uid="{00000000-0005-0000-0000-0000FD6D0000}"/>
    <cellStyle name="Migliaia 55 2 2 2 7" xfId="35105" xr:uid="{00000000-0005-0000-0000-0000FE6D0000}"/>
    <cellStyle name="Migliaia 55 2 2 2 8" xfId="38065" xr:uid="{00000000-0005-0000-0000-0000FF6D0000}"/>
    <cellStyle name="Migliaia 55 2 2 3" xfId="14931" xr:uid="{00000000-0005-0000-0000-0000006E0000}"/>
    <cellStyle name="Migliaia 55 2 2 3 2" xfId="14932" xr:uid="{00000000-0005-0000-0000-0000016E0000}"/>
    <cellStyle name="Migliaia 55 2 2 3 3" xfId="14933" xr:uid="{00000000-0005-0000-0000-0000026E0000}"/>
    <cellStyle name="Migliaia 55 2 2 3 4" xfId="28166" xr:uid="{00000000-0005-0000-0000-0000036E0000}"/>
    <cellStyle name="Migliaia 55 2 2 3 5" xfId="36215" xr:uid="{00000000-0005-0000-0000-0000046E0000}"/>
    <cellStyle name="Migliaia 55 2 2 3 6" xfId="39175" xr:uid="{00000000-0005-0000-0000-0000056E0000}"/>
    <cellStyle name="Migliaia 55 2 2 4" xfId="14934" xr:uid="{00000000-0005-0000-0000-0000066E0000}"/>
    <cellStyle name="Migliaia 55 2 2 4 2" xfId="14935" xr:uid="{00000000-0005-0000-0000-0000076E0000}"/>
    <cellStyle name="Migliaia 55 2 2 4 3" xfId="14936" xr:uid="{00000000-0005-0000-0000-0000086E0000}"/>
    <cellStyle name="Migliaia 55 2 2 4 4" xfId="29082" xr:uid="{00000000-0005-0000-0000-0000096E0000}"/>
    <cellStyle name="Migliaia 55 2 2 4 5" xfId="40079" xr:uid="{00000000-0005-0000-0000-00000A6E0000}"/>
    <cellStyle name="Migliaia 55 2 2 5" xfId="14937" xr:uid="{00000000-0005-0000-0000-00000B6E0000}"/>
    <cellStyle name="Migliaia 55 2 2 5 2" xfId="14938" xr:uid="{00000000-0005-0000-0000-00000C6E0000}"/>
    <cellStyle name="Migliaia 55 2 2 5 3" xfId="14939" xr:uid="{00000000-0005-0000-0000-00000D6E0000}"/>
    <cellStyle name="Migliaia 55 2 2 5 4" xfId="30002" xr:uid="{00000000-0005-0000-0000-00000E6E0000}"/>
    <cellStyle name="Migliaia 55 2 2 5 5" xfId="40984" xr:uid="{00000000-0005-0000-0000-00000F6E0000}"/>
    <cellStyle name="Migliaia 55 2 2 6" xfId="14940" xr:uid="{00000000-0005-0000-0000-0000106E0000}"/>
    <cellStyle name="Migliaia 55 2 2 7" xfId="14941" xr:uid="{00000000-0005-0000-0000-0000116E0000}"/>
    <cellStyle name="Migliaia 55 2 2 8" xfId="14942" xr:uid="{00000000-0005-0000-0000-0000126E0000}"/>
    <cellStyle name="Migliaia 55 2 2 9" xfId="24703" xr:uid="{00000000-0005-0000-0000-0000136E0000}"/>
    <cellStyle name="Migliaia 55 2 3" xfId="14943" xr:uid="{00000000-0005-0000-0000-0000146E0000}"/>
    <cellStyle name="Migliaia 55 2 3 2" xfId="14944" xr:uid="{00000000-0005-0000-0000-0000156E0000}"/>
    <cellStyle name="Migliaia 55 2 3 3" xfId="14945" xr:uid="{00000000-0005-0000-0000-0000166E0000}"/>
    <cellStyle name="Migliaia 55 2 3 4" xfId="14946" xr:uid="{00000000-0005-0000-0000-0000176E0000}"/>
    <cellStyle name="Migliaia 55 2 3 5" xfId="27038" xr:uid="{00000000-0005-0000-0000-0000186E0000}"/>
    <cellStyle name="Migliaia 55 2 3 6" xfId="32116" xr:uid="{00000000-0005-0000-0000-0000196E0000}"/>
    <cellStyle name="Migliaia 55 2 3 7" xfId="35104" xr:uid="{00000000-0005-0000-0000-00001A6E0000}"/>
    <cellStyle name="Migliaia 55 2 3 8" xfId="38064" xr:uid="{00000000-0005-0000-0000-00001B6E0000}"/>
    <cellStyle name="Migliaia 55 2 4" xfId="14947" xr:uid="{00000000-0005-0000-0000-00001C6E0000}"/>
    <cellStyle name="Migliaia 55 2 4 2" xfId="14948" xr:uid="{00000000-0005-0000-0000-00001D6E0000}"/>
    <cellStyle name="Migliaia 55 2 4 3" xfId="14949" xr:uid="{00000000-0005-0000-0000-00001E6E0000}"/>
    <cellStyle name="Migliaia 55 2 4 4" xfId="14950" xr:uid="{00000000-0005-0000-0000-00001F6E0000}"/>
    <cellStyle name="Migliaia 55 2 4 5" xfId="27479" xr:uid="{00000000-0005-0000-0000-0000206E0000}"/>
    <cellStyle name="Migliaia 55 2 4 6" xfId="31219" xr:uid="{00000000-0005-0000-0000-0000216E0000}"/>
    <cellStyle name="Migliaia 55 2 4 7" xfId="35536" xr:uid="{00000000-0005-0000-0000-0000226E0000}"/>
    <cellStyle name="Migliaia 55 2 4 8" xfId="38496" xr:uid="{00000000-0005-0000-0000-0000236E0000}"/>
    <cellStyle name="Migliaia 55 2 5" xfId="14951" xr:uid="{00000000-0005-0000-0000-0000246E0000}"/>
    <cellStyle name="Migliaia 55 2 5 2" xfId="14952" xr:uid="{00000000-0005-0000-0000-0000256E0000}"/>
    <cellStyle name="Migliaia 55 2 5 3" xfId="14953" xr:uid="{00000000-0005-0000-0000-0000266E0000}"/>
    <cellStyle name="Migliaia 55 2 5 4" xfId="28395" xr:uid="{00000000-0005-0000-0000-0000276E0000}"/>
    <cellStyle name="Migliaia 55 2 5 5" xfId="33983" xr:uid="{00000000-0005-0000-0000-0000286E0000}"/>
    <cellStyle name="Migliaia 55 2 5 6" xfId="39400" xr:uid="{00000000-0005-0000-0000-0000296E0000}"/>
    <cellStyle name="Migliaia 55 2 6" xfId="14954" xr:uid="{00000000-0005-0000-0000-00002A6E0000}"/>
    <cellStyle name="Migliaia 55 2 6 2" xfId="14955" xr:uid="{00000000-0005-0000-0000-00002B6E0000}"/>
    <cellStyle name="Migliaia 55 2 6 3" xfId="14956" xr:uid="{00000000-0005-0000-0000-00002C6E0000}"/>
    <cellStyle name="Migliaia 55 2 6 4" xfId="29315" xr:uid="{00000000-0005-0000-0000-00002D6E0000}"/>
    <cellStyle name="Migliaia 55 2 6 5" xfId="40305" xr:uid="{00000000-0005-0000-0000-00002E6E0000}"/>
    <cellStyle name="Migliaia 55 2 7" xfId="14957" xr:uid="{00000000-0005-0000-0000-00002F6E0000}"/>
    <cellStyle name="Migliaia 55 2 8" xfId="14958" xr:uid="{00000000-0005-0000-0000-0000306E0000}"/>
    <cellStyle name="Migliaia 55 2 9" xfId="14959" xr:uid="{00000000-0005-0000-0000-0000316E0000}"/>
    <cellStyle name="Migliaia 55 3" xfId="14960" xr:uid="{00000000-0005-0000-0000-0000326E0000}"/>
    <cellStyle name="Migliaia 55 3 10" xfId="14961" xr:uid="{00000000-0005-0000-0000-0000336E0000}"/>
    <cellStyle name="Migliaia 55 3 11" xfId="14962" xr:uid="{00000000-0005-0000-0000-0000346E0000}"/>
    <cellStyle name="Migliaia 55 3 12" xfId="24704" xr:uid="{00000000-0005-0000-0000-0000356E0000}"/>
    <cellStyle name="Migliaia 55 3 13" xfId="31221" xr:uid="{00000000-0005-0000-0000-0000366E0000}"/>
    <cellStyle name="Migliaia 55 3 14" xfId="37172" xr:uid="{00000000-0005-0000-0000-0000376E0000}"/>
    <cellStyle name="Migliaia 55 3 2" xfId="14963" xr:uid="{00000000-0005-0000-0000-0000386E0000}"/>
    <cellStyle name="Migliaia 55 3 2 10" xfId="31222" xr:uid="{00000000-0005-0000-0000-0000396E0000}"/>
    <cellStyle name="Migliaia 55 3 2 11" xfId="33986" xr:uid="{00000000-0005-0000-0000-00003A6E0000}"/>
    <cellStyle name="Migliaia 55 3 2 12" xfId="37173" xr:uid="{00000000-0005-0000-0000-00003B6E0000}"/>
    <cellStyle name="Migliaia 55 3 2 2" xfId="14964" xr:uid="{00000000-0005-0000-0000-00003C6E0000}"/>
    <cellStyle name="Migliaia 55 3 2 2 2" xfId="14965" xr:uid="{00000000-0005-0000-0000-00003D6E0000}"/>
    <cellStyle name="Migliaia 55 3 2 2 3" xfId="14966" xr:uid="{00000000-0005-0000-0000-00003E6E0000}"/>
    <cellStyle name="Migliaia 55 3 2 2 4" xfId="14967" xr:uid="{00000000-0005-0000-0000-00003F6E0000}"/>
    <cellStyle name="Migliaia 55 3 2 2 5" xfId="27041" xr:uid="{00000000-0005-0000-0000-0000406E0000}"/>
    <cellStyle name="Migliaia 55 3 2 2 6" xfId="32119" xr:uid="{00000000-0005-0000-0000-0000416E0000}"/>
    <cellStyle name="Migliaia 55 3 2 2 7" xfId="35107" xr:uid="{00000000-0005-0000-0000-0000426E0000}"/>
    <cellStyle name="Migliaia 55 3 2 2 8" xfId="38067" xr:uid="{00000000-0005-0000-0000-0000436E0000}"/>
    <cellStyle name="Migliaia 55 3 2 3" xfId="14968" xr:uid="{00000000-0005-0000-0000-0000446E0000}"/>
    <cellStyle name="Migliaia 55 3 2 3 2" xfId="14969" xr:uid="{00000000-0005-0000-0000-0000456E0000}"/>
    <cellStyle name="Migliaia 55 3 2 3 3" xfId="14970" xr:uid="{00000000-0005-0000-0000-0000466E0000}"/>
    <cellStyle name="Migliaia 55 3 2 3 4" xfId="27792" xr:uid="{00000000-0005-0000-0000-0000476E0000}"/>
    <cellStyle name="Migliaia 55 3 2 3 5" xfId="35846" xr:uid="{00000000-0005-0000-0000-0000486E0000}"/>
    <cellStyle name="Migliaia 55 3 2 3 6" xfId="38806" xr:uid="{00000000-0005-0000-0000-0000496E0000}"/>
    <cellStyle name="Migliaia 55 3 2 4" xfId="14971" xr:uid="{00000000-0005-0000-0000-00004A6E0000}"/>
    <cellStyle name="Migliaia 55 3 2 4 2" xfId="14972" xr:uid="{00000000-0005-0000-0000-00004B6E0000}"/>
    <cellStyle name="Migliaia 55 3 2 4 3" xfId="14973" xr:uid="{00000000-0005-0000-0000-00004C6E0000}"/>
    <cellStyle name="Migliaia 55 3 2 4 4" xfId="28708" xr:uid="{00000000-0005-0000-0000-00004D6E0000}"/>
    <cellStyle name="Migliaia 55 3 2 4 5" xfId="39710" xr:uid="{00000000-0005-0000-0000-00004E6E0000}"/>
    <cellStyle name="Migliaia 55 3 2 5" xfId="14974" xr:uid="{00000000-0005-0000-0000-00004F6E0000}"/>
    <cellStyle name="Migliaia 55 3 2 5 2" xfId="14975" xr:uid="{00000000-0005-0000-0000-0000506E0000}"/>
    <cellStyle name="Migliaia 55 3 2 5 3" xfId="14976" xr:uid="{00000000-0005-0000-0000-0000516E0000}"/>
    <cellStyle name="Migliaia 55 3 2 5 4" xfId="29628" xr:uid="{00000000-0005-0000-0000-0000526E0000}"/>
    <cellStyle name="Migliaia 55 3 2 5 5" xfId="40615" xr:uid="{00000000-0005-0000-0000-0000536E0000}"/>
    <cellStyle name="Migliaia 55 3 2 6" xfId="14977" xr:uid="{00000000-0005-0000-0000-0000546E0000}"/>
    <cellStyle name="Migliaia 55 3 2 7" xfId="14978" xr:uid="{00000000-0005-0000-0000-0000556E0000}"/>
    <cellStyle name="Migliaia 55 3 2 8" xfId="14979" xr:uid="{00000000-0005-0000-0000-0000566E0000}"/>
    <cellStyle name="Migliaia 55 3 2 9" xfId="24705" xr:uid="{00000000-0005-0000-0000-0000576E0000}"/>
    <cellStyle name="Migliaia 55 3 3" xfId="14980" xr:uid="{00000000-0005-0000-0000-0000586E0000}"/>
    <cellStyle name="Migliaia 55 3 3 10" xfId="24706" xr:uid="{00000000-0005-0000-0000-0000596E0000}"/>
    <cellStyle name="Migliaia 55 3 3 11" xfId="31223" xr:uid="{00000000-0005-0000-0000-00005A6E0000}"/>
    <cellStyle name="Migliaia 55 3 3 12" xfId="33987" xr:uid="{00000000-0005-0000-0000-00005B6E0000}"/>
    <cellStyle name="Migliaia 55 3 3 13" xfId="37174" xr:uid="{00000000-0005-0000-0000-00005C6E0000}"/>
    <cellStyle name="Migliaia 55 3 3 2" xfId="14981" xr:uid="{00000000-0005-0000-0000-00005D6E0000}"/>
    <cellStyle name="Migliaia 55 3 3 2 10" xfId="31224" xr:uid="{00000000-0005-0000-0000-00005E6E0000}"/>
    <cellStyle name="Migliaia 55 3 3 2 11" xfId="33988" xr:uid="{00000000-0005-0000-0000-00005F6E0000}"/>
    <cellStyle name="Migliaia 55 3 3 2 12" xfId="37175" xr:uid="{00000000-0005-0000-0000-0000606E0000}"/>
    <cellStyle name="Migliaia 55 3 3 2 2" xfId="14982" xr:uid="{00000000-0005-0000-0000-0000616E0000}"/>
    <cellStyle name="Migliaia 55 3 3 2 2 2" xfId="14983" xr:uid="{00000000-0005-0000-0000-0000626E0000}"/>
    <cellStyle name="Migliaia 55 3 3 2 2 3" xfId="14984" xr:uid="{00000000-0005-0000-0000-0000636E0000}"/>
    <cellStyle name="Migliaia 55 3 3 2 2 4" xfId="14985" xr:uid="{00000000-0005-0000-0000-0000646E0000}"/>
    <cellStyle name="Migliaia 55 3 3 2 2 5" xfId="27043" xr:uid="{00000000-0005-0000-0000-0000656E0000}"/>
    <cellStyle name="Migliaia 55 3 3 2 2 6" xfId="32121" xr:uid="{00000000-0005-0000-0000-0000666E0000}"/>
    <cellStyle name="Migliaia 55 3 3 2 2 7" xfId="35109" xr:uid="{00000000-0005-0000-0000-0000676E0000}"/>
    <cellStyle name="Migliaia 55 3 3 2 2 8" xfId="38069" xr:uid="{00000000-0005-0000-0000-0000686E0000}"/>
    <cellStyle name="Migliaia 55 3 3 2 3" xfId="14986" xr:uid="{00000000-0005-0000-0000-0000696E0000}"/>
    <cellStyle name="Migliaia 55 3 3 2 3 2" xfId="14987" xr:uid="{00000000-0005-0000-0000-00006A6E0000}"/>
    <cellStyle name="Migliaia 55 3 3 2 3 3" xfId="14988" xr:uid="{00000000-0005-0000-0000-00006B6E0000}"/>
    <cellStyle name="Migliaia 55 3 3 2 3 4" xfId="28168" xr:uid="{00000000-0005-0000-0000-00006C6E0000}"/>
    <cellStyle name="Migliaia 55 3 3 2 3 5" xfId="36217" xr:uid="{00000000-0005-0000-0000-00006D6E0000}"/>
    <cellStyle name="Migliaia 55 3 3 2 3 6" xfId="39177" xr:uid="{00000000-0005-0000-0000-00006E6E0000}"/>
    <cellStyle name="Migliaia 55 3 3 2 4" xfId="14989" xr:uid="{00000000-0005-0000-0000-00006F6E0000}"/>
    <cellStyle name="Migliaia 55 3 3 2 4 2" xfId="14990" xr:uid="{00000000-0005-0000-0000-0000706E0000}"/>
    <cellStyle name="Migliaia 55 3 3 2 4 3" xfId="14991" xr:uid="{00000000-0005-0000-0000-0000716E0000}"/>
    <cellStyle name="Migliaia 55 3 3 2 4 4" xfId="29084" xr:uid="{00000000-0005-0000-0000-0000726E0000}"/>
    <cellStyle name="Migliaia 55 3 3 2 4 5" xfId="40081" xr:uid="{00000000-0005-0000-0000-0000736E0000}"/>
    <cellStyle name="Migliaia 55 3 3 2 5" xfId="14992" xr:uid="{00000000-0005-0000-0000-0000746E0000}"/>
    <cellStyle name="Migliaia 55 3 3 2 5 2" xfId="14993" xr:uid="{00000000-0005-0000-0000-0000756E0000}"/>
    <cellStyle name="Migliaia 55 3 3 2 5 3" xfId="14994" xr:uid="{00000000-0005-0000-0000-0000766E0000}"/>
    <cellStyle name="Migliaia 55 3 3 2 5 4" xfId="30004" xr:uid="{00000000-0005-0000-0000-0000776E0000}"/>
    <cellStyle name="Migliaia 55 3 3 2 5 5" xfId="40986" xr:uid="{00000000-0005-0000-0000-0000786E0000}"/>
    <cellStyle name="Migliaia 55 3 3 2 6" xfId="14995" xr:uid="{00000000-0005-0000-0000-0000796E0000}"/>
    <cellStyle name="Migliaia 55 3 3 2 7" xfId="14996" xr:uid="{00000000-0005-0000-0000-00007A6E0000}"/>
    <cellStyle name="Migliaia 55 3 3 2 8" xfId="14997" xr:uid="{00000000-0005-0000-0000-00007B6E0000}"/>
    <cellStyle name="Migliaia 55 3 3 2 9" xfId="24707" xr:uid="{00000000-0005-0000-0000-00007C6E0000}"/>
    <cellStyle name="Migliaia 55 3 3 3" xfId="14998" xr:uid="{00000000-0005-0000-0000-00007D6E0000}"/>
    <cellStyle name="Migliaia 55 3 3 3 2" xfId="14999" xr:uid="{00000000-0005-0000-0000-00007E6E0000}"/>
    <cellStyle name="Migliaia 55 3 3 3 3" xfId="15000" xr:uid="{00000000-0005-0000-0000-00007F6E0000}"/>
    <cellStyle name="Migliaia 55 3 3 3 4" xfId="15001" xr:uid="{00000000-0005-0000-0000-0000806E0000}"/>
    <cellStyle name="Migliaia 55 3 3 3 5" xfId="27042" xr:uid="{00000000-0005-0000-0000-0000816E0000}"/>
    <cellStyle name="Migliaia 55 3 3 3 6" xfId="32120" xr:uid="{00000000-0005-0000-0000-0000826E0000}"/>
    <cellStyle name="Migliaia 55 3 3 3 7" xfId="35108" xr:uid="{00000000-0005-0000-0000-0000836E0000}"/>
    <cellStyle name="Migliaia 55 3 3 3 8" xfId="38068" xr:uid="{00000000-0005-0000-0000-0000846E0000}"/>
    <cellStyle name="Migliaia 55 3 3 4" xfId="15002" xr:uid="{00000000-0005-0000-0000-0000856E0000}"/>
    <cellStyle name="Migliaia 55 3 3 4 2" xfId="15003" xr:uid="{00000000-0005-0000-0000-0000866E0000}"/>
    <cellStyle name="Migliaia 55 3 3 4 3" xfId="15004" xr:uid="{00000000-0005-0000-0000-0000876E0000}"/>
    <cellStyle name="Migliaia 55 3 3 4 4" xfId="27793" xr:uid="{00000000-0005-0000-0000-0000886E0000}"/>
    <cellStyle name="Migliaia 55 3 3 4 5" xfId="35847" xr:uid="{00000000-0005-0000-0000-0000896E0000}"/>
    <cellStyle name="Migliaia 55 3 3 4 6" xfId="38807" xr:uid="{00000000-0005-0000-0000-00008A6E0000}"/>
    <cellStyle name="Migliaia 55 3 3 5" xfId="15005" xr:uid="{00000000-0005-0000-0000-00008B6E0000}"/>
    <cellStyle name="Migliaia 55 3 3 5 2" xfId="15006" xr:uid="{00000000-0005-0000-0000-00008C6E0000}"/>
    <cellStyle name="Migliaia 55 3 3 5 3" xfId="15007" xr:uid="{00000000-0005-0000-0000-00008D6E0000}"/>
    <cellStyle name="Migliaia 55 3 3 5 4" xfId="28709" xr:uid="{00000000-0005-0000-0000-00008E6E0000}"/>
    <cellStyle name="Migliaia 55 3 3 5 5" xfId="39711" xr:uid="{00000000-0005-0000-0000-00008F6E0000}"/>
    <cellStyle name="Migliaia 55 3 3 6" xfId="15008" xr:uid="{00000000-0005-0000-0000-0000906E0000}"/>
    <cellStyle name="Migliaia 55 3 3 6 2" xfId="15009" xr:uid="{00000000-0005-0000-0000-0000916E0000}"/>
    <cellStyle name="Migliaia 55 3 3 6 3" xfId="15010" xr:uid="{00000000-0005-0000-0000-0000926E0000}"/>
    <cellStyle name="Migliaia 55 3 3 6 4" xfId="29629" xr:uid="{00000000-0005-0000-0000-0000936E0000}"/>
    <cellStyle name="Migliaia 55 3 3 6 5" xfId="40616" xr:uid="{00000000-0005-0000-0000-0000946E0000}"/>
    <cellStyle name="Migliaia 55 3 3 7" xfId="15011" xr:uid="{00000000-0005-0000-0000-0000956E0000}"/>
    <cellStyle name="Migliaia 55 3 3 8" xfId="15012" xr:uid="{00000000-0005-0000-0000-0000966E0000}"/>
    <cellStyle name="Migliaia 55 3 3 9" xfId="15013" xr:uid="{00000000-0005-0000-0000-0000976E0000}"/>
    <cellStyle name="Migliaia 55 3 4" xfId="15014" xr:uid="{00000000-0005-0000-0000-0000986E0000}"/>
    <cellStyle name="Migliaia 55 3 4 10" xfId="31225" xr:uid="{00000000-0005-0000-0000-0000996E0000}"/>
    <cellStyle name="Migliaia 55 3 4 11" xfId="33989" xr:uid="{00000000-0005-0000-0000-00009A6E0000}"/>
    <cellStyle name="Migliaia 55 3 4 12" xfId="37176" xr:uid="{00000000-0005-0000-0000-00009B6E0000}"/>
    <cellStyle name="Migliaia 55 3 4 2" xfId="15015" xr:uid="{00000000-0005-0000-0000-00009C6E0000}"/>
    <cellStyle name="Migliaia 55 3 4 2 2" xfId="15016" xr:uid="{00000000-0005-0000-0000-00009D6E0000}"/>
    <cellStyle name="Migliaia 55 3 4 2 3" xfId="15017" xr:uid="{00000000-0005-0000-0000-00009E6E0000}"/>
    <cellStyle name="Migliaia 55 3 4 2 4" xfId="15018" xr:uid="{00000000-0005-0000-0000-00009F6E0000}"/>
    <cellStyle name="Migliaia 55 3 4 2 5" xfId="27044" xr:uid="{00000000-0005-0000-0000-0000A06E0000}"/>
    <cellStyle name="Migliaia 55 3 4 2 6" xfId="32122" xr:uid="{00000000-0005-0000-0000-0000A16E0000}"/>
    <cellStyle name="Migliaia 55 3 4 2 7" xfId="35110" xr:uid="{00000000-0005-0000-0000-0000A26E0000}"/>
    <cellStyle name="Migliaia 55 3 4 2 8" xfId="38070" xr:uid="{00000000-0005-0000-0000-0000A36E0000}"/>
    <cellStyle name="Migliaia 55 3 4 3" xfId="15019" xr:uid="{00000000-0005-0000-0000-0000A46E0000}"/>
    <cellStyle name="Migliaia 55 3 4 3 2" xfId="15020" xr:uid="{00000000-0005-0000-0000-0000A56E0000}"/>
    <cellStyle name="Migliaia 55 3 4 3 3" xfId="15021" xr:uid="{00000000-0005-0000-0000-0000A66E0000}"/>
    <cellStyle name="Migliaia 55 3 4 3 4" xfId="28167" xr:uid="{00000000-0005-0000-0000-0000A76E0000}"/>
    <cellStyle name="Migliaia 55 3 4 3 5" xfId="36216" xr:uid="{00000000-0005-0000-0000-0000A86E0000}"/>
    <cellStyle name="Migliaia 55 3 4 3 6" xfId="39176" xr:uid="{00000000-0005-0000-0000-0000A96E0000}"/>
    <cellStyle name="Migliaia 55 3 4 4" xfId="15022" xr:uid="{00000000-0005-0000-0000-0000AA6E0000}"/>
    <cellStyle name="Migliaia 55 3 4 4 2" xfId="15023" xr:uid="{00000000-0005-0000-0000-0000AB6E0000}"/>
    <cellStyle name="Migliaia 55 3 4 4 3" xfId="15024" xr:uid="{00000000-0005-0000-0000-0000AC6E0000}"/>
    <cellStyle name="Migliaia 55 3 4 4 4" xfId="29083" xr:uid="{00000000-0005-0000-0000-0000AD6E0000}"/>
    <cellStyle name="Migliaia 55 3 4 4 5" xfId="40080" xr:uid="{00000000-0005-0000-0000-0000AE6E0000}"/>
    <cellStyle name="Migliaia 55 3 4 5" xfId="15025" xr:uid="{00000000-0005-0000-0000-0000AF6E0000}"/>
    <cellStyle name="Migliaia 55 3 4 5 2" xfId="15026" xr:uid="{00000000-0005-0000-0000-0000B06E0000}"/>
    <cellStyle name="Migliaia 55 3 4 5 3" xfId="15027" xr:uid="{00000000-0005-0000-0000-0000B16E0000}"/>
    <cellStyle name="Migliaia 55 3 4 5 4" xfId="30003" xr:uid="{00000000-0005-0000-0000-0000B26E0000}"/>
    <cellStyle name="Migliaia 55 3 4 5 5" xfId="40985" xr:uid="{00000000-0005-0000-0000-0000B36E0000}"/>
    <cellStyle name="Migliaia 55 3 4 6" xfId="15028" xr:uid="{00000000-0005-0000-0000-0000B46E0000}"/>
    <cellStyle name="Migliaia 55 3 4 7" xfId="15029" xr:uid="{00000000-0005-0000-0000-0000B56E0000}"/>
    <cellStyle name="Migliaia 55 3 4 8" xfId="15030" xr:uid="{00000000-0005-0000-0000-0000B66E0000}"/>
    <cellStyle name="Migliaia 55 3 4 9" xfId="24708" xr:uid="{00000000-0005-0000-0000-0000B76E0000}"/>
    <cellStyle name="Migliaia 55 3 5" xfId="15031" xr:uid="{00000000-0005-0000-0000-0000B86E0000}"/>
    <cellStyle name="Migliaia 55 3 5 2" xfId="15032" xr:uid="{00000000-0005-0000-0000-0000B96E0000}"/>
    <cellStyle name="Migliaia 55 3 5 3" xfId="15033" xr:uid="{00000000-0005-0000-0000-0000BA6E0000}"/>
    <cellStyle name="Migliaia 55 3 5 4" xfId="15034" xr:uid="{00000000-0005-0000-0000-0000BB6E0000}"/>
    <cellStyle name="Migliaia 55 3 5 5" xfId="27040" xr:uid="{00000000-0005-0000-0000-0000BC6E0000}"/>
    <cellStyle name="Migliaia 55 3 5 6" xfId="32118" xr:uid="{00000000-0005-0000-0000-0000BD6E0000}"/>
    <cellStyle name="Migliaia 55 3 5 7" xfId="35106" xr:uid="{00000000-0005-0000-0000-0000BE6E0000}"/>
    <cellStyle name="Migliaia 55 3 5 8" xfId="38066" xr:uid="{00000000-0005-0000-0000-0000BF6E0000}"/>
    <cellStyle name="Migliaia 55 3 6" xfId="15035" xr:uid="{00000000-0005-0000-0000-0000C06E0000}"/>
    <cellStyle name="Migliaia 55 3 6 2" xfId="15036" xr:uid="{00000000-0005-0000-0000-0000C16E0000}"/>
    <cellStyle name="Migliaia 55 3 6 3" xfId="15037" xr:uid="{00000000-0005-0000-0000-0000C26E0000}"/>
    <cellStyle name="Migliaia 55 3 6 4" xfId="27791" xr:uid="{00000000-0005-0000-0000-0000C36E0000}"/>
    <cellStyle name="Migliaia 55 3 6 5" xfId="35845" xr:uid="{00000000-0005-0000-0000-0000C46E0000}"/>
    <cellStyle name="Migliaia 55 3 6 6" xfId="38805" xr:uid="{00000000-0005-0000-0000-0000C56E0000}"/>
    <cellStyle name="Migliaia 55 3 7" xfId="15038" xr:uid="{00000000-0005-0000-0000-0000C66E0000}"/>
    <cellStyle name="Migliaia 55 3 7 2" xfId="15039" xr:uid="{00000000-0005-0000-0000-0000C76E0000}"/>
    <cellStyle name="Migliaia 55 3 7 3" xfId="15040" xr:uid="{00000000-0005-0000-0000-0000C86E0000}"/>
    <cellStyle name="Migliaia 55 3 7 4" xfId="28707" xr:uid="{00000000-0005-0000-0000-0000C96E0000}"/>
    <cellStyle name="Migliaia 55 3 7 5" xfId="33985" xr:uid="{00000000-0005-0000-0000-0000CA6E0000}"/>
    <cellStyle name="Migliaia 55 3 7 6" xfId="39709" xr:uid="{00000000-0005-0000-0000-0000CB6E0000}"/>
    <cellStyle name="Migliaia 55 3 8" xfId="15041" xr:uid="{00000000-0005-0000-0000-0000CC6E0000}"/>
    <cellStyle name="Migliaia 55 3 8 2" xfId="15042" xr:uid="{00000000-0005-0000-0000-0000CD6E0000}"/>
    <cellStyle name="Migliaia 55 3 8 3" xfId="15043" xr:uid="{00000000-0005-0000-0000-0000CE6E0000}"/>
    <cellStyle name="Migliaia 55 3 8 4" xfId="29627" xr:uid="{00000000-0005-0000-0000-0000CF6E0000}"/>
    <cellStyle name="Migliaia 55 3 8 5" xfId="40614" xr:uid="{00000000-0005-0000-0000-0000D06E0000}"/>
    <cellStyle name="Migliaia 55 3 9" xfId="15044" xr:uid="{00000000-0005-0000-0000-0000D16E0000}"/>
    <cellStyle name="Migliaia 55 4" xfId="15045" xr:uid="{00000000-0005-0000-0000-0000D26E0000}"/>
    <cellStyle name="Migliaia 55 4 10" xfId="15046" xr:uid="{00000000-0005-0000-0000-0000D36E0000}"/>
    <cellStyle name="Migliaia 55 4 11" xfId="24709" xr:uid="{00000000-0005-0000-0000-0000D46E0000}"/>
    <cellStyle name="Migliaia 55 4 12" xfId="31226" xr:uid="{00000000-0005-0000-0000-0000D56E0000}"/>
    <cellStyle name="Migliaia 55 4 13" xfId="33990" xr:uid="{00000000-0005-0000-0000-0000D66E0000}"/>
    <cellStyle name="Migliaia 55 4 14" xfId="37177" xr:uid="{00000000-0005-0000-0000-0000D76E0000}"/>
    <cellStyle name="Migliaia 55 4 2" xfId="15047" xr:uid="{00000000-0005-0000-0000-0000D86E0000}"/>
    <cellStyle name="Migliaia 55 4 2 10" xfId="24710" xr:uid="{00000000-0005-0000-0000-0000D96E0000}"/>
    <cellStyle name="Migliaia 55 4 2 11" xfId="31227" xr:uid="{00000000-0005-0000-0000-0000DA6E0000}"/>
    <cellStyle name="Migliaia 55 4 2 12" xfId="33991" xr:uid="{00000000-0005-0000-0000-0000DB6E0000}"/>
    <cellStyle name="Migliaia 55 4 2 13" xfId="37178" xr:uid="{00000000-0005-0000-0000-0000DC6E0000}"/>
    <cellStyle name="Migliaia 55 4 2 2" xfId="15048" xr:uid="{00000000-0005-0000-0000-0000DD6E0000}"/>
    <cellStyle name="Migliaia 55 4 2 2 10" xfId="31228" xr:uid="{00000000-0005-0000-0000-0000DE6E0000}"/>
    <cellStyle name="Migliaia 55 4 2 2 11" xfId="33992" xr:uid="{00000000-0005-0000-0000-0000DF6E0000}"/>
    <cellStyle name="Migliaia 55 4 2 2 12" xfId="37179" xr:uid="{00000000-0005-0000-0000-0000E06E0000}"/>
    <cellStyle name="Migliaia 55 4 2 2 2" xfId="15049" xr:uid="{00000000-0005-0000-0000-0000E16E0000}"/>
    <cellStyle name="Migliaia 55 4 2 2 2 2" xfId="15050" xr:uid="{00000000-0005-0000-0000-0000E26E0000}"/>
    <cellStyle name="Migliaia 55 4 2 2 2 3" xfId="15051" xr:uid="{00000000-0005-0000-0000-0000E36E0000}"/>
    <cellStyle name="Migliaia 55 4 2 2 2 4" xfId="15052" xr:uid="{00000000-0005-0000-0000-0000E46E0000}"/>
    <cellStyle name="Migliaia 55 4 2 2 2 5" xfId="27047" xr:uid="{00000000-0005-0000-0000-0000E56E0000}"/>
    <cellStyle name="Migliaia 55 4 2 2 2 6" xfId="32125" xr:uid="{00000000-0005-0000-0000-0000E66E0000}"/>
    <cellStyle name="Migliaia 55 4 2 2 2 7" xfId="35113" xr:uid="{00000000-0005-0000-0000-0000E76E0000}"/>
    <cellStyle name="Migliaia 55 4 2 2 2 8" xfId="38073" xr:uid="{00000000-0005-0000-0000-0000E86E0000}"/>
    <cellStyle name="Migliaia 55 4 2 2 3" xfId="15053" xr:uid="{00000000-0005-0000-0000-0000E96E0000}"/>
    <cellStyle name="Migliaia 55 4 2 2 3 2" xfId="15054" xr:uid="{00000000-0005-0000-0000-0000EA6E0000}"/>
    <cellStyle name="Migliaia 55 4 2 2 3 3" xfId="15055" xr:uid="{00000000-0005-0000-0000-0000EB6E0000}"/>
    <cellStyle name="Migliaia 55 4 2 2 3 4" xfId="28170" xr:uid="{00000000-0005-0000-0000-0000EC6E0000}"/>
    <cellStyle name="Migliaia 55 4 2 2 3 5" xfId="36219" xr:uid="{00000000-0005-0000-0000-0000ED6E0000}"/>
    <cellStyle name="Migliaia 55 4 2 2 3 6" xfId="39179" xr:uid="{00000000-0005-0000-0000-0000EE6E0000}"/>
    <cellStyle name="Migliaia 55 4 2 2 4" xfId="15056" xr:uid="{00000000-0005-0000-0000-0000EF6E0000}"/>
    <cellStyle name="Migliaia 55 4 2 2 4 2" xfId="15057" xr:uid="{00000000-0005-0000-0000-0000F06E0000}"/>
    <cellStyle name="Migliaia 55 4 2 2 4 3" xfId="15058" xr:uid="{00000000-0005-0000-0000-0000F16E0000}"/>
    <cellStyle name="Migliaia 55 4 2 2 4 4" xfId="29086" xr:uid="{00000000-0005-0000-0000-0000F26E0000}"/>
    <cellStyle name="Migliaia 55 4 2 2 4 5" xfId="40083" xr:uid="{00000000-0005-0000-0000-0000F36E0000}"/>
    <cellStyle name="Migliaia 55 4 2 2 5" xfId="15059" xr:uid="{00000000-0005-0000-0000-0000F46E0000}"/>
    <cellStyle name="Migliaia 55 4 2 2 5 2" xfId="15060" xr:uid="{00000000-0005-0000-0000-0000F56E0000}"/>
    <cellStyle name="Migliaia 55 4 2 2 5 3" xfId="15061" xr:uid="{00000000-0005-0000-0000-0000F66E0000}"/>
    <cellStyle name="Migliaia 55 4 2 2 5 4" xfId="30006" xr:uid="{00000000-0005-0000-0000-0000F76E0000}"/>
    <cellStyle name="Migliaia 55 4 2 2 5 5" xfId="40988" xr:uid="{00000000-0005-0000-0000-0000F86E0000}"/>
    <cellStyle name="Migliaia 55 4 2 2 6" xfId="15062" xr:uid="{00000000-0005-0000-0000-0000F96E0000}"/>
    <cellStyle name="Migliaia 55 4 2 2 7" xfId="15063" xr:uid="{00000000-0005-0000-0000-0000FA6E0000}"/>
    <cellStyle name="Migliaia 55 4 2 2 8" xfId="15064" xr:uid="{00000000-0005-0000-0000-0000FB6E0000}"/>
    <cellStyle name="Migliaia 55 4 2 2 9" xfId="24711" xr:uid="{00000000-0005-0000-0000-0000FC6E0000}"/>
    <cellStyle name="Migliaia 55 4 2 3" xfId="15065" xr:uid="{00000000-0005-0000-0000-0000FD6E0000}"/>
    <cellStyle name="Migliaia 55 4 2 3 2" xfId="15066" xr:uid="{00000000-0005-0000-0000-0000FE6E0000}"/>
    <cellStyle name="Migliaia 55 4 2 3 3" xfId="15067" xr:uid="{00000000-0005-0000-0000-0000FF6E0000}"/>
    <cellStyle name="Migliaia 55 4 2 3 4" xfId="15068" xr:uid="{00000000-0005-0000-0000-0000006F0000}"/>
    <cellStyle name="Migliaia 55 4 2 3 5" xfId="27046" xr:uid="{00000000-0005-0000-0000-0000016F0000}"/>
    <cellStyle name="Migliaia 55 4 2 3 6" xfId="32124" xr:uid="{00000000-0005-0000-0000-0000026F0000}"/>
    <cellStyle name="Migliaia 55 4 2 3 7" xfId="35112" xr:uid="{00000000-0005-0000-0000-0000036F0000}"/>
    <cellStyle name="Migliaia 55 4 2 3 8" xfId="38072" xr:uid="{00000000-0005-0000-0000-0000046F0000}"/>
    <cellStyle name="Migliaia 55 4 2 4" xfId="15069" xr:uid="{00000000-0005-0000-0000-0000056F0000}"/>
    <cellStyle name="Migliaia 55 4 2 4 2" xfId="15070" xr:uid="{00000000-0005-0000-0000-0000066F0000}"/>
    <cellStyle name="Migliaia 55 4 2 4 3" xfId="15071" xr:uid="{00000000-0005-0000-0000-0000076F0000}"/>
    <cellStyle name="Migliaia 55 4 2 4 4" xfId="27795" xr:uid="{00000000-0005-0000-0000-0000086F0000}"/>
    <cellStyle name="Migliaia 55 4 2 4 5" xfId="35849" xr:uid="{00000000-0005-0000-0000-0000096F0000}"/>
    <cellStyle name="Migliaia 55 4 2 4 6" xfId="38809" xr:uid="{00000000-0005-0000-0000-00000A6F0000}"/>
    <cellStyle name="Migliaia 55 4 2 5" xfId="15072" xr:uid="{00000000-0005-0000-0000-00000B6F0000}"/>
    <cellStyle name="Migliaia 55 4 2 5 2" xfId="15073" xr:uid="{00000000-0005-0000-0000-00000C6F0000}"/>
    <cellStyle name="Migliaia 55 4 2 5 3" xfId="15074" xr:uid="{00000000-0005-0000-0000-00000D6F0000}"/>
    <cellStyle name="Migliaia 55 4 2 5 4" xfId="28711" xr:uid="{00000000-0005-0000-0000-00000E6F0000}"/>
    <cellStyle name="Migliaia 55 4 2 5 5" xfId="39713" xr:uid="{00000000-0005-0000-0000-00000F6F0000}"/>
    <cellStyle name="Migliaia 55 4 2 6" xfId="15075" xr:uid="{00000000-0005-0000-0000-0000106F0000}"/>
    <cellStyle name="Migliaia 55 4 2 6 2" xfId="15076" xr:uid="{00000000-0005-0000-0000-0000116F0000}"/>
    <cellStyle name="Migliaia 55 4 2 6 3" xfId="15077" xr:uid="{00000000-0005-0000-0000-0000126F0000}"/>
    <cellStyle name="Migliaia 55 4 2 6 4" xfId="29631" xr:uid="{00000000-0005-0000-0000-0000136F0000}"/>
    <cellStyle name="Migliaia 55 4 2 6 5" xfId="40618" xr:uid="{00000000-0005-0000-0000-0000146F0000}"/>
    <cellStyle name="Migliaia 55 4 2 7" xfId="15078" xr:uid="{00000000-0005-0000-0000-0000156F0000}"/>
    <cellStyle name="Migliaia 55 4 2 8" xfId="15079" xr:uid="{00000000-0005-0000-0000-0000166F0000}"/>
    <cellStyle name="Migliaia 55 4 2 9" xfId="15080" xr:uid="{00000000-0005-0000-0000-0000176F0000}"/>
    <cellStyle name="Migliaia 55 4 3" xfId="15081" xr:uid="{00000000-0005-0000-0000-0000186F0000}"/>
    <cellStyle name="Migliaia 55 4 3 10" xfId="31229" xr:uid="{00000000-0005-0000-0000-0000196F0000}"/>
    <cellStyle name="Migliaia 55 4 3 11" xfId="33993" xr:uid="{00000000-0005-0000-0000-00001A6F0000}"/>
    <cellStyle name="Migliaia 55 4 3 12" xfId="37180" xr:uid="{00000000-0005-0000-0000-00001B6F0000}"/>
    <cellStyle name="Migliaia 55 4 3 2" xfId="15082" xr:uid="{00000000-0005-0000-0000-00001C6F0000}"/>
    <cellStyle name="Migliaia 55 4 3 2 2" xfId="15083" xr:uid="{00000000-0005-0000-0000-00001D6F0000}"/>
    <cellStyle name="Migliaia 55 4 3 2 3" xfId="15084" xr:uid="{00000000-0005-0000-0000-00001E6F0000}"/>
    <cellStyle name="Migliaia 55 4 3 2 4" xfId="15085" xr:uid="{00000000-0005-0000-0000-00001F6F0000}"/>
    <cellStyle name="Migliaia 55 4 3 2 5" xfId="27048" xr:uid="{00000000-0005-0000-0000-0000206F0000}"/>
    <cellStyle name="Migliaia 55 4 3 2 6" xfId="32126" xr:uid="{00000000-0005-0000-0000-0000216F0000}"/>
    <cellStyle name="Migliaia 55 4 3 2 7" xfId="35114" xr:uid="{00000000-0005-0000-0000-0000226F0000}"/>
    <cellStyle name="Migliaia 55 4 3 2 8" xfId="38074" xr:uid="{00000000-0005-0000-0000-0000236F0000}"/>
    <cellStyle name="Migliaia 55 4 3 3" xfId="15086" xr:uid="{00000000-0005-0000-0000-0000246F0000}"/>
    <cellStyle name="Migliaia 55 4 3 3 2" xfId="15087" xr:uid="{00000000-0005-0000-0000-0000256F0000}"/>
    <cellStyle name="Migliaia 55 4 3 3 3" xfId="15088" xr:uid="{00000000-0005-0000-0000-0000266F0000}"/>
    <cellStyle name="Migliaia 55 4 3 3 4" xfId="28169" xr:uid="{00000000-0005-0000-0000-0000276F0000}"/>
    <cellStyle name="Migliaia 55 4 3 3 5" xfId="36218" xr:uid="{00000000-0005-0000-0000-0000286F0000}"/>
    <cellStyle name="Migliaia 55 4 3 3 6" xfId="39178" xr:uid="{00000000-0005-0000-0000-0000296F0000}"/>
    <cellStyle name="Migliaia 55 4 3 4" xfId="15089" xr:uid="{00000000-0005-0000-0000-00002A6F0000}"/>
    <cellStyle name="Migliaia 55 4 3 4 2" xfId="15090" xr:uid="{00000000-0005-0000-0000-00002B6F0000}"/>
    <cellStyle name="Migliaia 55 4 3 4 3" xfId="15091" xr:uid="{00000000-0005-0000-0000-00002C6F0000}"/>
    <cellStyle name="Migliaia 55 4 3 4 4" xfId="29085" xr:uid="{00000000-0005-0000-0000-00002D6F0000}"/>
    <cellStyle name="Migliaia 55 4 3 4 5" xfId="40082" xr:uid="{00000000-0005-0000-0000-00002E6F0000}"/>
    <cellStyle name="Migliaia 55 4 3 5" xfId="15092" xr:uid="{00000000-0005-0000-0000-00002F6F0000}"/>
    <cellStyle name="Migliaia 55 4 3 5 2" xfId="15093" xr:uid="{00000000-0005-0000-0000-0000306F0000}"/>
    <cellStyle name="Migliaia 55 4 3 5 3" xfId="15094" xr:uid="{00000000-0005-0000-0000-0000316F0000}"/>
    <cellStyle name="Migliaia 55 4 3 5 4" xfId="30005" xr:uid="{00000000-0005-0000-0000-0000326F0000}"/>
    <cellStyle name="Migliaia 55 4 3 5 5" xfId="40987" xr:uid="{00000000-0005-0000-0000-0000336F0000}"/>
    <cellStyle name="Migliaia 55 4 3 6" xfId="15095" xr:uid="{00000000-0005-0000-0000-0000346F0000}"/>
    <cellStyle name="Migliaia 55 4 3 7" xfId="15096" xr:uid="{00000000-0005-0000-0000-0000356F0000}"/>
    <cellStyle name="Migliaia 55 4 3 8" xfId="15097" xr:uid="{00000000-0005-0000-0000-0000366F0000}"/>
    <cellStyle name="Migliaia 55 4 3 9" xfId="24712" xr:uid="{00000000-0005-0000-0000-0000376F0000}"/>
    <cellStyle name="Migliaia 55 4 4" xfId="15098" xr:uid="{00000000-0005-0000-0000-0000386F0000}"/>
    <cellStyle name="Migliaia 55 4 4 2" xfId="15099" xr:uid="{00000000-0005-0000-0000-0000396F0000}"/>
    <cellStyle name="Migliaia 55 4 4 3" xfId="15100" xr:uid="{00000000-0005-0000-0000-00003A6F0000}"/>
    <cellStyle name="Migliaia 55 4 4 4" xfId="15101" xr:uid="{00000000-0005-0000-0000-00003B6F0000}"/>
    <cellStyle name="Migliaia 55 4 4 5" xfId="27045" xr:uid="{00000000-0005-0000-0000-00003C6F0000}"/>
    <cellStyle name="Migliaia 55 4 4 6" xfId="32123" xr:uid="{00000000-0005-0000-0000-00003D6F0000}"/>
    <cellStyle name="Migliaia 55 4 4 7" xfId="35111" xr:uid="{00000000-0005-0000-0000-00003E6F0000}"/>
    <cellStyle name="Migliaia 55 4 4 8" xfId="38071" xr:uid="{00000000-0005-0000-0000-00003F6F0000}"/>
    <cellStyle name="Migliaia 55 4 5" xfId="15102" xr:uid="{00000000-0005-0000-0000-0000406F0000}"/>
    <cellStyle name="Migliaia 55 4 5 2" xfId="15103" xr:uid="{00000000-0005-0000-0000-0000416F0000}"/>
    <cellStyle name="Migliaia 55 4 5 3" xfId="15104" xr:uid="{00000000-0005-0000-0000-0000426F0000}"/>
    <cellStyle name="Migliaia 55 4 5 4" xfId="27794" xr:uid="{00000000-0005-0000-0000-0000436F0000}"/>
    <cellStyle name="Migliaia 55 4 5 5" xfId="35848" xr:uid="{00000000-0005-0000-0000-0000446F0000}"/>
    <cellStyle name="Migliaia 55 4 5 6" xfId="38808" xr:uid="{00000000-0005-0000-0000-0000456F0000}"/>
    <cellStyle name="Migliaia 55 4 6" xfId="15105" xr:uid="{00000000-0005-0000-0000-0000466F0000}"/>
    <cellStyle name="Migliaia 55 4 6 2" xfId="15106" xr:uid="{00000000-0005-0000-0000-0000476F0000}"/>
    <cellStyle name="Migliaia 55 4 6 3" xfId="15107" xr:uid="{00000000-0005-0000-0000-0000486F0000}"/>
    <cellStyle name="Migliaia 55 4 6 4" xfId="28710" xr:uid="{00000000-0005-0000-0000-0000496F0000}"/>
    <cellStyle name="Migliaia 55 4 6 5" xfId="39712" xr:uid="{00000000-0005-0000-0000-00004A6F0000}"/>
    <cellStyle name="Migliaia 55 4 7" xfId="15108" xr:uid="{00000000-0005-0000-0000-00004B6F0000}"/>
    <cellStyle name="Migliaia 55 4 7 2" xfId="15109" xr:uid="{00000000-0005-0000-0000-00004C6F0000}"/>
    <cellStyle name="Migliaia 55 4 7 3" xfId="15110" xr:uid="{00000000-0005-0000-0000-00004D6F0000}"/>
    <cellStyle name="Migliaia 55 4 7 4" xfId="29630" xr:uid="{00000000-0005-0000-0000-00004E6F0000}"/>
    <cellStyle name="Migliaia 55 4 7 5" xfId="40617" xr:uid="{00000000-0005-0000-0000-00004F6F0000}"/>
    <cellStyle name="Migliaia 55 4 8" xfId="15111" xr:uid="{00000000-0005-0000-0000-0000506F0000}"/>
    <cellStyle name="Migliaia 55 4 9" xfId="15112" xr:uid="{00000000-0005-0000-0000-0000516F0000}"/>
    <cellStyle name="Migliaia 55 5" xfId="15113" xr:uid="{00000000-0005-0000-0000-0000526F0000}"/>
    <cellStyle name="Migliaia 55 5 10" xfId="31230" xr:uid="{00000000-0005-0000-0000-0000536F0000}"/>
    <cellStyle name="Migliaia 55 5 11" xfId="33994" xr:uid="{00000000-0005-0000-0000-0000546F0000}"/>
    <cellStyle name="Migliaia 55 5 12" xfId="37181" xr:uid="{00000000-0005-0000-0000-0000556F0000}"/>
    <cellStyle name="Migliaia 55 5 2" xfId="15114" xr:uid="{00000000-0005-0000-0000-0000566F0000}"/>
    <cellStyle name="Migliaia 55 5 2 2" xfId="15115" xr:uid="{00000000-0005-0000-0000-0000576F0000}"/>
    <cellStyle name="Migliaia 55 5 2 3" xfId="15116" xr:uid="{00000000-0005-0000-0000-0000586F0000}"/>
    <cellStyle name="Migliaia 55 5 2 4" xfId="15117" xr:uid="{00000000-0005-0000-0000-0000596F0000}"/>
    <cellStyle name="Migliaia 55 5 2 5" xfId="27049" xr:uid="{00000000-0005-0000-0000-00005A6F0000}"/>
    <cellStyle name="Migliaia 55 5 2 6" xfId="32127" xr:uid="{00000000-0005-0000-0000-00005B6F0000}"/>
    <cellStyle name="Migliaia 55 5 2 7" xfId="35115" xr:uid="{00000000-0005-0000-0000-00005C6F0000}"/>
    <cellStyle name="Migliaia 55 5 2 8" xfId="38075" xr:uid="{00000000-0005-0000-0000-00005D6F0000}"/>
    <cellStyle name="Migliaia 55 5 3" xfId="15118" xr:uid="{00000000-0005-0000-0000-00005E6F0000}"/>
    <cellStyle name="Migliaia 55 5 3 2" xfId="15119" xr:uid="{00000000-0005-0000-0000-00005F6F0000}"/>
    <cellStyle name="Migliaia 55 5 3 3" xfId="15120" xr:uid="{00000000-0005-0000-0000-0000606F0000}"/>
    <cellStyle name="Migliaia 55 5 3 4" xfId="27796" xr:uid="{00000000-0005-0000-0000-0000616F0000}"/>
    <cellStyle name="Migliaia 55 5 3 5" xfId="35850" xr:uid="{00000000-0005-0000-0000-0000626F0000}"/>
    <cellStyle name="Migliaia 55 5 3 6" xfId="38810" xr:uid="{00000000-0005-0000-0000-0000636F0000}"/>
    <cellStyle name="Migliaia 55 5 4" xfId="15121" xr:uid="{00000000-0005-0000-0000-0000646F0000}"/>
    <cellStyle name="Migliaia 55 5 4 2" xfId="15122" xr:uid="{00000000-0005-0000-0000-0000656F0000}"/>
    <cellStyle name="Migliaia 55 5 4 3" xfId="15123" xr:uid="{00000000-0005-0000-0000-0000666F0000}"/>
    <cellStyle name="Migliaia 55 5 4 4" xfId="28712" xr:uid="{00000000-0005-0000-0000-0000676F0000}"/>
    <cellStyle name="Migliaia 55 5 4 5" xfId="39714" xr:uid="{00000000-0005-0000-0000-0000686F0000}"/>
    <cellStyle name="Migliaia 55 5 5" xfId="15124" xr:uid="{00000000-0005-0000-0000-0000696F0000}"/>
    <cellStyle name="Migliaia 55 5 5 2" xfId="15125" xr:uid="{00000000-0005-0000-0000-00006A6F0000}"/>
    <cellStyle name="Migliaia 55 5 5 3" xfId="15126" xr:uid="{00000000-0005-0000-0000-00006B6F0000}"/>
    <cellStyle name="Migliaia 55 5 5 4" xfId="29632" xr:uid="{00000000-0005-0000-0000-00006C6F0000}"/>
    <cellStyle name="Migliaia 55 5 5 5" xfId="40619" xr:uid="{00000000-0005-0000-0000-00006D6F0000}"/>
    <cellStyle name="Migliaia 55 5 6" xfId="15127" xr:uid="{00000000-0005-0000-0000-00006E6F0000}"/>
    <cellStyle name="Migliaia 55 5 7" xfId="15128" xr:uid="{00000000-0005-0000-0000-00006F6F0000}"/>
    <cellStyle name="Migliaia 55 5 8" xfId="15129" xr:uid="{00000000-0005-0000-0000-0000706F0000}"/>
    <cellStyle name="Migliaia 55 5 9" xfId="24713" xr:uid="{00000000-0005-0000-0000-0000716F0000}"/>
    <cellStyle name="Migliaia 55 6" xfId="15130" xr:uid="{00000000-0005-0000-0000-0000726F0000}"/>
    <cellStyle name="Migliaia 55 6 2" xfId="15131" xr:uid="{00000000-0005-0000-0000-0000736F0000}"/>
    <cellStyle name="Migliaia 55 6 3" xfId="15132" xr:uid="{00000000-0005-0000-0000-0000746F0000}"/>
    <cellStyle name="Migliaia 55 6 4" xfId="15133" xr:uid="{00000000-0005-0000-0000-0000756F0000}"/>
    <cellStyle name="Migliaia 55 6 5" xfId="27037" xr:uid="{00000000-0005-0000-0000-0000766F0000}"/>
    <cellStyle name="Migliaia 55 6 6" xfId="32115" xr:uid="{00000000-0005-0000-0000-0000776F0000}"/>
    <cellStyle name="Migliaia 55 6 7" xfId="35103" xr:uid="{00000000-0005-0000-0000-0000786F0000}"/>
    <cellStyle name="Migliaia 55 6 8" xfId="38063" xr:uid="{00000000-0005-0000-0000-0000796F0000}"/>
    <cellStyle name="Migliaia 55 7" xfId="15134" xr:uid="{00000000-0005-0000-0000-00007A6F0000}"/>
    <cellStyle name="Migliaia 55 7 2" xfId="15135" xr:uid="{00000000-0005-0000-0000-00007B6F0000}"/>
    <cellStyle name="Migliaia 55 7 3" xfId="15136" xr:uid="{00000000-0005-0000-0000-00007C6F0000}"/>
    <cellStyle name="Migliaia 55 7 4" xfId="15137" xr:uid="{00000000-0005-0000-0000-00007D6F0000}"/>
    <cellStyle name="Migliaia 55 7 5" xfId="23999" xr:uid="{00000000-0005-0000-0000-00007E6F0000}"/>
    <cellStyle name="Migliaia 55 7 6" xfId="30555" xr:uid="{00000000-0005-0000-0000-00007F6F0000}"/>
    <cellStyle name="Migliaia 55 7 7" xfId="33216" xr:uid="{00000000-0005-0000-0000-0000806F0000}"/>
    <cellStyle name="Migliaia 55 7 8" xfId="36507" xr:uid="{00000000-0005-0000-0000-0000816F0000}"/>
    <cellStyle name="Migliaia 55 8" xfId="15138" xr:uid="{00000000-0005-0000-0000-0000826F0000}"/>
    <cellStyle name="Migliaia 55 8 2" xfId="15139" xr:uid="{00000000-0005-0000-0000-0000836F0000}"/>
    <cellStyle name="Migliaia 55 8 3" xfId="15140" xr:uid="{00000000-0005-0000-0000-0000846F0000}"/>
    <cellStyle name="Migliaia 55 8 4" xfId="15141" xr:uid="{00000000-0005-0000-0000-0000856F0000}"/>
    <cellStyle name="Migliaia 55 8 5" xfId="27296" xr:uid="{00000000-0005-0000-0000-0000866F0000}"/>
    <cellStyle name="Migliaia 55 8 6" xfId="32367" xr:uid="{00000000-0005-0000-0000-0000876F0000}"/>
    <cellStyle name="Migliaia 55 8 7" xfId="35355" xr:uid="{00000000-0005-0000-0000-0000886F0000}"/>
    <cellStyle name="Migliaia 55 8 8" xfId="38315" xr:uid="{00000000-0005-0000-0000-0000896F0000}"/>
    <cellStyle name="Migliaia 55 9" xfId="15142" xr:uid="{00000000-0005-0000-0000-00008A6F0000}"/>
    <cellStyle name="Migliaia 55 9 2" xfId="15143" xr:uid="{00000000-0005-0000-0000-00008B6F0000}"/>
    <cellStyle name="Migliaia 55 9 3" xfId="15144" xr:uid="{00000000-0005-0000-0000-00008C6F0000}"/>
    <cellStyle name="Migliaia 55 9 4" xfId="15145" xr:uid="{00000000-0005-0000-0000-00008D6F0000}"/>
    <cellStyle name="Migliaia 55 9 5" xfId="27416" xr:uid="{00000000-0005-0000-0000-00008E6F0000}"/>
    <cellStyle name="Migliaia 55 9 6" xfId="30431" xr:uid="{00000000-0005-0000-0000-00008F6F0000}"/>
    <cellStyle name="Migliaia 55 9 7" xfId="35475" xr:uid="{00000000-0005-0000-0000-0000906F0000}"/>
    <cellStyle name="Migliaia 55 9 8" xfId="38435" xr:uid="{00000000-0005-0000-0000-0000916F0000}"/>
    <cellStyle name="Migliaia 56" xfId="15146" xr:uid="{00000000-0005-0000-0000-0000926F0000}"/>
    <cellStyle name="Migliaia 56 10" xfId="15147" xr:uid="{00000000-0005-0000-0000-0000936F0000}"/>
    <cellStyle name="Migliaia 56 10 2" xfId="15148" xr:uid="{00000000-0005-0000-0000-0000946F0000}"/>
    <cellStyle name="Migliaia 56 10 3" xfId="15149" xr:uid="{00000000-0005-0000-0000-0000956F0000}"/>
    <cellStyle name="Migliaia 56 10 4" xfId="28333" xr:uid="{00000000-0005-0000-0000-0000966F0000}"/>
    <cellStyle name="Migliaia 56 10 5" xfId="33091" xr:uid="{00000000-0005-0000-0000-0000976F0000}"/>
    <cellStyle name="Migliaia 56 10 6" xfId="39340" xr:uid="{00000000-0005-0000-0000-0000986F0000}"/>
    <cellStyle name="Migliaia 56 11" xfId="15150" xr:uid="{00000000-0005-0000-0000-0000996F0000}"/>
    <cellStyle name="Migliaia 56 11 2" xfId="15151" xr:uid="{00000000-0005-0000-0000-00009A6F0000}"/>
    <cellStyle name="Migliaia 56 11 3" xfId="15152" xr:uid="{00000000-0005-0000-0000-00009B6F0000}"/>
    <cellStyle name="Migliaia 56 11 4" xfId="29253" xr:uid="{00000000-0005-0000-0000-00009C6F0000}"/>
    <cellStyle name="Migliaia 56 11 5" xfId="32741" xr:uid="{00000000-0005-0000-0000-00009D6F0000}"/>
    <cellStyle name="Migliaia 56 11 6" xfId="40245" xr:uid="{00000000-0005-0000-0000-00009E6F0000}"/>
    <cellStyle name="Migliaia 56 12" xfId="15153" xr:uid="{00000000-0005-0000-0000-00009F6F0000}"/>
    <cellStyle name="Migliaia 56 13" xfId="15154" xr:uid="{00000000-0005-0000-0000-0000A06F0000}"/>
    <cellStyle name="Migliaia 56 14" xfId="15155" xr:uid="{00000000-0005-0000-0000-0000A16F0000}"/>
    <cellStyle name="Migliaia 56 15" xfId="23646" xr:uid="{00000000-0005-0000-0000-0000A26F0000}"/>
    <cellStyle name="Migliaia 56 16" xfId="30285" xr:uid="{00000000-0005-0000-0000-0000A36F0000}"/>
    <cellStyle name="Migliaia 56 17" xfId="36388" xr:uid="{00000000-0005-0000-0000-0000A46F0000}"/>
    <cellStyle name="Migliaia 56 18" xfId="41150" xr:uid="{00000000-0005-0000-0000-0000A56F0000}"/>
    <cellStyle name="Migliaia 56 19" xfId="41271" xr:uid="{00000000-0005-0000-0000-0000A66F0000}"/>
    <cellStyle name="Migliaia 56 2" xfId="15156" xr:uid="{00000000-0005-0000-0000-0000A76F0000}"/>
    <cellStyle name="Migliaia 56 2 10" xfId="24714" xr:uid="{00000000-0005-0000-0000-0000A86F0000}"/>
    <cellStyle name="Migliaia 56 2 11" xfId="30286" xr:uid="{00000000-0005-0000-0000-0000A96F0000}"/>
    <cellStyle name="Migliaia 56 2 12" xfId="37182" xr:uid="{00000000-0005-0000-0000-0000AA6F0000}"/>
    <cellStyle name="Migliaia 56 2 2" xfId="15157" xr:uid="{00000000-0005-0000-0000-0000AB6F0000}"/>
    <cellStyle name="Migliaia 56 2 2 10" xfId="31232" xr:uid="{00000000-0005-0000-0000-0000AC6F0000}"/>
    <cellStyle name="Migliaia 56 2 2 11" xfId="33996" xr:uid="{00000000-0005-0000-0000-0000AD6F0000}"/>
    <cellStyle name="Migliaia 56 2 2 12" xfId="37183" xr:uid="{00000000-0005-0000-0000-0000AE6F0000}"/>
    <cellStyle name="Migliaia 56 2 2 2" xfId="15158" xr:uid="{00000000-0005-0000-0000-0000AF6F0000}"/>
    <cellStyle name="Migliaia 56 2 2 2 2" xfId="15159" xr:uid="{00000000-0005-0000-0000-0000B06F0000}"/>
    <cellStyle name="Migliaia 56 2 2 2 3" xfId="15160" xr:uid="{00000000-0005-0000-0000-0000B16F0000}"/>
    <cellStyle name="Migliaia 56 2 2 2 4" xfId="15161" xr:uid="{00000000-0005-0000-0000-0000B26F0000}"/>
    <cellStyle name="Migliaia 56 2 2 2 5" xfId="27052" xr:uid="{00000000-0005-0000-0000-0000B36F0000}"/>
    <cellStyle name="Migliaia 56 2 2 2 6" xfId="32130" xr:uid="{00000000-0005-0000-0000-0000B46F0000}"/>
    <cellStyle name="Migliaia 56 2 2 2 7" xfId="35118" xr:uid="{00000000-0005-0000-0000-0000B56F0000}"/>
    <cellStyle name="Migliaia 56 2 2 2 8" xfId="38078" xr:uid="{00000000-0005-0000-0000-0000B66F0000}"/>
    <cellStyle name="Migliaia 56 2 2 3" xfId="15162" xr:uid="{00000000-0005-0000-0000-0000B76F0000}"/>
    <cellStyle name="Migliaia 56 2 2 3 2" xfId="15163" xr:uid="{00000000-0005-0000-0000-0000B86F0000}"/>
    <cellStyle name="Migliaia 56 2 2 3 3" xfId="15164" xr:uid="{00000000-0005-0000-0000-0000B96F0000}"/>
    <cellStyle name="Migliaia 56 2 2 3 4" xfId="28171" xr:uid="{00000000-0005-0000-0000-0000BA6F0000}"/>
    <cellStyle name="Migliaia 56 2 2 3 5" xfId="36220" xr:uid="{00000000-0005-0000-0000-0000BB6F0000}"/>
    <cellStyle name="Migliaia 56 2 2 3 6" xfId="39180" xr:uid="{00000000-0005-0000-0000-0000BC6F0000}"/>
    <cellStyle name="Migliaia 56 2 2 4" xfId="15165" xr:uid="{00000000-0005-0000-0000-0000BD6F0000}"/>
    <cellStyle name="Migliaia 56 2 2 4 2" xfId="15166" xr:uid="{00000000-0005-0000-0000-0000BE6F0000}"/>
    <cellStyle name="Migliaia 56 2 2 4 3" xfId="15167" xr:uid="{00000000-0005-0000-0000-0000BF6F0000}"/>
    <cellStyle name="Migliaia 56 2 2 4 4" xfId="29087" xr:uid="{00000000-0005-0000-0000-0000C06F0000}"/>
    <cellStyle name="Migliaia 56 2 2 4 5" xfId="40084" xr:uid="{00000000-0005-0000-0000-0000C16F0000}"/>
    <cellStyle name="Migliaia 56 2 2 5" xfId="15168" xr:uid="{00000000-0005-0000-0000-0000C26F0000}"/>
    <cellStyle name="Migliaia 56 2 2 5 2" xfId="15169" xr:uid="{00000000-0005-0000-0000-0000C36F0000}"/>
    <cellStyle name="Migliaia 56 2 2 5 3" xfId="15170" xr:uid="{00000000-0005-0000-0000-0000C46F0000}"/>
    <cellStyle name="Migliaia 56 2 2 5 4" xfId="30007" xr:uid="{00000000-0005-0000-0000-0000C56F0000}"/>
    <cellStyle name="Migliaia 56 2 2 5 5" xfId="40989" xr:uid="{00000000-0005-0000-0000-0000C66F0000}"/>
    <cellStyle name="Migliaia 56 2 2 6" xfId="15171" xr:uid="{00000000-0005-0000-0000-0000C76F0000}"/>
    <cellStyle name="Migliaia 56 2 2 7" xfId="15172" xr:uid="{00000000-0005-0000-0000-0000C86F0000}"/>
    <cellStyle name="Migliaia 56 2 2 8" xfId="15173" xr:uid="{00000000-0005-0000-0000-0000C96F0000}"/>
    <cellStyle name="Migliaia 56 2 2 9" xfId="24715" xr:uid="{00000000-0005-0000-0000-0000CA6F0000}"/>
    <cellStyle name="Migliaia 56 2 3" xfId="15174" xr:uid="{00000000-0005-0000-0000-0000CB6F0000}"/>
    <cellStyle name="Migliaia 56 2 3 2" xfId="15175" xr:uid="{00000000-0005-0000-0000-0000CC6F0000}"/>
    <cellStyle name="Migliaia 56 2 3 3" xfId="15176" xr:uid="{00000000-0005-0000-0000-0000CD6F0000}"/>
    <cellStyle name="Migliaia 56 2 3 4" xfId="15177" xr:uid="{00000000-0005-0000-0000-0000CE6F0000}"/>
    <cellStyle name="Migliaia 56 2 3 5" xfId="27051" xr:uid="{00000000-0005-0000-0000-0000CF6F0000}"/>
    <cellStyle name="Migliaia 56 2 3 6" xfId="32129" xr:uid="{00000000-0005-0000-0000-0000D06F0000}"/>
    <cellStyle name="Migliaia 56 2 3 7" xfId="35117" xr:uid="{00000000-0005-0000-0000-0000D16F0000}"/>
    <cellStyle name="Migliaia 56 2 3 8" xfId="38077" xr:uid="{00000000-0005-0000-0000-0000D26F0000}"/>
    <cellStyle name="Migliaia 56 2 4" xfId="15178" xr:uid="{00000000-0005-0000-0000-0000D36F0000}"/>
    <cellStyle name="Migliaia 56 2 4 2" xfId="15179" xr:uid="{00000000-0005-0000-0000-0000D46F0000}"/>
    <cellStyle name="Migliaia 56 2 4 3" xfId="15180" xr:uid="{00000000-0005-0000-0000-0000D56F0000}"/>
    <cellStyle name="Migliaia 56 2 4 4" xfId="15181" xr:uid="{00000000-0005-0000-0000-0000D66F0000}"/>
    <cellStyle name="Migliaia 56 2 4 5" xfId="27480" xr:uid="{00000000-0005-0000-0000-0000D76F0000}"/>
    <cellStyle name="Migliaia 56 2 4 6" xfId="31231" xr:uid="{00000000-0005-0000-0000-0000D86F0000}"/>
    <cellStyle name="Migliaia 56 2 4 7" xfId="35537" xr:uid="{00000000-0005-0000-0000-0000D96F0000}"/>
    <cellStyle name="Migliaia 56 2 4 8" xfId="38497" xr:uid="{00000000-0005-0000-0000-0000DA6F0000}"/>
    <cellStyle name="Migliaia 56 2 5" xfId="15182" xr:uid="{00000000-0005-0000-0000-0000DB6F0000}"/>
    <cellStyle name="Migliaia 56 2 5 2" xfId="15183" xr:uid="{00000000-0005-0000-0000-0000DC6F0000}"/>
    <cellStyle name="Migliaia 56 2 5 3" xfId="15184" xr:uid="{00000000-0005-0000-0000-0000DD6F0000}"/>
    <cellStyle name="Migliaia 56 2 5 4" xfId="28396" xr:uid="{00000000-0005-0000-0000-0000DE6F0000}"/>
    <cellStyle name="Migliaia 56 2 5 5" xfId="33995" xr:uid="{00000000-0005-0000-0000-0000DF6F0000}"/>
    <cellStyle name="Migliaia 56 2 5 6" xfId="39401" xr:uid="{00000000-0005-0000-0000-0000E06F0000}"/>
    <cellStyle name="Migliaia 56 2 6" xfId="15185" xr:uid="{00000000-0005-0000-0000-0000E16F0000}"/>
    <cellStyle name="Migliaia 56 2 6 2" xfId="15186" xr:uid="{00000000-0005-0000-0000-0000E26F0000}"/>
    <cellStyle name="Migliaia 56 2 6 3" xfId="15187" xr:uid="{00000000-0005-0000-0000-0000E36F0000}"/>
    <cellStyle name="Migliaia 56 2 6 4" xfId="29316" xr:uid="{00000000-0005-0000-0000-0000E46F0000}"/>
    <cellStyle name="Migliaia 56 2 6 5" xfId="40306" xr:uid="{00000000-0005-0000-0000-0000E56F0000}"/>
    <cellStyle name="Migliaia 56 2 7" xfId="15188" xr:uid="{00000000-0005-0000-0000-0000E66F0000}"/>
    <cellStyle name="Migliaia 56 2 8" xfId="15189" xr:uid="{00000000-0005-0000-0000-0000E76F0000}"/>
    <cellStyle name="Migliaia 56 2 9" xfId="15190" xr:uid="{00000000-0005-0000-0000-0000E86F0000}"/>
    <cellStyle name="Migliaia 56 3" xfId="15191" xr:uid="{00000000-0005-0000-0000-0000E96F0000}"/>
    <cellStyle name="Migliaia 56 3 10" xfId="15192" xr:uid="{00000000-0005-0000-0000-0000EA6F0000}"/>
    <cellStyle name="Migliaia 56 3 11" xfId="15193" xr:uid="{00000000-0005-0000-0000-0000EB6F0000}"/>
    <cellStyle name="Migliaia 56 3 12" xfId="24716" xr:uid="{00000000-0005-0000-0000-0000EC6F0000}"/>
    <cellStyle name="Migliaia 56 3 13" xfId="31233" xr:uid="{00000000-0005-0000-0000-0000ED6F0000}"/>
    <cellStyle name="Migliaia 56 3 14" xfId="37184" xr:uid="{00000000-0005-0000-0000-0000EE6F0000}"/>
    <cellStyle name="Migliaia 56 3 2" xfId="15194" xr:uid="{00000000-0005-0000-0000-0000EF6F0000}"/>
    <cellStyle name="Migliaia 56 3 2 10" xfId="31234" xr:uid="{00000000-0005-0000-0000-0000F06F0000}"/>
    <cellStyle name="Migliaia 56 3 2 11" xfId="33998" xr:uid="{00000000-0005-0000-0000-0000F16F0000}"/>
    <cellStyle name="Migliaia 56 3 2 12" xfId="37185" xr:uid="{00000000-0005-0000-0000-0000F26F0000}"/>
    <cellStyle name="Migliaia 56 3 2 2" xfId="15195" xr:uid="{00000000-0005-0000-0000-0000F36F0000}"/>
    <cellStyle name="Migliaia 56 3 2 2 2" xfId="15196" xr:uid="{00000000-0005-0000-0000-0000F46F0000}"/>
    <cellStyle name="Migliaia 56 3 2 2 3" xfId="15197" xr:uid="{00000000-0005-0000-0000-0000F56F0000}"/>
    <cellStyle name="Migliaia 56 3 2 2 4" xfId="15198" xr:uid="{00000000-0005-0000-0000-0000F66F0000}"/>
    <cellStyle name="Migliaia 56 3 2 2 5" xfId="27054" xr:uid="{00000000-0005-0000-0000-0000F76F0000}"/>
    <cellStyle name="Migliaia 56 3 2 2 6" xfId="32132" xr:uid="{00000000-0005-0000-0000-0000F86F0000}"/>
    <cellStyle name="Migliaia 56 3 2 2 7" xfId="35120" xr:uid="{00000000-0005-0000-0000-0000F96F0000}"/>
    <cellStyle name="Migliaia 56 3 2 2 8" xfId="38080" xr:uid="{00000000-0005-0000-0000-0000FA6F0000}"/>
    <cellStyle name="Migliaia 56 3 2 3" xfId="15199" xr:uid="{00000000-0005-0000-0000-0000FB6F0000}"/>
    <cellStyle name="Migliaia 56 3 2 3 2" xfId="15200" xr:uid="{00000000-0005-0000-0000-0000FC6F0000}"/>
    <cellStyle name="Migliaia 56 3 2 3 3" xfId="15201" xr:uid="{00000000-0005-0000-0000-0000FD6F0000}"/>
    <cellStyle name="Migliaia 56 3 2 3 4" xfId="27798" xr:uid="{00000000-0005-0000-0000-0000FE6F0000}"/>
    <cellStyle name="Migliaia 56 3 2 3 5" xfId="35852" xr:uid="{00000000-0005-0000-0000-0000FF6F0000}"/>
    <cellStyle name="Migliaia 56 3 2 3 6" xfId="38812" xr:uid="{00000000-0005-0000-0000-000000700000}"/>
    <cellStyle name="Migliaia 56 3 2 4" xfId="15202" xr:uid="{00000000-0005-0000-0000-000001700000}"/>
    <cellStyle name="Migliaia 56 3 2 4 2" xfId="15203" xr:uid="{00000000-0005-0000-0000-000002700000}"/>
    <cellStyle name="Migliaia 56 3 2 4 3" xfId="15204" xr:uid="{00000000-0005-0000-0000-000003700000}"/>
    <cellStyle name="Migliaia 56 3 2 4 4" xfId="28714" xr:uid="{00000000-0005-0000-0000-000004700000}"/>
    <cellStyle name="Migliaia 56 3 2 4 5" xfId="39716" xr:uid="{00000000-0005-0000-0000-000005700000}"/>
    <cellStyle name="Migliaia 56 3 2 5" xfId="15205" xr:uid="{00000000-0005-0000-0000-000006700000}"/>
    <cellStyle name="Migliaia 56 3 2 5 2" xfId="15206" xr:uid="{00000000-0005-0000-0000-000007700000}"/>
    <cellStyle name="Migliaia 56 3 2 5 3" xfId="15207" xr:uid="{00000000-0005-0000-0000-000008700000}"/>
    <cellStyle name="Migliaia 56 3 2 5 4" xfId="29634" xr:uid="{00000000-0005-0000-0000-000009700000}"/>
    <cellStyle name="Migliaia 56 3 2 5 5" xfId="40621" xr:uid="{00000000-0005-0000-0000-00000A700000}"/>
    <cellStyle name="Migliaia 56 3 2 6" xfId="15208" xr:uid="{00000000-0005-0000-0000-00000B700000}"/>
    <cellStyle name="Migliaia 56 3 2 7" xfId="15209" xr:uid="{00000000-0005-0000-0000-00000C700000}"/>
    <cellStyle name="Migliaia 56 3 2 8" xfId="15210" xr:uid="{00000000-0005-0000-0000-00000D700000}"/>
    <cellStyle name="Migliaia 56 3 2 9" xfId="24717" xr:uid="{00000000-0005-0000-0000-00000E700000}"/>
    <cellStyle name="Migliaia 56 3 3" xfId="15211" xr:uid="{00000000-0005-0000-0000-00000F700000}"/>
    <cellStyle name="Migliaia 56 3 3 10" xfId="24718" xr:uid="{00000000-0005-0000-0000-000010700000}"/>
    <cellStyle name="Migliaia 56 3 3 11" xfId="31235" xr:uid="{00000000-0005-0000-0000-000011700000}"/>
    <cellStyle name="Migliaia 56 3 3 12" xfId="33999" xr:uid="{00000000-0005-0000-0000-000012700000}"/>
    <cellStyle name="Migliaia 56 3 3 13" xfId="37186" xr:uid="{00000000-0005-0000-0000-000013700000}"/>
    <cellStyle name="Migliaia 56 3 3 2" xfId="15212" xr:uid="{00000000-0005-0000-0000-000014700000}"/>
    <cellStyle name="Migliaia 56 3 3 2 10" xfId="31236" xr:uid="{00000000-0005-0000-0000-000015700000}"/>
    <cellStyle name="Migliaia 56 3 3 2 11" xfId="34000" xr:uid="{00000000-0005-0000-0000-000016700000}"/>
    <cellStyle name="Migliaia 56 3 3 2 12" xfId="37187" xr:uid="{00000000-0005-0000-0000-000017700000}"/>
    <cellStyle name="Migliaia 56 3 3 2 2" xfId="15213" xr:uid="{00000000-0005-0000-0000-000018700000}"/>
    <cellStyle name="Migliaia 56 3 3 2 2 2" xfId="15214" xr:uid="{00000000-0005-0000-0000-000019700000}"/>
    <cellStyle name="Migliaia 56 3 3 2 2 3" xfId="15215" xr:uid="{00000000-0005-0000-0000-00001A700000}"/>
    <cellStyle name="Migliaia 56 3 3 2 2 4" xfId="15216" xr:uid="{00000000-0005-0000-0000-00001B700000}"/>
    <cellStyle name="Migliaia 56 3 3 2 2 5" xfId="27056" xr:uid="{00000000-0005-0000-0000-00001C700000}"/>
    <cellStyle name="Migliaia 56 3 3 2 2 6" xfId="32134" xr:uid="{00000000-0005-0000-0000-00001D700000}"/>
    <cellStyle name="Migliaia 56 3 3 2 2 7" xfId="35122" xr:uid="{00000000-0005-0000-0000-00001E700000}"/>
    <cellStyle name="Migliaia 56 3 3 2 2 8" xfId="38082" xr:uid="{00000000-0005-0000-0000-00001F700000}"/>
    <cellStyle name="Migliaia 56 3 3 2 3" xfId="15217" xr:uid="{00000000-0005-0000-0000-000020700000}"/>
    <cellStyle name="Migliaia 56 3 3 2 3 2" xfId="15218" xr:uid="{00000000-0005-0000-0000-000021700000}"/>
    <cellStyle name="Migliaia 56 3 3 2 3 3" xfId="15219" xr:uid="{00000000-0005-0000-0000-000022700000}"/>
    <cellStyle name="Migliaia 56 3 3 2 3 4" xfId="28173" xr:uid="{00000000-0005-0000-0000-000023700000}"/>
    <cellStyle name="Migliaia 56 3 3 2 3 5" xfId="36222" xr:uid="{00000000-0005-0000-0000-000024700000}"/>
    <cellStyle name="Migliaia 56 3 3 2 3 6" xfId="39182" xr:uid="{00000000-0005-0000-0000-000025700000}"/>
    <cellStyle name="Migliaia 56 3 3 2 4" xfId="15220" xr:uid="{00000000-0005-0000-0000-000026700000}"/>
    <cellStyle name="Migliaia 56 3 3 2 4 2" xfId="15221" xr:uid="{00000000-0005-0000-0000-000027700000}"/>
    <cellStyle name="Migliaia 56 3 3 2 4 3" xfId="15222" xr:uid="{00000000-0005-0000-0000-000028700000}"/>
    <cellStyle name="Migliaia 56 3 3 2 4 4" xfId="29089" xr:uid="{00000000-0005-0000-0000-000029700000}"/>
    <cellStyle name="Migliaia 56 3 3 2 4 5" xfId="40086" xr:uid="{00000000-0005-0000-0000-00002A700000}"/>
    <cellStyle name="Migliaia 56 3 3 2 5" xfId="15223" xr:uid="{00000000-0005-0000-0000-00002B700000}"/>
    <cellStyle name="Migliaia 56 3 3 2 5 2" xfId="15224" xr:uid="{00000000-0005-0000-0000-00002C700000}"/>
    <cellStyle name="Migliaia 56 3 3 2 5 3" xfId="15225" xr:uid="{00000000-0005-0000-0000-00002D700000}"/>
    <cellStyle name="Migliaia 56 3 3 2 5 4" xfId="30009" xr:uid="{00000000-0005-0000-0000-00002E700000}"/>
    <cellStyle name="Migliaia 56 3 3 2 5 5" xfId="40991" xr:uid="{00000000-0005-0000-0000-00002F700000}"/>
    <cellStyle name="Migliaia 56 3 3 2 6" xfId="15226" xr:uid="{00000000-0005-0000-0000-000030700000}"/>
    <cellStyle name="Migliaia 56 3 3 2 7" xfId="15227" xr:uid="{00000000-0005-0000-0000-000031700000}"/>
    <cellStyle name="Migliaia 56 3 3 2 8" xfId="15228" xr:uid="{00000000-0005-0000-0000-000032700000}"/>
    <cellStyle name="Migliaia 56 3 3 2 9" xfId="24719" xr:uid="{00000000-0005-0000-0000-000033700000}"/>
    <cellStyle name="Migliaia 56 3 3 3" xfId="15229" xr:uid="{00000000-0005-0000-0000-000034700000}"/>
    <cellStyle name="Migliaia 56 3 3 3 2" xfId="15230" xr:uid="{00000000-0005-0000-0000-000035700000}"/>
    <cellStyle name="Migliaia 56 3 3 3 3" xfId="15231" xr:uid="{00000000-0005-0000-0000-000036700000}"/>
    <cellStyle name="Migliaia 56 3 3 3 4" xfId="15232" xr:uid="{00000000-0005-0000-0000-000037700000}"/>
    <cellStyle name="Migliaia 56 3 3 3 5" xfId="27055" xr:uid="{00000000-0005-0000-0000-000038700000}"/>
    <cellStyle name="Migliaia 56 3 3 3 6" xfId="32133" xr:uid="{00000000-0005-0000-0000-000039700000}"/>
    <cellStyle name="Migliaia 56 3 3 3 7" xfId="35121" xr:uid="{00000000-0005-0000-0000-00003A700000}"/>
    <cellStyle name="Migliaia 56 3 3 3 8" xfId="38081" xr:uid="{00000000-0005-0000-0000-00003B700000}"/>
    <cellStyle name="Migliaia 56 3 3 4" xfId="15233" xr:uid="{00000000-0005-0000-0000-00003C700000}"/>
    <cellStyle name="Migliaia 56 3 3 4 2" xfId="15234" xr:uid="{00000000-0005-0000-0000-00003D700000}"/>
    <cellStyle name="Migliaia 56 3 3 4 3" xfId="15235" xr:uid="{00000000-0005-0000-0000-00003E700000}"/>
    <cellStyle name="Migliaia 56 3 3 4 4" xfId="27799" xr:uid="{00000000-0005-0000-0000-00003F700000}"/>
    <cellStyle name="Migliaia 56 3 3 4 5" xfId="35853" xr:uid="{00000000-0005-0000-0000-000040700000}"/>
    <cellStyle name="Migliaia 56 3 3 4 6" xfId="38813" xr:uid="{00000000-0005-0000-0000-000041700000}"/>
    <cellStyle name="Migliaia 56 3 3 5" xfId="15236" xr:uid="{00000000-0005-0000-0000-000042700000}"/>
    <cellStyle name="Migliaia 56 3 3 5 2" xfId="15237" xr:uid="{00000000-0005-0000-0000-000043700000}"/>
    <cellStyle name="Migliaia 56 3 3 5 3" xfId="15238" xr:uid="{00000000-0005-0000-0000-000044700000}"/>
    <cellStyle name="Migliaia 56 3 3 5 4" xfId="28715" xr:uid="{00000000-0005-0000-0000-000045700000}"/>
    <cellStyle name="Migliaia 56 3 3 5 5" xfId="39717" xr:uid="{00000000-0005-0000-0000-000046700000}"/>
    <cellStyle name="Migliaia 56 3 3 6" xfId="15239" xr:uid="{00000000-0005-0000-0000-000047700000}"/>
    <cellStyle name="Migliaia 56 3 3 6 2" xfId="15240" xr:uid="{00000000-0005-0000-0000-000048700000}"/>
    <cellStyle name="Migliaia 56 3 3 6 3" xfId="15241" xr:uid="{00000000-0005-0000-0000-000049700000}"/>
    <cellStyle name="Migliaia 56 3 3 6 4" xfId="29635" xr:uid="{00000000-0005-0000-0000-00004A700000}"/>
    <cellStyle name="Migliaia 56 3 3 6 5" xfId="40622" xr:uid="{00000000-0005-0000-0000-00004B700000}"/>
    <cellStyle name="Migliaia 56 3 3 7" xfId="15242" xr:uid="{00000000-0005-0000-0000-00004C700000}"/>
    <cellStyle name="Migliaia 56 3 3 8" xfId="15243" xr:uid="{00000000-0005-0000-0000-00004D700000}"/>
    <cellStyle name="Migliaia 56 3 3 9" xfId="15244" xr:uid="{00000000-0005-0000-0000-00004E700000}"/>
    <cellStyle name="Migliaia 56 3 4" xfId="15245" xr:uid="{00000000-0005-0000-0000-00004F700000}"/>
    <cellStyle name="Migliaia 56 3 4 10" xfId="31237" xr:uid="{00000000-0005-0000-0000-000050700000}"/>
    <cellStyle name="Migliaia 56 3 4 11" xfId="34001" xr:uid="{00000000-0005-0000-0000-000051700000}"/>
    <cellStyle name="Migliaia 56 3 4 12" xfId="37188" xr:uid="{00000000-0005-0000-0000-000052700000}"/>
    <cellStyle name="Migliaia 56 3 4 2" xfId="15246" xr:uid="{00000000-0005-0000-0000-000053700000}"/>
    <cellStyle name="Migliaia 56 3 4 2 2" xfId="15247" xr:uid="{00000000-0005-0000-0000-000054700000}"/>
    <cellStyle name="Migliaia 56 3 4 2 3" xfId="15248" xr:uid="{00000000-0005-0000-0000-000055700000}"/>
    <cellStyle name="Migliaia 56 3 4 2 4" xfId="15249" xr:uid="{00000000-0005-0000-0000-000056700000}"/>
    <cellStyle name="Migliaia 56 3 4 2 5" xfId="27057" xr:uid="{00000000-0005-0000-0000-000057700000}"/>
    <cellStyle name="Migliaia 56 3 4 2 6" xfId="32135" xr:uid="{00000000-0005-0000-0000-000058700000}"/>
    <cellStyle name="Migliaia 56 3 4 2 7" xfId="35123" xr:uid="{00000000-0005-0000-0000-000059700000}"/>
    <cellStyle name="Migliaia 56 3 4 2 8" xfId="38083" xr:uid="{00000000-0005-0000-0000-00005A700000}"/>
    <cellStyle name="Migliaia 56 3 4 3" xfId="15250" xr:uid="{00000000-0005-0000-0000-00005B700000}"/>
    <cellStyle name="Migliaia 56 3 4 3 2" xfId="15251" xr:uid="{00000000-0005-0000-0000-00005C700000}"/>
    <cellStyle name="Migliaia 56 3 4 3 3" xfId="15252" xr:uid="{00000000-0005-0000-0000-00005D700000}"/>
    <cellStyle name="Migliaia 56 3 4 3 4" xfId="28172" xr:uid="{00000000-0005-0000-0000-00005E700000}"/>
    <cellStyle name="Migliaia 56 3 4 3 5" xfId="36221" xr:uid="{00000000-0005-0000-0000-00005F700000}"/>
    <cellStyle name="Migliaia 56 3 4 3 6" xfId="39181" xr:uid="{00000000-0005-0000-0000-000060700000}"/>
    <cellStyle name="Migliaia 56 3 4 4" xfId="15253" xr:uid="{00000000-0005-0000-0000-000061700000}"/>
    <cellStyle name="Migliaia 56 3 4 4 2" xfId="15254" xr:uid="{00000000-0005-0000-0000-000062700000}"/>
    <cellStyle name="Migliaia 56 3 4 4 3" xfId="15255" xr:uid="{00000000-0005-0000-0000-000063700000}"/>
    <cellStyle name="Migliaia 56 3 4 4 4" xfId="29088" xr:uid="{00000000-0005-0000-0000-000064700000}"/>
    <cellStyle name="Migliaia 56 3 4 4 5" xfId="40085" xr:uid="{00000000-0005-0000-0000-000065700000}"/>
    <cellStyle name="Migliaia 56 3 4 5" xfId="15256" xr:uid="{00000000-0005-0000-0000-000066700000}"/>
    <cellStyle name="Migliaia 56 3 4 5 2" xfId="15257" xr:uid="{00000000-0005-0000-0000-000067700000}"/>
    <cellStyle name="Migliaia 56 3 4 5 3" xfId="15258" xr:uid="{00000000-0005-0000-0000-000068700000}"/>
    <cellStyle name="Migliaia 56 3 4 5 4" xfId="30008" xr:uid="{00000000-0005-0000-0000-000069700000}"/>
    <cellStyle name="Migliaia 56 3 4 5 5" xfId="40990" xr:uid="{00000000-0005-0000-0000-00006A700000}"/>
    <cellStyle name="Migliaia 56 3 4 6" xfId="15259" xr:uid="{00000000-0005-0000-0000-00006B700000}"/>
    <cellStyle name="Migliaia 56 3 4 7" xfId="15260" xr:uid="{00000000-0005-0000-0000-00006C700000}"/>
    <cellStyle name="Migliaia 56 3 4 8" xfId="15261" xr:uid="{00000000-0005-0000-0000-00006D700000}"/>
    <cellStyle name="Migliaia 56 3 4 9" xfId="24720" xr:uid="{00000000-0005-0000-0000-00006E700000}"/>
    <cellStyle name="Migliaia 56 3 5" xfId="15262" xr:uid="{00000000-0005-0000-0000-00006F700000}"/>
    <cellStyle name="Migliaia 56 3 5 2" xfId="15263" xr:uid="{00000000-0005-0000-0000-000070700000}"/>
    <cellStyle name="Migliaia 56 3 5 3" xfId="15264" xr:uid="{00000000-0005-0000-0000-000071700000}"/>
    <cellStyle name="Migliaia 56 3 5 4" xfId="15265" xr:uid="{00000000-0005-0000-0000-000072700000}"/>
    <cellStyle name="Migliaia 56 3 5 5" xfId="27053" xr:uid="{00000000-0005-0000-0000-000073700000}"/>
    <cellStyle name="Migliaia 56 3 5 6" xfId="32131" xr:uid="{00000000-0005-0000-0000-000074700000}"/>
    <cellStyle name="Migliaia 56 3 5 7" xfId="35119" xr:uid="{00000000-0005-0000-0000-000075700000}"/>
    <cellStyle name="Migliaia 56 3 5 8" xfId="38079" xr:uid="{00000000-0005-0000-0000-000076700000}"/>
    <cellStyle name="Migliaia 56 3 6" xfId="15266" xr:uid="{00000000-0005-0000-0000-000077700000}"/>
    <cellStyle name="Migliaia 56 3 6 2" xfId="15267" xr:uid="{00000000-0005-0000-0000-000078700000}"/>
    <cellStyle name="Migliaia 56 3 6 3" xfId="15268" xr:uid="{00000000-0005-0000-0000-000079700000}"/>
    <cellStyle name="Migliaia 56 3 6 4" xfId="27797" xr:uid="{00000000-0005-0000-0000-00007A700000}"/>
    <cellStyle name="Migliaia 56 3 6 5" xfId="35851" xr:uid="{00000000-0005-0000-0000-00007B700000}"/>
    <cellStyle name="Migliaia 56 3 6 6" xfId="38811" xr:uid="{00000000-0005-0000-0000-00007C700000}"/>
    <cellStyle name="Migliaia 56 3 7" xfId="15269" xr:uid="{00000000-0005-0000-0000-00007D700000}"/>
    <cellStyle name="Migliaia 56 3 7 2" xfId="15270" xr:uid="{00000000-0005-0000-0000-00007E700000}"/>
    <cellStyle name="Migliaia 56 3 7 3" xfId="15271" xr:uid="{00000000-0005-0000-0000-00007F700000}"/>
    <cellStyle name="Migliaia 56 3 7 4" xfId="28713" xr:uid="{00000000-0005-0000-0000-000080700000}"/>
    <cellStyle name="Migliaia 56 3 7 5" xfId="33997" xr:uid="{00000000-0005-0000-0000-000081700000}"/>
    <cellStyle name="Migliaia 56 3 7 6" xfId="39715" xr:uid="{00000000-0005-0000-0000-000082700000}"/>
    <cellStyle name="Migliaia 56 3 8" xfId="15272" xr:uid="{00000000-0005-0000-0000-000083700000}"/>
    <cellStyle name="Migliaia 56 3 8 2" xfId="15273" xr:uid="{00000000-0005-0000-0000-000084700000}"/>
    <cellStyle name="Migliaia 56 3 8 3" xfId="15274" xr:uid="{00000000-0005-0000-0000-000085700000}"/>
    <cellStyle name="Migliaia 56 3 8 4" xfId="29633" xr:uid="{00000000-0005-0000-0000-000086700000}"/>
    <cellStyle name="Migliaia 56 3 8 5" xfId="40620" xr:uid="{00000000-0005-0000-0000-000087700000}"/>
    <cellStyle name="Migliaia 56 3 9" xfId="15275" xr:uid="{00000000-0005-0000-0000-000088700000}"/>
    <cellStyle name="Migliaia 56 4" xfId="15276" xr:uid="{00000000-0005-0000-0000-000089700000}"/>
    <cellStyle name="Migliaia 56 4 10" xfId="15277" xr:uid="{00000000-0005-0000-0000-00008A700000}"/>
    <cellStyle name="Migliaia 56 4 11" xfId="24721" xr:uid="{00000000-0005-0000-0000-00008B700000}"/>
    <cellStyle name="Migliaia 56 4 12" xfId="31238" xr:uid="{00000000-0005-0000-0000-00008C700000}"/>
    <cellStyle name="Migliaia 56 4 13" xfId="34002" xr:uid="{00000000-0005-0000-0000-00008D700000}"/>
    <cellStyle name="Migliaia 56 4 14" xfId="37189" xr:uid="{00000000-0005-0000-0000-00008E700000}"/>
    <cellStyle name="Migliaia 56 4 2" xfId="15278" xr:uid="{00000000-0005-0000-0000-00008F700000}"/>
    <cellStyle name="Migliaia 56 4 2 10" xfId="24722" xr:uid="{00000000-0005-0000-0000-000090700000}"/>
    <cellStyle name="Migliaia 56 4 2 11" xfId="31239" xr:uid="{00000000-0005-0000-0000-000091700000}"/>
    <cellStyle name="Migliaia 56 4 2 12" xfId="34003" xr:uid="{00000000-0005-0000-0000-000092700000}"/>
    <cellStyle name="Migliaia 56 4 2 13" xfId="37190" xr:uid="{00000000-0005-0000-0000-000093700000}"/>
    <cellStyle name="Migliaia 56 4 2 2" xfId="15279" xr:uid="{00000000-0005-0000-0000-000094700000}"/>
    <cellStyle name="Migliaia 56 4 2 2 10" xfId="31240" xr:uid="{00000000-0005-0000-0000-000095700000}"/>
    <cellStyle name="Migliaia 56 4 2 2 11" xfId="34004" xr:uid="{00000000-0005-0000-0000-000096700000}"/>
    <cellStyle name="Migliaia 56 4 2 2 12" xfId="37191" xr:uid="{00000000-0005-0000-0000-000097700000}"/>
    <cellStyle name="Migliaia 56 4 2 2 2" xfId="15280" xr:uid="{00000000-0005-0000-0000-000098700000}"/>
    <cellStyle name="Migliaia 56 4 2 2 2 2" xfId="15281" xr:uid="{00000000-0005-0000-0000-000099700000}"/>
    <cellStyle name="Migliaia 56 4 2 2 2 3" xfId="15282" xr:uid="{00000000-0005-0000-0000-00009A700000}"/>
    <cellStyle name="Migliaia 56 4 2 2 2 4" xfId="15283" xr:uid="{00000000-0005-0000-0000-00009B700000}"/>
    <cellStyle name="Migliaia 56 4 2 2 2 5" xfId="27060" xr:uid="{00000000-0005-0000-0000-00009C700000}"/>
    <cellStyle name="Migliaia 56 4 2 2 2 6" xfId="32138" xr:uid="{00000000-0005-0000-0000-00009D700000}"/>
    <cellStyle name="Migliaia 56 4 2 2 2 7" xfId="35126" xr:uid="{00000000-0005-0000-0000-00009E700000}"/>
    <cellStyle name="Migliaia 56 4 2 2 2 8" xfId="38086" xr:uid="{00000000-0005-0000-0000-00009F700000}"/>
    <cellStyle name="Migliaia 56 4 2 2 3" xfId="15284" xr:uid="{00000000-0005-0000-0000-0000A0700000}"/>
    <cellStyle name="Migliaia 56 4 2 2 3 2" xfId="15285" xr:uid="{00000000-0005-0000-0000-0000A1700000}"/>
    <cellStyle name="Migliaia 56 4 2 2 3 3" xfId="15286" xr:uid="{00000000-0005-0000-0000-0000A2700000}"/>
    <cellStyle name="Migliaia 56 4 2 2 3 4" xfId="28175" xr:uid="{00000000-0005-0000-0000-0000A3700000}"/>
    <cellStyle name="Migliaia 56 4 2 2 3 5" xfId="36224" xr:uid="{00000000-0005-0000-0000-0000A4700000}"/>
    <cellStyle name="Migliaia 56 4 2 2 3 6" xfId="39184" xr:uid="{00000000-0005-0000-0000-0000A5700000}"/>
    <cellStyle name="Migliaia 56 4 2 2 4" xfId="15287" xr:uid="{00000000-0005-0000-0000-0000A6700000}"/>
    <cellStyle name="Migliaia 56 4 2 2 4 2" xfId="15288" xr:uid="{00000000-0005-0000-0000-0000A7700000}"/>
    <cellStyle name="Migliaia 56 4 2 2 4 3" xfId="15289" xr:uid="{00000000-0005-0000-0000-0000A8700000}"/>
    <cellStyle name="Migliaia 56 4 2 2 4 4" xfId="29091" xr:uid="{00000000-0005-0000-0000-0000A9700000}"/>
    <cellStyle name="Migliaia 56 4 2 2 4 5" xfId="40088" xr:uid="{00000000-0005-0000-0000-0000AA700000}"/>
    <cellStyle name="Migliaia 56 4 2 2 5" xfId="15290" xr:uid="{00000000-0005-0000-0000-0000AB700000}"/>
    <cellStyle name="Migliaia 56 4 2 2 5 2" xfId="15291" xr:uid="{00000000-0005-0000-0000-0000AC700000}"/>
    <cellStyle name="Migliaia 56 4 2 2 5 3" xfId="15292" xr:uid="{00000000-0005-0000-0000-0000AD700000}"/>
    <cellStyle name="Migliaia 56 4 2 2 5 4" xfId="30011" xr:uid="{00000000-0005-0000-0000-0000AE700000}"/>
    <cellStyle name="Migliaia 56 4 2 2 5 5" xfId="40993" xr:uid="{00000000-0005-0000-0000-0000AF700000}"/>
    <cellStyle name="Migliaia 56 4 2 2 6" xfId="15293" xr:uid="{00000000-0005-0000-0000-0000B0700000}"/>
    <cellStyle name="Migliaia 56 4 2 2 7" xfId="15294" xr:uid="{00000000-0005-0000-0000-0000B1700000}"/>
    <cellStyle name="Migliaia 56 4 2 2 8" xfId="15295" xr:uid="{00000000-0005-0000-0000-0000B2700000}"/>
    <cellStyle name="Migliaia 56 4 2 2 9" xfId="24723" xr:uid="{00000000-0005-0000-0000-0000B3700000}"/>
    <cellStyle name="Migliaia 56 4 2 3" xfId="15296" xr:uid="{00000000-0005-0000-0000-0000B4700000}"/>
    <cellStyle name="Migliaia 56 4 2 3 2" xfId="15297" xr:uid="{00000000-0005-0000-0000-0000B5700000}"/>
    <cellStyle name="Migliaia 56 4 2 3 3" xfId="15298" xr:uid="{00000000-0005-0000-0000-0000B6700000}"/>
    <cellStyle name="Migliaia 56 4 2 3 4" xfId="15299" xr:uid="{00000000-0005-0000-0000-0000B7700000}"/>
    <cellStyle name="Migliaia 56 4 2 3 5" xfId="27059" xr:uid="{00000000-0005-0000-0000-0000B8700000}"/>
    <cellStyle name="Migliaia 56 4 2 3 6" xfId="32137" xr:uid="{00000000-0005-0000-0000-0000B9700000}"/>
    <cellStyle name="Migliaia 56 4 2 3 7" xfId="35125" xr:uid="{00000000-0005-0000-0000-0000BA700000}"/>
    <cellStyle name="Migliaia 56 4 2 3 8" xfId="38085" xr:uid="{00000000-0005-0000-0000-0000BB700000}"/>
    <cellStyle name="Migliaia 56 4 2 4" xfId="15300" xr:uid="{00000000-0005-0000-0000-0000BC700000}"/>
    <cellStyle name="Migliaia 56 4 2 4 2" xfId="15301" xr:uid="{00000000-0005-0000-0000-0000BD700000}"/>
    <cellStyle name="Migliaia 56 4 2 4 3" xfId="15302" xr:uid="{00000000-0005-0000-0000-0000BE700000}"/>
    <cellStyle name="Migliaia 56 4 2 4 4" xfId="27801" xr:uid="{00000000-0005-0000-0000-0000BF700000}"/>
    <cellStyle name="Migliaia 56 4 2 4 5" xfId="35855" xr:uid="{00000000-0005-0000-0000-0000C0700000}"/>
    <cellStyle name="Migliaia 56 4 2 4 6" xfId="38815" xr:uid="{00000000-0005-0000-0000-0000C1700000}"/>
    <cellStyle name="Migliaia 56 4 2 5" xfId="15303" xr:uid="{00000000-0005-0000-0000-0000C2700000}"/>
    <cellStyle name="Migliaia 56 4 2 5 2" xfId="15304" xr:uid="{00000000-0005-0000-0000-0000C3700000}"/>
    <cellStyle name="Migliaia 56 4 2 5 3" xfId="15305" xr:uid="{00000000-0005-0000-0000-0000C4700000}"/>
    <cellStyle name="Migliaia 56 4 2 5 4" xfId="28717" xr:uid="{00000000-0005-0000-0000-0000C5700000}"/>
    <cellStyle name="Migliaia 56 4 2 5 5" xfId="39719" xr:uid="{00000000-0005-0000-0000-0000C6700000}"/>
    <cellStyle name="Migliaia 56 4 2 6" xfId="15306" xr:uid="{00000000-0005-0000-0000-0000C7700000}"/>
    <cellStyle name="Migliaia 56 4 2 6 2" xfId="15307" xr:uid="{00000000-0005-0000-0000-0000C8700000}"/>
    <cellStyle name="Migliaia 56 4 2 6 3" xfId="15308" xr:uid="{00000000-0005-0000-0000-0000C9700000}"/>
    <cellStyle name="Migliaia 56 4 2 6 4" xfId="29637" xr:uid="{00000000-0005-0000-0000-0000CA700000}"/>
    <cellStyle name="Migliaia 56 4 2 6 5" xfId="40624" xr:uid="{00000000-0005-0000-0000-0000CB700000}"/>
    <cellStyle name="Migliaia 56 4 2 7" xfId="15309" xr:uid="{00000000-0005-0000-0000-0000CC700000}"/>
    <cellStyle name="Migliaia 56 4 2 8" xfId="15310" xr:uid="{00000000-0005-0000-0000-0000CD700000}"/>
    <cellStyle name="Migliaia 56 4 2 9" xfId="15311" xr:uid="{00000000-0005-0000-0000-0000CE700000}"/>
    <cellStyle name="Migliaia 56 4 3" xfId="15312" xr:uid="{00000000-0005-0000-0000-0000CF700000}"/>
    <cellStyle name="Migliaia 56 4 3 10" xfId="31241" xr:uid="{00000000-0005-0000-0000-0000D0700000}"/>
    <cellStyle name="Migliaia 56 4 3 11" xfId="34005" xr:uid="{00000000-0005-0000-0000-0000D1700000}"/>
    <cellStyle name="Migliaia 56 4 3 12" xfId="37192" xr:uid="{00000000-0005-0000-0000-0000D2700000}"/>
    <cellStyle name="Migliaia 56 4 3 2" xfId="15313" xr:uid="{00000000-0005-0000-0000-0000D3700000}"/>
    <cellStyle name="Migliaia 56 4 3 2 2" xfId="15314" xr:uid="{00000000-0005-0000-0000-0000D4700000}"/>
    <cellStyle name="Migliaia 56 4 3 2 3" xfId="15315" xr:uid="{00000000-0005-0000-0000-0000D5700000}"/>
    <cellStyle name="Migliaia 56 4 3 2 4" xfId="15316" xr:uid="{00000000-0005-0000-0000-0000D6700000}"/>
    <cellStyle name="Migliaia 56 4 3 2 5" xfId="27061" xr:uid="{00000000-0005-0000-0000-0000D7700000}"/>
    <cellStyle name="Migliaia 56 4 3 2 6" xfId="32139" xr:uid="{00000000-0005-0000-0000-0000D8700000}"/>
    <cellStyle name="Migliaia 56 4 3 2 7" xfId="35127" xr:uid="{00000000-0005-0000-0000-0000D9700000}"/>
    <cellStyle name="Migliaia 56 4 3 2 8" xfId="38087" xr:uid="{00000000-0005-0000-0000-0000DA700000}"/>
    <cellStyle name="Migliaia 56 4 3 3" xfId="15317" xr:uid="{00000000-0005-0000-0000-0000DB700000}"/>
    <cellStyle name="Migliaia 56 4 3 3 2" xfId="15318" xr:uid="{00000000-0005-0000-0000-0000DC700000}"/>
    <cellStyle name="Migliaia 56 4 3 3 3" xfId="15319" xr:uid="{00000000-0005-0000-0000-0000DD700000}"/>
    <cellStyle name="Migliaia 56 4 3 3 4" xfId="28174" xr:uid="{00000000-0005-0000-0000-0000DE700000}"/>
    <cellStyle name="Migliaia 56 4 3 3 5" xfId="36223" xr:uid="{00000000-0005-0000-0000-0000DF700000}"/>
    <cellStyle name="Migliaia 56 4 3 3 6" xfId="39183" xr:uid="{00000000-0005-0000-0000-0000E0700000}"/>
    <cellStyle name="Migliaia 56 4 3 4" xfId="15320" xr:uid="{00000000-0005-0000-0000-0000E1700000}"/>
    <cellStyle name="Migliaia 56 4 3 4 2" xfId="15321" xr:uid="{00000000-0005-0000-0000-0000E2700000}"/>
    <cellStyle name="Migliaia 56 4 3 4 3" xfId="15322" xr:uid="{00000000-0005-0000-0000-0000E3700000}"/>
    <cellStyle name="Migliaia 56 4 3 4 4" xfId="29090" xr:uid="{00000000-0005-0000-0000-0000E4700000}"/>
    <cellStyle name="Migliaia 56 4 3 4 5" xfId="40087" xr:uid="{00000000-0005-0000-0000-0000E5700000}"/>
    <cellStyle name="Migliaia 56 4 3 5" xfId="15323" xr:uid="{00000000-0005-0000-0000-0000E6700000}"/>
    <cellStyle name="Migliaia 56 4 3 5 2" xfId="15324" xr:uid="{00000000-0005-0000-0000-0000E7700000}"/>
    <cellStyle name="Migliaia 56 4 3 5 3" xfId="15325" xr:uid="{00000000-0005-0000-0000-0000E8700000}"/>
    <cellStyle name="Migliaia 56 4 3 5 4" xfId="30010" xr:uid="{00000000-0005-0000-0000-0000E9700000}"/>
    <cellStyle name="Migliaia 56 4 3 5 5" xfId="40992" xr:uid="{00000000-0005-0000-0000-0000EA700000}"/>
    <cellStyle name="Migliaia 56 4 3 6" xfId="15326" xr:uid="{00000000-0005-0000-0000-0000EB700000}"/>
    <cellStyle name="Migliaia 56 4 3 7" xfId="15327" xr:uid="{00000000-0005-0000-0000-0000EC700000}"/>
    <cellStyle name="Migliaia 56 4 3 8" xfId="15328" xr:uid="{00000000-0005-0000-0000-0000ED700000}"/>
    <cellStyle name="Migliaia 56 4 3 9" xfId="24724" xr:uid="{00000000-0005-0000-0000-0000EE700000}"/>
    <cellStyle name="Migliaia 56 4 4" xfId="15329" xr:uid="{00000000-0005-0000-0000-0000EF700000}"/>
    <cellStyle name="Migliaia 56 4 4 2" xfId="15330" xr:uid="{00000000-0005-0000-0000-0000F0700000}"/>
    <cellStyle name="Migliaia 56 4 4 3" xfId="15331" xr:uid="{00000000-0005-0000-0000-0000F1700000}"/>
    <cellStyle name="Migliaia 56 4 4 4" xfId="15332" xr:uid="{00000000-0005-0000-0000-0000F2700000}"/>
    <cellStyle name="Migliaia 56 4 4 5" xfId="27058" xr:uid="{00000000-0005-0000-0000-0000F3700000}"/>
    <cellStyle name="Migliaia 56 4 4 6" xfId="32136" xr:uid="{00000000-0005-0000-0000-0000F4700000}"/>
    <cellStyle name="Migliaia 56 4 4 7" xfId="35124" xr:uid="{00000000-0005-0000-0000-0000F5700000}"/>
    <cellStyle name="Migliaia 56 4 4 8" xfId="38084" xr:uid="{00000000-0005-0000-0000-0000F6700000}"/>
    <cellStyle name="Migliaia 56 4 5" xfId="15333" xr:uid="{00000000-0005-0000-0000-0000F7700000}"/>
    <cellStyle name="Migliaia 56 4 5 2" xfId="15334" xr:uid="{00000000-0005-0000-0000-0000F8700000}"/>
    <cellStyle name="Migliaia 56 4 5 3" xfId="15335" xr:uid="{00000000-0005-0000-0000-0000F9700000}"/>
    <cellStyle name="Migliaia 56 4 5 4" xfId="27800" xr:uid="{00000000-0005-0000-0000-0000FA700000}"/>
    <cellStyle name="Migliaia 56 4 5 5" xfId="35854" xr:uid="{00000000-0005-0000-0000-0000FB700000}"/>
    <cellStyle name="Migliaia 56 4 5 6" xfId="38814" xr:uid="{00000000-0005-0000-0000-0000FC700000}"/>
    <cellStyle name="Migliaia 56 4 6" xfId="15336" xr:uid="{00000000-0005-0000-0000-0000FD700000}"/>
    <cellStyle name="Migliaia 56 4 6 2" xfId="15337" xr:uid="{00000000-0005-0000-0000-0000FE700000}"/>
    <cellStyle name="Migliaia 56 4 6 3" xfId="15338" xr:uid="{00000000-0005-0000-0000-0000FF700000}"/>
    <cellStyle name="Migliaia 56 4 6 4" xfId="28716" xr:uid="{00000000-0005-0000-0000-000000710000}"/>
    <cellStyle name="Migliaia 56 4 6 5" xfId="39718" xr:uid="{00000000-0005-0000-0000-000001710000}"/>
    <cellStyle name="Migliaia 56 4 7" xfId="15339" xr:uid="{00000000-0005-0000-0000-000002710000}"/>
    <cellStyle name="Migliaia 56 4 7 2" xfId="15340" xr:uid="{00000000-0005-0000-0000-000003710000}"/>
    <cellStyle name="Migliaia 56 4 7 3" xfId="15341" xr:uid="{00000000-0005-0000-0000-000004710000}"/>
    <cellStyle name="Migliaia 56 4 7 4" xfId="29636" xr:uid="{00000000-0005-0000-0000-000005710000}"/>
    <cellStyle name="Migliaia 56 4 7 5" xfId="40623" xr:uid="{00000000-0005-0000-0000-000006710000}"/>
    <cellStyle name="Migliaia 56 4 8" xfId="15342" xr:uid="{00000000-0005-0000-0000-000007710000}"/>
    <cellStyle name="Migliaia 56 4 9" xfId="15343" xr:uid="{00000000-0005-0000-0000-000008710000}"/>
    <cellStyle name="Migliaia 56 5" xfId="15344" xr:uid="{00000000-0005-0000-0000-000009710000}"/>
    <cellStyle name="Migliaia 56 5 10" xfId="31242" xr:uid="{00000000-0005-0000-0000-00000A710000}"/>
    <cellStyle name="Migliaia 56 5 11" xfId="34006" xr:uid="{00000000-0005-0000-0000-00000B710000}"/>
    <cellStyle name="Migliaia 56 5 12" xfId="37193" xr:uid="{00000000-0005-0000-0000-00000C710000}"/>
    <cellStyle name="Migliaia 56 5 2" xfId="15345" xr:uid="{00000000-0005-0000-0000-00000D710000}"/>
    <cellStyle name="Migliaia 56 5 2 2" xfId="15346" xr:uid="{00000000-0005-0000-0000-00000E710000}"/>
    <cellStyle name="Migliaia 56 5 2 3" xfId="15347" xr:uid="{00000000-0005-0000-0000-00000F710000}"/>
    <cellStyle name="Migliaia 56 5 2 4" xfId="15348" xr:uid="{00000000-0005-0000-0000-000010710000}"/>
    <cellStyle name="Migliaia 56 5 2 5" xfId="27062" xr:uid="{00000000-0005-0000-0000-000011710000}"/>
    <cellStyle name="Migliaia 56 5 2 6" xfId="32140" xr:uid="{00000000-0005-0000-0000-000012710000}"/>
    <cellStyle name="Migliaia 56 5 2 7" xfId="35128" xr:uid="{00000000-0005-0000-0000-000013710000}"/>
    <cellStyle name="Migliaia 56 5 2 8" xfId="38088" xr:uid="{00000000-0005-0000-0000-000014710000}"/>
    <cellStyle name="Migliaia 56 5 3" xfId="15349" xr:uid="{00000000-0005-0000-0000-000015710000}"/>
    <cellStyle name="Migliaia 56 5 3 2" xfId="15350" xr:uid="{00000000-0005-0000-0000-000016710000}"/>
    <cellStyle name="Migliaia 56 5 3 3" xfId="15351" xr:uid="{00000000-0005-0000-0000-000017710000}"/>
    <cellStyle name="Migliaia 56 5 3 4" xfId="27802" xr:uid="{00000000-0005-0000-0000-000018710000}"/>
    <cellStyle name="Migliaia 56 5 3 5" xfId="35856" xr:uid="{00000000-0005-0000-0000-000019710000}"/>
    <cellStyle name="Migliaia 56 5 3 6" xfId="38816" xr:uid="{00000000-0005-0000-0000-00001A710000}"/>
    <cellStyle name="Migliaia 56 5 4" xfId="15352" xr:uid="{00000000-0005-0000-0000-00001B710000}"/>
    <cellStyle name="Migliaia 56 5 4 2" xfId="15353" xr:uid="{00000000-0005-0000-0000-00001C710000}"/>
    <cellStyle name="Migliaia 56 5 4 3" xfId="15354" xr:uid="{00000000-0005-0000-0000-00001D710000}"/>
    <cellStyle name="Migliaia 56 5 4 4" xfId="28718" xr:uid="{00000000-0005-0000-0000-00001E710000}"/>
    <cellStyle name="Migliaia 56 5 4 5" xfId="39720" xr:uid="{00000000-0005-0000-0000-00001F710000}"/>
    <cellStyle name="Migliaia 56 5 5" xfId="15355" xr:uid="{00000000-0005-0000-0000-000020710000}"/>
    <cellStyle name="Migliaia 56 5 5 2" xfId="15356" xr:uid="{00000000-0005-0000-0000-000021710000}"/>
    <cellStyle name="Migliaia 56 5 5 3" xfId="15357" xr:uid="{00000000-0005-0000-0000-000022710000}"/>
    <cellStyle name="Migliaia 56 5 5 4" xfId="29638" xr:uid="{00000000-0005-0000-0000-000023710000}"/>
    <cellStyle name="Migliaia 56 5 5 5" xfId="40625" xr:uid="{00000000-0005-0000-0000-000024710000}"/>
    <cellStyle name="Migliaia 56 5 6" xfId="15358" xr:uid="{00000000-0005-0000-0000-000025710000}"/>
    <cellStyle name="Migliaia 56 5 7" xfId="15359" xr:uid="{00000000-0005-0000-0000-000026710000}"/>
    <cellStyle name="Migliaia 56 5 8" xfId="15360" xr:uid="{00000000-0005-0000-0000-000027710000}"/>
    <cellStyle name="Migliaia 56 5 9" xfId="24725" xr:uid="{00000000-0005-0000-0000-000028710000}"/>
    <cellStyle name="Migliaia 56 6" xfId="15361" xr:uid="{00000000-0005-0000-0000-000029710000}"/>
    <cellStyle name="Migliaia 56 6 2" xfId="15362" xr:uid="{00000000-0005-0000-0000-00002A710000}"/>
    <cellStyle name="Migliaia 56 6 3" xfId="15363" xr:uid="{00000000-0005-0000-0000-00002B710000}"/>
    <cellStyle name="Migliaia 56 6 4" xfId="15364" xr:uid="{00000000-0005-0000-0000-00002C710000}"/>
    <cellStyle name="Migliaia 56 6 5" xfId="27050" xr:uid="{00000000-0005-0000-0000-00002D710000}"/>
    <cellStyle name="Migliaia 56 6 6" xfId="32128" xr:uid="{00000000-0005-0000-0000-00002E710000}"/>
    <cellStyle name="Migliaia 56 6 7" xfId="35116" xr:uid="{00000000-0005-0000-0000-00002F710000}"/>
    <cellStyle name="Migliaia 56 6 8" xfId="38076" xr:uid="{00000000-0005-0000-0000-000030710000}"/>
    <cellStyle name="Migliaia 56 7" xfId="15365" xr:uid="{00000000-0005-0000-0000-000031710000}"/>
    <cellStyle name="Migliaia 56 7 2" xfId="15366" xr:uid="{00000000-0005-0000-0000-000032710000}"/>
    <cellStyle name="Migliaia 56 7 3" xfId="15367" xr:uid="{00000000-0005-0000-0000-000033710000}"/>
    <cellStyle name="Migliaia 56 7 4" xfId="15368" xr:uid="{00000000-0005-0000-0000-000034710000}"/>
    <cellStyle name="Migliaia 56 7 5" xfId="24000" xr:uid="{00000000-0005-0000-0000-000035710000}"/>
    <cellStyle name="Migliaia 56 7 6" xfId="30556" xr:uid="{00000000-0005-0000-0000-000036710000}"/>
    <cellStyle name="Migliaia 56 7 7" xfId="33217" xr:uid="{00000000-0005-0000-0000-000037710000}"/>
    <cellStyle name="Migliaia 56 7 8" xfId="36508" xr:uid="{00000000-0005-0000-0000-000038710000}"/>
    <cellStyle name="Migliaia 56 8" xfId="15369" xr:uid="{00000000-0005-0000-0000-000039710000}"/>
    <cellStyle name="Migliaia 56 8 2" xfId="15370" xr:uid="{00000000-0005-0000-0000-00003A710000}"/>
    <cellStyle name="Migliaia 56 8 3" xfId="15371" xr:uid="{00000000-0005-0000-0000-00003B710000}"/>
    <cellStyle name="Migliaia 56 8 4" xfId="15372" xr:uid="{00000000-0005-0000-0000-00003C710000}"/>
    <cellStyle name="Migliaia 56 8 5" xfId="27297" xr:uid="{00000000-0005-0000-0000-00003D710000}"/>
    <cellStyle name="Migliaia 56 8 6" xfId="32368" xr:uid="{00000000-0005-0000-0000-00003E710000}"/>
    <cellStyle name="Migliaia 56 8 7" xfId="35356" xr:uid="{00000000-0005-0000-0000-00003F710000}"/>
    <cellStyle name="Migliaia 56 8 8" xfId="38316" xr:uid="{00000000-0005-0000-0000-000040710000}"/>
    <cellStyle name="Migliaia 56 9" xfId="15373" xr:uid="{00000000-0005-0000-0000-000041710000}"/>
    <cellStyle name="Migliaia 56 9 2" xfId="15374" xr:uid="{00000000-0005-0000-0000-000042710000}"/>
    <cellStyle name="Migliaia 56 9 3" xfId="15375" xr:uid="{00000000-0005-0000-0000-000043710000}"/>
    <cellStyle name="Migliaia 56 9 4" xfId="15376" xr:uid="{00000000-0005-0000-0000-000044710000}"/>
    <cellStyle name="Migliaia 56 9 5" xfId="27417" xr:uid="{00000000-0005-0000-0000-000045710000}"/>
    <cellStyle name="Migliaia 56 9 6" xfId="30432" xr:uid="{00000000-0005-0000-0000-000046710000}"/>
    <cellStyle name="Migliaia 56 9 7" xfId="35476" xr:uid="{00000000-0005-0000-0000-000047710000}"/>
    <cellStyle name="Migliaia 56 9 8" xfId="38436" xr:uid="{00000000-0005-0000-0000-000048710000}"/>
    <cellStyle name="Migliaia 57" xfId="15377" xr:uid="{00000000-0005-0000-0000-000049710000}"/>
    <cellStyle name="Migliaia 57 10" xfId="15378" xr:uid="{00000000-0005-0000-0000-00004A710000}"/>
    <cellStyle name="Migliaia 57 10 2" xfId="15379" xr:uid="{00000000-0005-0000-0000-00004B710000}"/>
    <cellStyle name="Migliaia 57 10 3" xfId="15380" xr:uid="{00000000-0005-0000-0000-00004C710000}"/>
    <cellStyle name="Migliaia 57 10 4" xfId="28334" xr:uid="{00000000-0005-0000-0000-00004D710000}"/>
    <cellStyle name="Migliaia 57 10 5" xfId="33092" xr:uid="{00000000-0005-0000-0000-00004E710000}"/>
    <cellStyle name="Migliaia 57 10 6" xfId="39341" xr:uid="{00000000-0005-0000-0000-00004F710000}"/>
    <cellStyle name="Migliaia 57 11" xfId="15381" xr:uid="{00000000-0005-0000-0000-000050710000}"/>
    <cellStyle name="Migliaia 57 11 2" xfId="15382" xr:uid="{00000000-0005-0000-0000-000051710000}"/>
    <cellStyle name="Migliaia 57 11 3" xfId="15383" xr:uid="{00000000-0005-0000-0000-000052710000}"/>
    <cellStyle name="Migliaia 57 11 4" xfId="29254" xr:uid="{00000000-0005-0000-0000-000053710000}"/>
    <cellStyle name="Migliaia 57 11 5" xfId="32742" xr:uid="{00000000-0005-0000-0000-000054710000}"/>
    <cellStyle name="Migliaia 57 11 6" xfId="40246" xr:uid="{00000000-0005-0000-0000-000055710000}"/>
    <cellStyle name="Migliaia 57 12" xfId="15384" xr:uid="{00000000-0005-0000-0000-000056710000}"/>
    <cellStyle name="Migliaia 57 13" xfId="15385" xr:uid="{00000000-0005-0000-0000-000057710000}"/>
    <cellStyle name="Migliaia 57 14" xfId="15386" xr:uid="{00000000-0005-0000-0000-000058710000}"/>
    <cellStyle name="Migliaia 57 15" xfId="23647" xr:uid="{00000000-0005-0000-0000-000059710000}"/>
    <cellStyle name="Migliaia 57 16" xfId="30287" xr:uid="{00000000-0005-0000-0000-00005A710000}"/>
    <cellStyle name="Migliaia 57 17" xfId="36389" xr:uid="{00000000-0005-0000-0000-00005B710000}"/>
    <cellStyle name="Migliaia 57 18" xfId="41151" xr:uid="{00000000-0005-0000-0000-00005C710000}"/>
    <cellStyle name="Migliaia 57 19" xfId="41272" xr:uid="{00000000-0005-0000-0000-00005D710000}"/>
    <cellStyle name="Migliaia 57 2" xfId="15387" xr:uid="{00000000-0005-0000-0000-00005E710000}"/>
    <cellStyle name="Migliaia 57 2 10" xfId="24726" xr:uid="{00000000-0005-0000-0000-00005F710000}"/>
    <cellStyle name="Migliaia 57 2 11" xfId="30288" xr:uid="{00000000-0005-0000-0000-000060710000}"/>
    <cellStyle name="Migliaia 57 2 12" xfId="37194" xr:uid="{00000000-0005-0000-0000-000061710000}"/>
    <cellStyle name="Migliaia 57 2 2" xfId="15388" xr:uid="{00000000-0005-0000-0000-000062710000}"/>
    <cellStyle name="Migliaia 57 2 2 10" xfId="31244" xr:uid="{00000000-0005-0000-0000-000063710000}"/>
    <cellStyle name="Migliaia 57 2 2 11" xfId="34008" xr:uid="{00000000-0005-0000-0000-000064710000}"/>
    <cellStyle name="Migliaia 57 2 2 12" xfId="37195" xr:uid="{00000000-0005-0000-0000-000065710000}"/>
    <cellStyle name="Migliaia 57 2 2 2" xfId="15389" xr:uid="{00000000-0005-0000-0000-000066710000}"/>
    <cellStyle name="Migliaia 57 2 2 2 2" xfId="15390" xr:uid="{00000000-0005-0000-0000-000067710000}"/>
    <cellStyle name="Migliaia 57 2 2 2 3" xfId="15391" xr:uid="{00000000-0005-0000-0000-000068710000}"/>
    <cellStyle name="Migliaia 57 2 2 2 4" xfId="15392" xr:uid="{00000000-0005-0000-0000-000069710000}"/>
    <cellStyle name="Migliaia 57 2 2 2 5" xfId="27065" xr:uid="{00000000-0005-0000-0000-00006A710000}"/>
    <cellStyle name="Migliaia 57 2 2 2 6" xfId="32143" xr:uid="{00000000-0005-0000-0000-00006B710000}"/>
    <cellStyle name="Migliaia 57 2 2 2 7" xfId="35131" xr:uid="{00000000-0005-0000-0000-00006C710000}"/>
    <cellStyle name="Migliaia 57 2 2 2 8" xfId="38091" xr:uid="{00000000-0005-0000-0000-00006D710000}"/>
    <cellStyle name="Migliaia 57 2 2 3" xfId="15393" xr:uid="{00000000-0005-0000-0000-00006E710000}"/>
    <cellStyle name="Migliaia 57 2 2 3 2" xfId="15394" xr:uid="{00000000-0005-0000-0000-00006F710000}"/>
    <cellStyle name="Migliaia 57 2 2 3 3" xfId="15395" xr:uid="{00000000-0005-0000-0000-000070710000}"/>
    <cellStyle name="Migliaia 57 2 2 3 4" xfId="28176" xr:uid="{00000000-0005-0000-0000-000071710000}"/>
    <cellStyle name="Migliaia 57 2 2 3 5" xfId="36225" xr:uid="{00000000-0005-0000-0000-000072710000}"/>
    <cellStyle name="Migliaia 57 2 2 3 6" xfId="39185" xr:uid="{00000000-0005-0000-0000-000073710000}"/>
    <cellStyle name="Migliaia 57 2 2 4" xfId="15396" xr:uid="{00000000-0005-0000-0000-000074710000}"/>
    <cellStyle name="Migliaia 57 2 2 4 2" xfId="15397" xr:uid="{00000000-0005-0000-0000-000075710000}"/>
    <cellStyle name="Migliaia 57 2 2 4 3" xfId="15398" xr:uid="{00000000-0005-0000-0000-000076710000}"/>
    <cellStyle name="Migliaia 57 2 2 4 4" xfId="29092" xr:uid="{00000000-0005-0000-0000-000077710000}"/>
    <cellStyle name="Migliaia 57 2 2 4 5" xfId="40089" xr:uid="{00000000-0005-0000-0000-000078710000}"/>
    <cellStyle name="Migliaia 57 2 2 5" xfId="15399" xr:uid="{00000000-0005-0000-0000-000079710000}"/>
    <cellStyle name="Migliaia 57 2 2 5 2" xfId="15400" xr:uid="{00000000-0005-0000-0000-00007A710000}"/>
    <cellStyle name="Migliaia 57 2 2 5 3" xfId="15401" xr:uid="{00000000-0005-0000-0000-00007B710000}"/>
    <cellStyle name="Migliaia 57 2 2 5 4" xfId="30012" xr:uid="{00000000-0005-0000-0000-00007C710000}"/>
    <cellStyle name="Migliaia 57 2 2 5 5" xfId="40994" xr:uid="{00000000-0005-0000-0000-00007D710000}"/>
    <cellStyle name="Migliaia 57 2 2 6" xfId="15402" xr:uid="{00000000-0005-0000-0000-00007E710000}"/>
    <cellStyle name="Migliaia 57 2 2 7" xfId="15403" xr:uid="{00000000-0005-0000-0000-00007F710000}"/>
    <cellStyle name="Migliaia 57 2 2 8" xfId="15404" xr:uid="{00000000-0005-0000-0000-000080710000}"/>
    <cellStyle name="Migliaia 57 2 2 9" xfId="24727" xr:uid="{00000000-0005-0000-0000-000081710000}"/>
    <cellStyle name="Migliaia 57 2 3" xfId="15405" xr:uid="{00000000-0005-0000-0000-000082710000}"/>
    <cellStyle name="Migliaia 57 2 3 2" xfId="15406" xr:uid="{00000000-0005-0000-0000-000083710000}"/>
    <cellStyle name="Migliaia 57 2 3 3" xfId="15407" xr:uid="{00000000-0005-0000-0000-000084710000}"/>
    <cellStyle name="Migliaia 57 2 3 4" xfId="15408" xr:uid="{00000000-0005-0000-0000-000085710000}"/>
    <cellStyle name="Migliaia 57 2 3 5" xfId="27064" xr:uid="{00000000-0005-0000-0000-000086710000}"/>
    <cellStyle name="Migliaia 57 2 3 6" xfId="32142" xr:uid="{00000000-0005-0000-0000-000087710000}"/>
    <cellStyle name="Migliaia 57 2 3 7" xfId="35130" xr:uid="{00000000-0005-0000-0000-000088710000}"/>
    <cellStyle name="Migliaia 57 2 3 8" xfId="38090" xr:uid="{00000000-0005-0000-0000-000089710000}"/>
    <cellStyle name="Migliaia 57 2 4" xfId="15409" xr:uid="{00000000-0005-0000-0000-00008A710000}"/>
    <cellStyle name="Migliaia 57 2 4 2" xfId="15410" xr:uid="{00000000-0005-0000-0000-00008B710000}"/>
    <cellStyle name="Migliaia 57 2 4 3" xfId="15411" xr:uid="{00000000-0005-0000-0000-00008C710000}"/>
    <cellStyle name="Migliaia 57 2 4 4" xfId="15412" xr:uid="{00000000-0005-0000-0000-00008D710000}"/>
    <cellStyle name="Migliaia 57 2 4 5" xfId="27481" xr:uid="{00000000-0005-0000-0000-00008E710000}"/>
    <cellStyle name="Migliaia 57 2 4 6" xfId="31243" xr:uid="{00000000-0005-0000-0000-00008F710000}"/>
    <cellStyle name="Migliaia 57 2 4 7" xfId="35538" xr:uid="{00000000-0005-0000-0000-000090710000}"/>
    <cellStyle name="Migliaia 57 2 4 8" xfId="38498" xr:uid="{00000000-0005-0000-0000-000091710000}"/>
    <cellStyle name="Migliaia 57 2 5" xfId="15413" xr:uid="{00000000-0005-0000-0000-000092710000}"/>
    <cellStyle name="Migliaia 57 2 5 2" xfId="15414" xr:uid="{00000000-0005-0000-0000-000093710000}"/>
    <cellStyle name="Migliaia 57 2 5 3" xfId="15415" xr:uid="{00000000-0005-0000-0000-000094710000}"/>
    <cellStyle name="Migliaia 57 2 5 4" xfId="28397" xr:uid="{00000000-0005-0000-0000-000095710000}"/>
    <cellStyle name="Migliaia 57 2 5 5" xfId="34007" xr:uid="{00000000-0005-0000-0000-000096710000}"/>
    <cellStyle name="Migliaia 57 2 5 6" xfId="39402" xr:uid="{00000000-0005-0000-0000-000097710000}"/>
    <cellStyle name="Migliaia 57 2 6" xfId="15416" xr:uid="{00000000-0005-0000-0000-000098710000}"/>
    <cellStyle name="Migliaia 57 2 6 2" xfId="15417" xr:uid="{00000000-0005-0000-0000-000099710000}"/>
    <cellStyle name="Migliaia 57 2 6 3" xfId="15418" xr:uid="{00000000-0005-0000-0000-00009A710000}"/>
    <cellStyle name="Migliaia 57 2 6 4" xfId="29317" xr:uid="{00000000-0005-0000-0000-00009B710000}"/>
    <cellStyle name="Migliaia 57 2 6 5" xfId="40307" xr:uid="{00000000-0005-0000-0000-00009C710000}"/>
    <cellStyle name="Migliaia 57 2 7" xfId="15419" xr:uid="{00000000-0005-0000-0000-00009D710000}"/>
    <cellStyle name="Migliaia 57 2 8" xfId="15420" xr:uid="{00000000-0005-0000-0000-00009E710000}"/>
    <cellStyle name="Migliaia 57 2 9" xfId="15421" xr:uid="{00000000-0005-0000-0000-00009F710000}"/>
    <cellStyle name="Migliaia 57 3" xfId="15422" xr:uid="{00000000-0005-0000-0000-0000A0710000}"/>
    <cellStyle name="Migliaia 57 3 10" xfId="15423" xr:uid="{00000000-0005-0000-0000-0000A1710000}"/>
    <cellStyle name="Migliaia 57 3 11" xfId="15424" xr:uid="{00000000-0005-0000-0000-0000A2710000}"/>
    <cellStyle name="Migliaia 57 3 12" xfId="24728" xr:uid="{00000000-0005-0000-0000-0000A3710000}"/>
    <cellStyle name="Migliaia 57 3 13" xfId="31245" xr:uid="{00000000-0005-0000-0000-0000A4710000}"/>
    <cellStyle name="Migliaia 57 3 14" xfId="37196" xr:uid="{00000000-0005-0000-0000-0000A5710000}"/>
    <cellStyle name="Migliaia 57 3 2" xfId="15425" xr:uid="{00000000-0005-0000-0000-0000A6710000}"/>
    <cellStyle name="Migliaia 57 3 2 10" xfId="31246" xr:uid="{00000000-0005-0000-0000-0000A7710000}"/>
    <cellStyle name="Migliaia 57 3 2 11" xfId="34010" xr:uid="{00000000-0005-0000-0000-0000A8710000}"/>
    <cellStyle name="Migliaia 57 3 2 12" xfId="37197" xr:uid="{00000000-0005-0000-0000-0000A9710000}"/>
    <cellStyle name="Migliaia 57 3 2 2" xfId="15426" xr:uid="{00000000-0005-0000-0000-0000AA710000}"/>
    <cellStyle name="Migliaia 57 3 2 2 2" xfId="15427" xr:uid="{00000000-0005-0000-0000-0000AB710000}"/>
    <cellStyle name="Migliaia 57 3 2 2 3" xfId="15428" xr:uid="{00000000-0005-0000-0000-0000AC710000}"/>
    <cellStyle name="Migliaia 57 3 2 2 4" xfId="15429" xr:uid="{00000000-0005-0000-0000-0000AD710000}"/>
    <cellStyle name="Migliaia 57 3 2 2 5" xfId="27067" xr:uid="{00000000-0005-0000-0000-0000AE710000}"/>
    <cellStyle name="Migliaia 57 3 2 2 6" xfId="32145" xr:uid="{00000000-0005-0000-0000-0000AF710000}"/>
    <cellStyle name="Migliaia 57 3 2 2 7" xfId="35133" xr:uid="{00000000-0005-0000-0000-0000B0710000}"/>
    <cellStyle name="Migliaia 57 3 2 2 8" xfId="38093" xr:uid="{00000000-0005-0000-0000-0000B1710000}"/>
    <cellStyle name="Migliaia 57 3 2 3" xfId="15430" xr:uid="{00000000-0005-0000-0000-0000B2710000}"/>
    <cellStyle name="Migliaia 57 3 2 3 2" xfId="15431" xr:uid="{00000000-0005-0000-0000-0000B3710000}"/>
    <cellStyle name="Migliaia 57 3 2 3 3" xfId="15432" xr:uid="{00000000-0005-0000-0000-0000B4710000}"/>
    <cellStyle name="Migliaia 57 3 2 3 4" xfId="27804" xr:uid="{00000000-0005-0000-0000-0000B5710000}"/>
    <cellStyle name="Migliaia 57 3 2 3 5" xfId="35858" xr:uid="{00000000-0005-0000-0000-0000B6710000}"/>
    <cellStyle name="Migliaia 57 3 2 3 6" xfId="38818" xr:uid="{00000000-0005-0000-0000-0000B7710000}"/>
    <cellStyle name="Migliaia 57 3 2 4" xfId="15433" xr:uid="{00000000-0005-0000-0000-0000B8710000}"/>
    <cellStyle name="Migliaia 57 3 2 4 2" xfId="15434" xr:uid="{00000000-0005-0000-0000-0000B9710000}"/>
    <cellStyle name="Migliaia 57 3 2 4 3" xfId="15435" xr:uid="{00000000-0005-0000-0000-0000BA710000}"/>
    <cellStyle name="Migliaia 57 3 2 4 4" xfId="28720" xr:uid="{00000000-0005-0000-0000-0000BB710000}"/>
    <cellStyle name="Migliaia 57 3 2 4 5" xfId="39722" xr:uid="{00000000-0005-0000-0000-0000BC710000}"/>
    <cellStyle name="Migliaia 57 3 2 5" xfId="15436" xr:uid="{00000000-0005-0000-0000-0000BD710000}"/>
    <cellStyle name="Migliaia 57 3 2 5 2" xfId="15437" xr:uid="{00000000-0005-0000-0000-0000BE710000}"/>
    <cellStyle name="Migliaia 57 3 2 5 3" xfId="15438" xr:uid="{00000000-0005-0000-0000-0000BF710000}"/>
    <cellStyle name="Migliaia 57 3 2 5 4" xfId="29640" xr:uid="{00000000-0005-0000-0000-0000C0710000}"/>
    <cellStyle name="Migliaia 57 3 2 5 5" xfId="40627" xr:uid="{00000000-0005-0000-0000-0000C1710000}"/>
    <cellStyle name="Migliaia 57 3 2 6" xfId="15439" xr:uid="{00000000-0005-0000-0000-0000C2710000}"/>
    <cellStyle name="Migliaia 57 3 2 7" xfId="15440" xr:uid="{00000000-0005-0000-0000-0000C3710000}"/>
    <cellStyle name="Migliaia 57 3 2 8" xfId="15441" xr:uid="{00000000-0005-0000-0000-0000C4710000}"/>
    <cellStyle name="Migliaia 57 3 2 9" xfId="24729" xr:uid="{00000000-0005-0000-0000-0000C5710000}"/>
    <cellStyle name="Migliaia 57 3 3" xfId="15442" xr:uid="{00000000-0005-0000-0000-0000C6710000}"/>
    <cellStyle name="Migliaia 57 3 3 10" xfId="24730" xr:uid="{00000000-0005-0000-0000-0000C7710000}"/>
    <cellStyle name="Migliaia 57 3 3 11" xfId="31247" xr:uid="{00000000-0005-0000-0000-0000C8710000}"/>
    <cellStyle name="Migliaia 57 3 3 12" xfId="34011" xr:uid="{00000000-0005-0000-0000-0000C9710000}"/>
    <cellStyle name="Migliaia 57 3 3 13" xfId="37198" xr:uid="{00000000-0005-0000-0000-0000CA710000}"/>
    <cellStyle name="Migliaia 57 3 3 2" xfId="15443" xr:uid="{00000000-0005-0000-0000-0000CB710000}"/>
    <cellStyle name="Migliaia 57 3 3 2 10" xfId="31248" xr:uid="{00000000-0005-0000-0000-0000CC710000}"/>
    <cellStyle name="Migliaia 57 3 3 2 11" xfId="34012" xr:uid="{00000000-0005-0000-0000-0000CD710000}"/>
    <cellStyle name="Migliaia 57 3 3 2 12" xfId="37199" xr:uid="{00000000-0005-0000-0000-0000CE710000}"/>
    <cellStyle name="Migliaia 57 3 3 2 2" xfId="15444" xr:uid="{00000000-0005-0000-0000-0000CF710000}"/>
    <cellStyle name="Migliaia 57 3 3 2 2 2" xfId="15445" xr:uid="{00000000-0005-0000-0000-0000D0710000}"/>
    <cellStyle name="Migliaia 57 3 3 2 2 3" xfId="15446" xr:uid="{00000000-0005-0000-0000-0000D1710000}"/>
    <cellStyle name="Migliaia 57 3 3 2 2 4" xfId="15447" xr:uid="{00000000-0005-0000-0000-0000D2710000}"/>
    <cellStyle name="Migliaia 57 3 3 2 2 5" xfId="27069" xr:uid="{00000000-0005-0000-0000-0000D3710000}"/>
    <cellStyle name="Migliaia 57 3 3 2 2 6" xfId="32147" xr:uid="{00000000-0005-0000-0000-0000D4710000}"/>
    <cellStyle name="Migliaia 57 3 3 2 2 7" xfId="35135" xr:uid="{00000000-0005-0000-0000-0000D5710000}"/>
    <cellStyle name="Migliaia 57 3 3 2 2 8" xfId="38095" xr:uid="{00000000-0005-0000-0000-0000D6710000}"/>
    <cellStyle name="Migliaia 57 3 3 2 3" xfId="15448" xr:uid="{00000000-0005-0000-0000-0000D7710000}"/>
    <cellStyle name="Migliaia 57 3 3 2 3 2" xfId="15449" xr:uid="{00000000-0005-0000-0000-0000D8710000}"/>
    <cellStyle name="Migliaia 57 3 3 2 3 3" xfId="15450" xr:uid="{00000000-0005-0000-0000-0000D9710000}"/>
    <cellStyle name="Migliaia 57 3 3 2 3 4" xfId="28178" xr:uid="{00000000-0005-0000-0000-0000DA710000}"/>
    <cellStyle name="Migliaia 57 3 3 2 3 5" xfId="36227" xr:uid="{00000000-0005-0000-0000-0000DB710000}"/>
    <cellStyle name="Migliaia 57 3 3 2 3 6" xfId="39187" xr:uid="{00000000-0005-0000-0000-0000DC710000}"/>
    <cellStyle name="Migliaia 57 3 3 2 4" xfId="15451" xr:uid="{00000000-0005-0000-0000-0000DD710000}"/>
    <cellStyle name="Migliaia 57 3 3 2 4 2" xfId="15452" xr:uid="{00000000-0005-0000-0000-0000DE710000}"/>
    <cellStyle name="Migliaia 57 3 3 2 4 3" xfId="15453" xr:uid="{00000000-0005-0000-0000-0000DF710000}"/>
    <cellStyle name="Migliaia 57 3 3 2 4 4" xfId="29094" xr:uid="{00000000-0005-0000-0000-0000E0710000}"/>
    <cellStyle name="Migliaia 57 3 3 2 4 5" xfId="40091" xr:uid="{00000000-0005-0000-0000-0000E1710000}"/>
    <cellStyle name="Migliaia 57 3 3 2 5" xfId="15454" xr:uid="{00000000-0005-0000-0000-0000E2710000}"/>
    <cellStyle name="Migliaia 57 3 3 2 5 2" xfId="15455" xr:uid="{00000000-0005-0000-0000-0000E3710000}"/>
    <cellStyle name="Migliaia 57 3 3 2 5 3" xfId="15456" xr:uid="{00000000-0005-0000-0000-0000E4710000}"/>
    <cellStyle name="Migliaia 57 3 3 2 5 4" xfId="30014" xr:uid="{00000000-0005-0000-0000-0000E5710000}"/>
    <cellStyle name="Migliaia 57 3 3 2 5 5" xfId="40996" xr:uid="{00000000-0005-0000-0000-0000E6710000}"/>
    <cellStyle name="Migliaia 57 3 3 2 6" xfId="15457" xr:uid="{00000000-0005-0000-0000-0000E7710000}"/>
    <cellStyle name="Migliaia 57 3 3 2 7" xfId="15458" xr:uid="{00000000-0005-0000-0000-0000E8710000}"/>
    <cellStyle name="Migliaia 57 3 3 2 8" xfId="15459" xr:uid="{00000000-0005-0000-0000-0000E9710000}"/>
    <cellStyle name="Migliaia 57 3 3 2 9" xfId="24731" xr:uid="{00000000-0005-0000-0000-0000EA710000}"/>
    <cellStyle name="Migliaia 57 3 3 3" xfId="15460" xr:uid="{00000000-0005-0000-0000-0000EB710000}"/>
    <cellStyle name="Migliaia 57 3 3 3 2" xfId="15461" xr:uid="{00000000-0005-0000-0000-0000EC710000}"/>
    <cellStyle name="Migliaia 57 3 3 3 3" xfId="15462" xr:uid="{00000000-0005-0000-0000-0000ED710000}"/>
    <cellStyle name="Migliaia 57 3 3 3 4" xfId="15463" xr:uid="{00000000-0005-0000-0000-0000EE710000}"/>
    <cellStyle name="Migliaia 57 3 3 3 5" xfId="27068" xr:uid="{00000000-0005-0000-0000-0000EF710000}"/>
    <cellStyle name="Migliaia 57 3 3 3 6" xfId="32146" xr:uid="{00000000-0005-0000-0000-0000F0710000}"/>
    <cellStyle name="Migliaia 57 3 3 3 7" xfId="35134" xr:uid="{00000000-0005-0000-0000-0000F1710000}"/>
    <cellStyle name="Migliaia 57 3 3 3 8" xfId="38094" xr:uid="{00000000-0005-0000-0000-0000F2710000}"/>
    <cellStyle name="Migliaia 57 3 3 4" xfId="15464" xr:uid="{00000000-0005-0000-0000-0000F3710000}"/>
    <cellStyle name="Migliaia 57 3 3 4 2" xfId="15465" xr:uid="{00000000-0005-0000-0000-0000F4710000}"/>
    <cellStyle name="Migliaia 57 3 3 4 3" xfId="15466" xr:uid="{00000000-0005-0000-0000-0000F5710000}"/>
    <cellStyle name="Migliaia 57 3 3 4 4" xfId="27805" xr:uid="{00000000-0005-0000-0000-0000F6710000}"/>
    <cellStyle name="Migliaia 57 3 3 4 5" xfId="35859" xr:uid="{00000000-0005-0000-0000-0000F7710000}"/>
    <cellStyle name="Migliaia 57 3 3 4 6" xfId="38819" xr:uid="{00000000-0005-0000-0000-0000F8710000}"/>
    <cellStyle name="Migliaia 57 3 3 5" xfId="15467" xr:uid="{00000000-0005-0000-0000-0000F9710000}"/>
    <cellStyle name="Migliaia 57 3 3 5 2" xfId="15468" xr:uid="{00000000-0005-0000-0000-0000FA710000}"/>
    <cellStyle name="Migliaia 57 3 3 5 3" xfId="15469" xr:uid="{00000000-0005-0000-0000-0000FB710000}"/>
    <cellStyle name="Migliaia 57 3 3 5 4" xfId="28721" xr:uid="{00000000-0005-0000-0000-0000FC710000}"/>
    <cellStyle name="Migliaia 57 3 3 5 5" xfId="39723" xr:uid="{00000000-0005-0000-0000-0000FD710000}"/>
    <cellStyle name="Migliaia 57 3 3 6" xfId="15470" xr:uid="{00000000-0005-0000-0000-0000FE710000}"/>
    <cellStyle name="Migliaia 57 3 3 6 2" xfId="15471" xr:uid="{00000000-0005-0000-0000-0000FF710000}"/>
    <cellStyle name="Migliaia 57 3 3 6 3" xfId="15472" xr:uid="{00000000-0005-0000-0000-000000720000}"/>
    <cellStyle name="Migliaia 57 3 3 6 4" xfId="29641" xr:uid="{00000000-0005-0000-0000-000001720000}"/>
    <cellStyle name="Migliaia 57 3 3 6 5" xfId="40628" xr:uid="{00000000-0005-0000-0000-000002720000}"/>
    <cellStyle name="Migliaia 57 3 3 7" xfId="15473" xr:uid="{00000000-0005-0000-0000-000003720000}"/>
    <cellStyle name="Migliaia 57 3 3 8" xfId="15474" xr:uid="{00000000-0005-0000-0000-000004720000}"/>
    <cellStyle name="Migliaia 57 3 3 9" xfId="15475" xr:uid="{00000000-0005-0000-0000-000005720000}"/>
    <cellStyle name="Migliaia 57 3 4" xfId="15476" xr:uid="{00000000-0005-0000-0000-000006720000}"/>
    <cellStyle name="Migliaia 57 3 4 10" xfId="31249" xr:uid="{00000000-0005-0000-0000-000007720000}"/>
    <cellStyle name="Migliaia 57 3 4 11" xfId="34013" xr:uid="{00000000-0005-0000-0000-000008720000}"/>
    <cellStyle name="Migliaia 57 3 4 12" xfId="37200" xr:uid="{00000000-0005-0000-0000-000009720000}"/>
    <cellStyle name="Migliaia 57 3 4 2" xfId="15477" xr:uid="{00000000-0005-0000-0000-00000A720000}"/>
    <cellStyle name="Migliaia 57 3 4 2 2" xfId="15478" xr:uid="{00000000-0005-0000-0000-00000B720000}"/>
    <cellStyle name="Migliaia 57 3 4 2 3" xfId="15479" xr:uid="{00000000-0005-0000-0000-00000C720000}"/>
    <cellStyle name="Migliaia 57 3 4 2 4" xfId="15480" xr:uid="{00000000-0005-0000-0000-00000D720000}"/>
    <cellStyle name="Migliaia 57 3 4 2 5" xfId="27070" xr:uid="{00000000-0005-0000-0000-00000E720000}"/>
    <cellStyle name="Migliaia 57 3 4 2 6" xfId="32148" xr:uid="{00000000-0005-0000-0000-00000F720000}"/>
    <cellStyle name="Migliaia 57 3 4 2 7" xfId="35136" xr:uid="{00000000-0005-0000-0000-000010720000}"/>
    <cellStyle name="Migliaia 57 3 4 2 8" xfId="38096" xr:uid="{00000000-0005-0000-0000-000011720000}"/>
    <cellStyle name="Migliaia 57 3 4 3" xfId="15481" xr:uid="{00000000-0005-0000-0000-000012720000}"/>
    <cellStyle name="Migliaia 57 3 4 3 2" xfId="15482" xr:uid="{00000000-0005-0000-0000-000013720000}"/>
    <cellStyle name="Migliaia 57 3 4 3 3" xfId="15483" xr:uid="{00000000-0005-0000-0000-000014720000}"/>
    <cellStyle name="Migliaia 57 3 4 3 4" xfId="28177" xr:uid="{00000000-0005-0000-0000-000015720000}"/>
    <cellStyle name="Migliaia 57 3 4 3 5" xfId="36226" xr:uid="{00000000-0005-0000-0000-000016720000}"/>
    <cellStyle name="Migliaia 57 3 4 3 6" xfId="39186" xr:uid="{00000000-0005-0000-0000-000017720000}"/>
    <cellStyle name="Migliaia 57 3 4 4" xfId="15484" xr:uid="{00000000-0005-0000-0000-000018720000}"/>
    <cellStyle name="Migliaia 57 3 4 4 2" xfId="15485" xr:uid="{00000000-0005-0000-0000-000019720000}"/>
    <cellStyle name="Migliaia 57 3 4 4 3" xfId="15486" xr:uid="{00000000-0005-0000-0000-00001A720000}"/>
    <cellStyle name="Migliaia 57 3 4 4 4" xfId="29093" xr:uid="{00000000-0005-0000-0000-00001B720000}"/>
    <cellStyle name="Migliaia 57 3 4 4 5" xfId="40090" xr:uid="{00000000-0005-0000-0000-00001C720000}"/>
    <cellStyle name="Migliaia 57 3 4 5" xfId="15487" xr:uid="{00000000-0005-0000-0000-00001D720000}"/>
    <cellStyle name="Migliaia 57 3 4 5 2" xfId="15488" xr:uid="{00000000-0005-0000-0000-00001E720000}"/>
    <cellStyle name="Migliaia 57 3 4 5 3" xfId="15489" xr:uid="{00000000-0005-0000-0000-00001F720000}"/>
    <cellStyle name="Migliaia 57 3 4 5 4" xfId="30013" xr:uid="{00000000-0005-0000-0000-000020720000}"/>
    <cellStyle name="Migliaia 57 3 4 5 5" xfId="40995" xr:uid="{00000000-0005-0000-0000-000021720000}"/>
    <cellStyle name="Migliaia 57 3 4 6" xfId="15490" xr:uid="{00000000-0005-0000-0000-000022720000}"/>
    <cellStyle name="Migliaia 57 3 4 7" xfId="15491" xr:uid="{00000000-0005-0000-0000-000023720000}"/>
    <cellStyle name="Migliaia 57 3 4 8" xfId="15492" xr:uid="{00000000-0005-0000-0000-000024720000}"/>
    <cellStyle name="Migliaia 57 3 4 9" xfId="24732" xr:uid="{00000000-0005-0000-0000-000025720000}"/>
    <cellStyle name="Migliaia 57 3 5" xfId="15493" xr:uid="{00000000-0005-0000-0000-000026720000}"/>
    <cellStyle name="Migliaia 57 3 5 2" xfId="15494" xr:uid="{00000000-0005-0000-0000-000027720000}"/>
    <cellStyle name="Migliaia 57 3 5 3" xfId="15495" xr:uid="{00000000-0005-0000-0000-000028720000}"/>
    <cellStyle name="Migliaia 57 3 5 4" xfId="15496" xr:uid="{00000000-0005-0000-0000-000029720000}"/>
    <cellStyle name="Migliaia 57 3 5 5" xfId="27066" xr:uid="{00000000-0005-0000-0000-00002A720000}"/>
    <cellStyle name="Migliaia 57 3 5 6" xfId="32144" xr:uid="{00000000-0005-0000-0000-00002B720000}"/>
    <cellStyle name="Migliaia 57 3 5 7" xfId="35132" xr:uid="{00000000-0005-0000-0000-00002C720000}"/>
    <cellStyle name="Migliaia 57 3 5 8" xfId="38092" xr:uid="{00000000-0005-0000-0000-00002D720000}"/>
    <cellStyle name="Migliaia 57 3 6" xfId="15497" xr:uid="{00000000-0005-0000-0000-00002E720000}"/>
    <cellStyle name="Migliaia 57 3 6 2" xfId="15498" xr:uid="{00000000-0005-0000-0000-00002F720000}"/>
    <cellStyle name="Migliaia 57 3 6 3" xfId="15499" xr:uid="{00000000-0005-0000-0000-000030720000}"/>
    <cellStyle name="Migliaia 57 3 6 4" xfId="27803" xr:uid="{00000000-0005-0000-0000-000031720000}"/>
    <cellStyle name="Migliaia 57 3 6 5" xfId="35857" xr:uid="{00000000-0005-0000-0000-000032720000}"/>
    <cellStyle name="Migliaia 57 3 6 6" xfId="38817" xr:uid="{00000000-0005-0000-0000-000033720000}"/>
    <cellStyle name="Migliaia 57 3 7" xfId="15500" xr:uid="{00000000-0005-0000-0000-000034720000}"/>
    <cellStyle name="Migliaia 57 3 7 2" xfId="15501" xr:uid="{00000000-0005-0000-0000-000035720000}"/>
    <cellStyle name="Migliaia 57 3 7 3" xfId="15502" xr:uid="{00000000-0005-0000-0000-000036720000}"/>
    <cellStyle name="Migliaia 57 3 7 4" xfId="28719" xr:uid="{00000000-0005-0000-0000-000037720000}"/>
    <cellStyle name="Migliaia 57 3 7 5" xfId="34009" xr:uid="{00000000-0005-0000-0000-000038720000}"/>
    <cellStyle name="Migliaia 57 3 7 6" xfId="39721" xr:uid="{00000000-0005-0000-0000-000039720000}"/>
    <cellStyle name="Migliaia 57 3 8" xfId="15503" xr:uid="{00000000-0005-0000-0000-00003A720000}"/>
    <cellStyle name="Migliaia 57 3 8 2" xfId="15504" xr:uid="{00000000-0005-0000-0000-00003B720000}"/>
    <cellStyle name="Migliaia 57 3 8 3" xfId="15505" xr:uid="{00000000-0005-0000-0000-00003C720000}"/>
    <cellStyle name="Migliaia 57 3 8 4" xfId="29639" xr:uid="{00000000-0005-0000-0000-00003D720000}"/>
    <cellStyle name="Migliaia 57 3 8 5" xfId="40626" xr:uid="{00000000-0005-0000-0000-00003E720000}"/>
    <cellStyle name="Migliaia 57 3 9" xfId="15506" xr:uid="{00000000-0005-0000-0000-00003F720000}"/>
    <cellStyle name="Migliaia 57 4" xfId="15507" xr:uid="{00000000-0005-0000-0000-000040720000}"/>
    <cellStyle name="Migliaia 57 4 10" xfId="15508" xr:uid="{00000000-0005-0000-0000-000041720000}"/>
    <cellStyle name="Migliaia 57 4 11" xfId="24733" xr:uid="{00000000-0005-0000-0000-000042720000}"/>
    <cellStyle name="Migliaia 57 4 12" xfId="31250" xr:uid="{00000000-0005-0000-0000-000043720000}"/>
    <cellStyle name="Migliaia 57 4 13" xfId="34014" xr:uid="{00000000-0005-0000-0000-000044720000}"/>
    <cellStyle name="Migliaia 57 4 14" xfId="37201" xr:uid="{00000000-0005-0000-0000-000045720000}"/>
    <cellStyle name="Migliaia 57 4 2" xfId="15509" xr:uid="{00000000-0005-0000-0000-000046720000}"/>
    <cellStyle name="Migliaia 57 4 2 10" xfId="24734" xr:uid="{00000000-0005-0000-0000-000047720000}"/>
    <cellStyle name="Migliaia 57 4 2 11" xfId="31251" xr:uid="{00000000-0005-0000-0000-000048720000}"/>
    <cellStyle name="Migliaia 57 4 2 12" xfId="34015" xr:uid="{00000000-0005-0000-0000-000049720000}"/>
    <cellStyle name="Migliaia 57 4 2 13" xfId="37202" xr:uid="{00000000-0005-0000-0000-00004A720000}"/>
    <cellStyle name="Migliaia 57 4 2 2" xfId="15510" xr:uid="{00000000-0005-0000-0000-00004B720000}"/>
    <cellStyle name="Migliaia 57 4 2 2 10" xfId="31252" xr:uid="{00000000-0005-0000-0000-00004C720000}"/>
    <cellStyle name="Migliaia 57 4 2 2 11" xfId="34016" xr:uid="{00000000-0005-0000-0000-00004D720000}"/>
    <cellStyle name="Migliaia 57 4 2 2 12" xfId="37203" xr:uid="{00000000-0005-0000-0000-00004E720000}"/>
    <cellStyle name="Migliaia 57 4 2 2 2" xfId="15511" xr:uid="{00000000-0005-0000-0000-00004F720000}"/>
    <cellStyle name="Migliaia 57 4 2 2 2 2" xfId="15512" xr:uid="{00000000-0005-0000-0000-000050720000}"/>
    <cellStyle name="Migliaia 57 4 2 2 2 3" xfId="15513" xr:uid="{00000000-0005-0000-0000-000051720000}"/>
    <cellStyle name="Migliaia 57 4 2 2 2 4" xfId="15514" xr:uid="{00000000-0005-0000-0000-000052720000}"/>
    <cellStyle name="Migliaia 57 4 2 2 2 5" xfId="27073" xr:uid="{00000000-0005-0000-0000-000053720000}"/>
    <cellStyle name="Migliaia 57 4 2 2 2 6" xfId="32151" xr:uid="{00000000-0005-0000-0000-000054720000}"/>
    <cellStyle name="Migliaia 57 4 2 2 2 7" xfId="35139" xr:uid="{00000000-0005-0000-0000-000055720000}"/>
    <cellStyle name="Migliaia 57 4 2 2 2 8" xfId="38099" xr:uid="{00000000-0005-0000-0000-000056720000}"/>
    <cellStyle name="Migliaia 57 4 2 2 3" xfId="15515" xr:uid="{00000000-0005-0000-0000-000057720000}"/>
    <cellStyle name="Migliaia 57 4 2 2 3 2" xfId="15516" xr:uid="{00000000-0005-0000-0000-000058720000}"/>
    <cellStyle name="Migliaia 57 4 2 2 3 3" xfId="15517" xr:uid="{00000000-0005-0000-0000-000059720000}"/>
    <cellStyle name="Migliaia 57 4 2 2 3 4" xfId="28180" xr:uid="{00000000-0005-0000-0000-00005A720000}"/>
    <cellStyle name="Migliaia 57 4 2 2 3 5" xfId="36229" xr:uid="{00000000-0005-0000-0000-00005B720000}"/>
    <cellStyle name="Migliaia 57 4 2 2 3 6" xfId="39189" xr:uid="{00000000-0005-0000-0000-00005C720000}"/>
    <cellStyle name="Migliaia 57 4 2 2 4" xfId="15518" xr:uid="{00000000-0005-0000-0000-00005D720000}"/>
    <cellStyle name="Migliaia 57 4 2 2 4 2" xfId="15519" xr:uid="{00000000-0005-0000-0000-00005E720000}"/>
    <cellStyle name="Migliaia 57 4 2 2 4 3" xfId="15520" xr:uid="{00000000-0005-0000-0000-00005F720000}"/>
    <cellStyle name="Migliaia 57 4 2 2 4 4" xfId="29096" xr:uid="{00000000-0005-0000-0000-000060720000}"/>
    <cellStyle name="Migliaia 57 4 2 2 4 5" xfId="40093" xr:uid="{00000000-0005-0000-0000-000061720000}"/>
    <cellStyle name="Migliaia 57 4 2 2 5" xfId="15521" xr:uid="{00000000-0005-0000-0000-000062720000}"/>
    <cellStyle name="Migliaia 57 4 2 2 5 2" xfId="15522" xr:uid="{00000000-0005-0000-0000-000063720000}"/>
    <cellStyle name="Migliaia 57 4 2 2 5 3" xfId="15523" xr:uid="{00000000-0005-0000-0000-000064720000}"/>
    <cellStyle name="Migliaia 57 4 2 2 5 4" xfId="30016" xr:uid="{00000000-0005-0000-0000-000065720000}"/>
    <cellStyle name="Migliaia 57 4 2 2 5 5" xfId="40998" xr:uid="{00000000-0005-0000-0000-000066720000}"/>
    <cellStyle name="Migliaia 57 4 2 2 6" xfId="15524" xr:uid="{00000000-0005-0000-0000-000067720000}"/>
    <cellStyle name="Migliaia 57 4 2 2 7" xfId="15525" xr:uid="{00000000-0005-0000-0000-000068720000}"/>
    <cellStyle name="Migliaia 57 4 2 2 8" xfId="15526" xr:uid="{00000000-0005-0000-0000-000069720000}"/>
    <cellStyle name="Migliaia 57 4 2 2 9" xfId="24735" xr:uid="{00000000-0005-0000-0000-00006A720000}"/>
    <cellStyle name="Migliaia 57 4 2 3" xfId="15527" xr:uid="{00000000-0005-0000-0000-00006B720000}"/>
    <cellStyle name="Migliaia 57 4 2 3 2" xfId="15528" xr:uid="{00000000-0005-0000-0000-00006C720000}"/>
    <cellStyle name="Migliaia 57 4 2 3 3" xfId="15529" xr:uid="{00000000-0005-0000-0000-00006D720000}"/>
    <cellStyle name="Migliaia 57 4 2 3 4" xfId="15530" xr:uid="{00000000-0005-0000-0000-00006E720000}"/>
    <cellStyle name="Migliaia 57 4 2 3 5" xfId="27072" xr:uid="{00000000-0005-0000-0000-00006F720000}"/>
    <cellStyle name="Migliaia 57 4 2 3 6" xfId="32150" xr:uid="{00000000-0005-0000-0000-000070720000}"/>
    <cellStyle name="Migliaia 57 4 2 3 7" xfId="35138" xr:uid="{00000000-0005-0000-0000-000071720000}"/>
    <cellStyle name="Migliaia 57 4 2 3 8" xfId="38098" xr:uid="{00000000-0005-0000-0000-000072720000}"/>
    <cellStyle name="Migliaia 57 4 2 4" xfId="15531" xr:uid="{00000000-0005-0000-0000-000073720000}"/>
    <cellStyle name="Migliaia 57 4 2 4 2" xfId="15532" xr:uid="{00000000-0005-0000-0000-000074720000}"/>
    <cellStyle name="Migliaia 57 4 2 4 3" xfId="15533" xr:uid="{00000000-0005-0000-0000-000075720000}"/>
    <cellStyle name="Migliaia 57 4 2 4 4" xfId="27807" xr:uid="{00000000-0005-0000-0000-000076720000}"/>
    <cellStyle name="Migliaia 57 4 2 4 5" xfId="35861" xr:uid="{00000000-0005-0000-0000-000077720000}"/>
    <cellStyle name="Migliaia 57 4 2 4 6" xfId="38821" xr:uid="{00000000-0005-0000-0000-000078720000}"/>
    <cellStyle name="Migliaia 57 4 2 5" xfId="15534" xr:uid="{00000000-0005-0000-0000-000079720000}"/>
    <cellStyle name="Migliaia 57 4 2 5 2" xfId="15535" xr:uid="{00000000-0005-0000-0000-00007A720000}"/>
    <cellStyle name="Migliaia 57 4 2 5 3" xfId="15536" xr:uid="{00000000-0005-0000-0000-00007B720000}"/>
    <cellStyle name="Migliaia 57 4 2 5 4" xfId="28723" xr:uid="{00000000-0005-0000-0000-00007C720000}"/>
    <cellStyle name="Migliaia 57 4 2 5 5" xfId="39725" xr:uid="{00000000-0005-0000-0000-00007D720000}"/>
    <cellStyle name="Migliaia 57 4 2 6" xfId="15537" xr:uid="{00000000-0005-0000-0000-00007E720000}"/>
    <cellStyle name="Migliaia 57 4 2 6 2" xfId="15538" xr:uid="{00000000-0005-0000-0000-00007F720000}"/>
    <cellStyle name="Migliaia 57 4 2 6 3" xfId="15539" xr:uid="{00000000-0005-0000-0000-000080720000}"/>
    <cellStyle name="Migliaia 57 4 2 6 4" xfId="29643" xr:uid="{00000000-0005-0000-0000-000081720000}"/>
    <cellStyle name="Migliaia 57 4 2 6 5" xfId="40630" xr:uid="{00000000-0005-0000-0000-000082720000}"/>
    <cellStyle name="Migliaia 57 4 2 7" xfId="15540" xr:uid="{00000000-0005-0000-0000-000083720000}"/>
    <cellStyle name="Migliaia 57 4 2 8" xfId="15541" xr:uid="{00000000-0005-0000-0000-000084720000}"/>
    <cellStyle name="Migliaia 57 4 2 9" xfId="15542" xr:uid="{00000000-0005-0000-0000-000085720000}"/>
    <cellStyle name="Migliaia 57 4 3" xfId="15543" xr:uid="{00000000-0005-0000-0000-000086720000}"/>
    <cellStyle name="Migliaia 57 4 3 10" xfId="31253" xr:uid="{00000000-0005-0000-0000-000087720000}"/>
    <cellStyle name="Migliaia 57 4 3 11" xfId="34017" xr:uid="{00000000-0005-0000-0000-000088720000}"/>
    <cellStyle name="Migliaia 57 4 3 12" xfId="37204" xr:uid="{00000000-0005-0000-0000-000089720000}"/>
    <cellStyle name="Migliaia 57 4 3 2" xfId="15544" xr:uid="{00000000-0005-0000-0000-00008A720000}"/>
    <cellStyle name="Migliaia 57 4 3 2 2" xfId="15545" xr:uid="{00000000-0005-0000-0000-00008B720000}"/>
    <cellStyle name="Migliaia 57 4 3 2 3" xfId="15546" xr:uid="{00000000-0005-0000-0000-00008C720000}"/>
    <cellStyle name="Migliaia 57 4 3 2 4" xfId="15547" xr:uid="{00000000-0005-0000-0000-00008D720000}"/>
    <cellStyle name="Migliaia 57 4 3 2 5" xfId="27074" xr:uid="{00000000-0005-0000-0000-00008E720000}"/>
    <cellStyle name="Migliaia 57 4 3 2 6" xfId="32152" xr:uid="{00000000-0005-0000-0000-00008F720000}"/>
    <cellStyle name="Migliaia 57 4 3 2 7" xfId="35140" xr:uid="{00000000-0005-0000-0000-000090720000}"/>
    <cellStyle name="Migliaia 57 4 3 2 8" xfId="38100" xr:uid="{00000000-0005-0000-0000-000091720000}"/>
    <cellStyle name="Migliaia 57 4 3 3" xfId="15548" xr:uid="{00000000-0005-0000-0000-000092720000}"/>
    <cellStyle name="Migliaia 57 4 3 3 2" xfId="15549" xr:uid="{00000000-0005-0000-0000-000093720000}"/>
    <cellStyle name="Migliaia 57 4 3 3 3" xfId="15550" xr:uid="{00000000-0005-0000-0000-000094720000}"/>
    <cellStyle name="Migliaia 57 4 3 3 4" xfId="28179" xr:uid="{00000000-0005-0000-0000-000095720000}"/>
    <cellStyle name="Migliaia 57 4 3 3 5" xfId="36228" xr:uid="{00000000-0005-0000-0000-000096720000}"/>
    <cellStyle name="Migliaia 57 4 3 3 6" xfId="39188" xr:uid="{00000000-0005-0000-0000-000097720000}"/>
    <cellStyle name="Migliaia 57 4 3 4" xfId="15551" xr:uid="{00000000-0005-0000-0000-000098720000}"/>
    <cellStyle name="Migliaia 57 4 3 4 2" xfId="15552" xr:uid="{00000000-0005-0000-0000-000099720000}"/>
    <cellStyle name="Migliaia 57 4 3 4 3" xfId="15553" xr:uid="{00000000-0005-0000-0000-00009A720000}"/>
    <cellStyle name="Migliaia 57 4 3 4 4" xfId="29095" xr:uid="{00000000-0005-0000-0000-00009B720000}"/>
    <cellStyle name="Migliaia 57 4 3 4 5" xfId="40092" xr:uid="{00000000-0005-0000-0000-00009C720000}"/>
    <cellStyle name="Migliaia 57 4 3 5" xfId="15554" xr:uid="{00000000-0005-0000-0000-00009D720000}"/>
    <cellStyle name="Migliaia 57 4 3 5 2" xfId="15555" xr:uid="{00000000-0005-0000-0000-00009E720000}"/>
    <cellStyle name="Migliaia 57 4 3 5 3" xfId="15556" xr:uid="{00000000-0005-0000-0000-00009F720000}"/>
    <cellStyle name="Migliaia 57 4 3 5 4" xfId="30015" xr:uid="{00000000-0005-0000-0000-0000A0720000}"/>
    <cellStyle name="Migliaia 57 4 3 5 5" xfId="40997" xr:uid="{00000000-0005-0000-0000-0000A1720000}"/>
    <cellStyle name="Migliaia 57 4 3 6" xfId="15557" xr:uid="{00000000-0005-0000-0000-0000A2720000}"/>
    <cellStyle name="Migliaia 57 4 3 7" xfId="15558" xr:uid="{00000000-0005-0000-0000-0000A3720000}"/>
    <cellStyle name="Migliaia 57 4 3 8" xfId="15559" xr:uid="{00000000-0005-0000-0000-0000A4720000}"/>
    <cellStyle name="Migliaia 57 4 3 9" xfId="24736" xr:uid="{00000000-0005-0000-0000-0000A5720000}"/>
    <cellStyle name="Migliaia 57 4 4" xfId="15560" xr:uid="{00000000-0005-0000-0000-0000A6720000}"/>
    <cellStyle name="Migliaia 57 4 4 2" xfId="15561" xr:uid="{00000000-0005-0000-0000-0000A7720000}"/>
    <cellStyle name="Migliaia 57 4 4 3" xfId="15562" xr:uid="{00000000-0005-0000-0000-0000A8720000}"/>
    <cellStyle name="Migliaia 57 4 4 4" xfId="15563" xr:uid="{00000000-0005-0000-0000-0000A9720000}"/>
    <cellStyle name="Migliaia 57 4 4 5" xfId="27071" xr:uid="{00000000-0005-0000-0000-0000AA720000}"/>
    <cellStyle name="Migliaia 57 4 4 6" xfId="32149" xr:uid="{00000000-0005-0000-0000-0000AB720000}"/>
    <cellStyle name="Migliaia 57 4 4 7" xfId="35137" xr:uid="{00000000-0005-0000-0000-0000AC720000}"/>
    <cellStyle name="Migliaia 57 4 4 8" xfId="38097" xr:uid="{00000000-0005-0000-0000-0000AD720000}"/>
    <cellStyle name="Migliaia 57 4 5" xfId="15564" xr:uid="{00000000-0005-0000-0000-0000AE720000}"/>
    <cellStyle name="Migliaia 57 4 5 2" xfId="15565" xr:uid="{00000000-0005-0000-0000-0000AF720000}"/>
    <cellStyle name="Migliaia 57 4 5 3" xfId="15566" xr:uid="{00000000-0005-0000-0000-0000B0720000}"/>
    <cellStyle name="Migliaia 57 4 5 4" xfId="27806" xr:uid="{00000000-0005-0000-0000-0000B1720000}"/>
    <cellStyle name="Migliaia 57 4 5 5" xfId="35860" xr:uid="{00000000-0005-0000-0000-0000B2720000}"/>
    <cellStyle name="Migliaia 57 4 5 6" xfId="38820" xr:uid="{00000000-0005-0000-0000-0000B3720000}"/>
    <cellStyle name="Migliaia 57 4 6" xfId="15567" xr:uid="{00000000-0005-0000-0000-0000B4720000}"/>
    <cellStyle name="Migliaia 57 4 6 2" xfId="15568" xr:uid="{00000000-0005-0000-0000-0000B5720000}"/>
    <cellStyle name="Migliaia 57 4 6 3" xfId="15569" xr:uid="{00000000-0005-0000-0000-0000B6720000}"/>
    <cellStyle name="Migliaia 57 4 6 4" xfId="28722" xr:uid="{00000000-0005-0000-0000-0000B7720000}"/>
    <cellStyle name="Migliaia 57 4 6 5" xfId="39724" xr:uid="{00000000-0005-0000-0000-0000B8720000}"/>
    <cellStyle name="Migliaia 57 4 7" xfId="15570" xr:uid="{00000000-0005-0000-0000-0000B9720000}"/>
    <cellStyle name="Migliaia 57 4 7 2" xfId="15571" xr:uid="{00000000-0005-0000-0000-0000BA720000}"/>
    <cellStyle name="Migliaia 57 4 7 3" xfId="15572" xr:uid="{00000000-0005-0000-0000-0000BB720000}"/>
    <cellStyle name="Migliaia 57 4 7 4" xfId="29642" xr:uid="{00000000-0005-0000-0000-0000BC720000}"/>
    <cellStyle name="Migliaia 57 4 7 5" xfId="40629" xr:uid="{00000000-0005-0000-0000-0000BD720000}"/>
    <cellStyle name="Migliaia 57 4 8" xfId="15573" xr:uid="{00000000-0005-0000-0000-0000BE720000}"/>
    <cellStyle name="Migliaia 57 4 9" xfId="15574" xr:uid="{00000000-0005-0000-0000-0000BF720000}"/>
    <cellStyle name="Migliaia 57 5" xfId="15575" xr:uid="{00000000-0005-0000-0000-0000C0720000}"/>
    <cellStyle name="Migliaia 57 5 10" xfId="31254" xr:uid="{00000000-0005-0000-0000-0000C1720000}"/>
    <cellStyle name="Migliaia 57 5 11" xfId="34018" xr:uid="{00000000-0005-0000-0000-0000C2720000}"/>
    <cellStyle name="Migliaia 57 5 12" xfId="37205" xr:uid="{00000000-0005-0000-0000-0000C3720000}"/>
    <cellStyle name="Migliaia 57 5 2" xfId="15576" xr:uid="{00000000-0005-0000-0000-0000C4720000}"/>
    <cellStyle name="Migliaia 57 5 2 2" xfId="15577" xr:uid="{00000000-0005-0000-0000-0000C5720000}"/>
    <cellStyle name="Migliaia 57 5 2 3" xfId="15578" xr:uid="{00000000-0005-0000-0000-0000C6720000}"/>
    <cellStyle name="Migliaia 57 5 2 4" xfId="15579" xr:uid="{00000000-0005-0000-0000-0000C7720000}"/>
    <cellStyle name="Migliaia 57 5 2 5" xfId="27075" xr:uid="{00000000-0005-0000-0000-0000C8720000}"/>
    <cellStyle name="Migliaia 57 5 2 6" xfId="32153" xr:uid="{00000000-0005-0000-0000-0000C9720000}"/>
    <cellStyle name="Migliaia 57 5 2 7" xfId="35141" xr:uid="{00000000-0005-0000-0000-0000CA720000}"/>
    <cellStyle name="Migliaia 57 5 2 8" xfId="38101" xr:uid="{00000000-0005-0000-0000-0000CB720000}"/>
    <cellStyle name="Migliaia 57 5 3" xfId="15580" xr:uid="{00000000-0005-0000-0000-0000CC720000}"/>
    <cellStyle name="Migliaia 57 5 3 2" xfId="15581" xr:uid="{00000000-0005-0000-0000-0000CD720000}"/>
    <cellStyle name="Migliaia 57 5 3 3" xfId="15582" xr:uid="{00000000-0005-0000-0000-0000CE720000}"/>
    <cellStyle name="Migliaia 57 5 3 4" xfId="27808" xr:uid="{00000000-0005-0000-0000-0000CF720000}"/>
    <cellStyle name="Migliaia 57 5 3 5" xfId="35862" xr:uid="{00000000-0005-0000-0000-0000D0720000}"/>
    <cellStyle name="Migliaia 57 5 3 6" xfId="38822" xr:uid="{00000000-0005-0000-0000-0000D1720000}"/>
    <cellStyle name="Migliaia 57 5 4" xfId="15583" xr:uid="{00000000-0005-0000-0000-0000D2720000}"/>
    <cellStyle name="Migliaia 57 5 4 2" xfId="15584" xr:uid="{00000000-0005-0000-0000-0000D3720000}"/>
    <cellStyle name="Migliaia 57 5 4 3" xfId="15585" xr:uid="{00000000-0005-0000-0000-0000D4720000}"/>
    <cellStyle name="Migliaia 57 5 4 4" xfId="28724" xr:uid="{00000000-0005-0000-0000-0000D5720000}"/>
    <cellStyle name="Migliaia 57 5 4 5" xfId="39726" xr:uid="{00000000-0005-0000-0000-0000D6720000}"/>
    <cellStyle name="Migliaia 57 5 5" xfId="15586" xr:uid="{00000000-0005-0000-0000-0000D7720000}"/>
    <cellStyle name="Migliaia 57 5 5 2" xfId="15587" xr:uid="{00000000-0005-0000-0000-0000D8720000}"/>
    <cellStyle name="Migliaia 57 5 5 3" xfId="15588" xr:uid="{00000000-0005-0000-0000-0000D9720000}"/>
    <cellStyle name="Migliaia 57 5 5 4" xfId="29644" xr:uid="{00000000-0005-0000-0000-0000DA720000}"/>
    <cellStyle name="Migliaia 57 5 5 5" xfId="40631" xr:uid="{00000000-0005-0000-0000-0000DB720000}"/>
    <cellStyle name="Migliaia 57 5 6" xfId="15589" xr:uid="{00000000-0005-0000-0000-0000DC720000}"/>
    <cellStyle name="Migliaia 57 5 7" xfId="15590" xr:uid="{00000000-0005-0000-0000-0000DD720000}"/>
    <cellStyle name="Migliaia 57 5 8" xfId="15591" xr:uid="{00000000-0005-0000-0000-0000DE720000}"/>
    <cellStyle name="Migliaia 57 5 9" xfId="24737" xr:uid="{00000000-0005-0000-0000-0000DF720000}"/>
    <cellStyle name="Migliaia 57 6" xfId="15592" xr:uid="{00000000-0005-0000-0000-0000E0720000}"/>
    <cellStyle name="Migliaia 57 6 2" xfId="15593" xr:uid="{00000000-0005-0000-0000-0000E1720000}"/>
    <cellStyle name="Migliaia 57 6 3" xfId="15594" xr:uid="{00000000-0005-0000-0000-0000E2720000}"/>
    <cellStyle name="Migliaia 57 6 4" xfId="15595" xr:uid="{00000000-0005-0000-0000-0000E3720000}"/>
    <cellStyle name="Migliaia 57 6 5" xfId="27063" xr:uid="{00000000-0005-0000-0000-0000E4720000}"/>
    <cellStyle name="Migliaia 57 6 6" xfId="32141" xr:uid="{00000000-0005-0000-0000-0000E5720000}"/>
    <cellStyle name="Migliaia 57 6 7" xfId="35129" xr:uid="{00000000-0005-0000-0000-0000E6720000}"/>
    <cellStyle name="Migliaia 57 6 8" xfId="38089" xr:uid="{00000000-0005-0000-0000-0000E7720000}"/>
    <cellStyle name="Migliaia 57 7" xfId="15596" xr:uid="{00000000-0005-0000-0000-0000E8720000}"/>
    <cellStyle name="Migliaia 57 7 2" xfId="15597" xr:uid="{00000000-0005-0000-0000-0000E9720000}"/>
    <cellStyle name="Migliaia 57 7 3" xfId="15598" xr:uid="{00000000-0005-0000-0000-0000EA720000}"/>
    <cellStyle name="Migliaia 57 7 4" xfId="15599" xr:uid="{00000000-0005-0000-0000-0000EB720000}"/>
    <cellStyle name="Migliaia 57 7 5" xfId="24001" xr:uid="{00000000-0005-0000-0000-0000EC720000}"/>
    <cellStyle name="Migliaia 57 7 6" xfId="30557" xr:uid="{00000000-0005-0000-0000-0000ED720000}"/>
    <cellStyle name="Migliaia 57 7 7" xfId="33218" xr:uid="{00000000-0005-0000-0000-0000EE720000}"/>
    <cellStyle name="Migliaia 57 7 8" xfId="36509" xr:uid="{00000000-0005-0000-0000-0000EF720000}"/>
    <cellStyle name="Migliaia 57 8" xfId="15600" xr:uid="{00000000-0005-0000-0000-0000F0720000}"/>
    <cellStyle name="Migliaia 57 8 2" xfId="15601" xr:uid="{00000000-0005-0000-0000-0000F1720000}"/>
    <cellStyle name="Migliaia 57 8 3" xfId="15602" xr:uid="{00000000-0005-0000-0000-0000F2720000}"/>
    <cellStyle name="Migliaia 57 8 4" xfId="15603" xr:uid="{00000000-0005-0000-0000-0000F3720000}"/>
    <cellStyle name="Migliaia 57 8 5" xfId="27298" xr:uid="{00000000-0005-0000-0000-0000F4720000}"/>
    <cellStyle name="Migliaia 57 8 6" xfId="32369" xr:uid="{00000000-0005-0000-0000-0000F5720000}"/>
    <cellStyle name="Migliaia 57 8 7" xfId="35357" xr:uid="{00000000-0005-0000-0000-0000F6720000}"/>
    <cellStyle name="Migliaia 57 8 8" xfId="38317" xr:uid="{00000000-0005-0000-0000-0000F7720000}"/>
    <cellStyle name="Migliaia 57 9" xfId="15604" xr:uid="{00000000-0005-0000-0000-0000F8720000}"/>
    <cellStyle name="Migliaia 57 9 2" xfId="15605" xr:uid="{00000000-0005-0000-0000-0000F9720000}"/>
    <cellStyle name="Migliaia 57 9 3" xfId="15606" xr:uid="{00000000-0005-0000-0000-0000FA720000}"/>
    <cellStyle name="Migliaia 57 9 4" xfId="15607" xr:uid="{00000000-0005-0000-0000-0000FB720000}"/>
    <cellStyle name="Migliaia 57 9 5" xfId="27418" xr:uid="{00000000-0005-0000-0000-0000FC720000}"/>
    <cellStyle name="Migliaia 57 9 6" xfId="30433" xr:uid="{00000000-0005-0000-0000-0000FD720000}"/>
    <cellStyle name="Migliaia 57 9 7" xfId="35477" xr:uid="{00000000-0005-0000-0000-0000FE720000}"/>
    <cellStyle name="Migliaia 57 9 8" xfId="38437" xr:uid="{00000000-0005-0000-0000-0000FF720000}"/>
    <cellStyle name="Migliaia 58" xfId="15608" xr:uid="{00000000-0005-0000-0000-000000730000}"/>
    <cellStyle name="Migliaia 58 10" xfId="15609" xr:uid="{00000000-0005-0000-0000-000001730000}"/>
    <cellStyle name="Migliaia 58 10 2" xfId="15610" xr:uid="{00000000-0005-0000-0000-000002730000}"/>
    <cellStyle name="Migliaia 58 10 3" xfId="15611" xr:uid="{00000000-0005-0000-0000-000003730000}"/>
    <cellStyle name="Migliaia 58 10 4" xfId="28335" xr:uid="{00000000-0005-0000-0000-000004730000}"/>
    <cellStyle name="Migliaia 58 10 5" xfId="33093" xr:uid="{00000000-0005-0000-0000-000005730000}"/>
    <cellStyle name="Migliaia 58 10 6" xfId="39342" xr:uid="{00000000-0005-0000-0000-000006730000}"/>
    <cellStyle name="Migliaia 58 11" xfId="15612" xr:uid="{00000000-0005-0000-0000-000007730000}"/>
    <cellStyle name="Migliaia 58 11 2" xfId="15613" xr:uid="{00000000-0005-0000-0000-000008730000}"/>
    <cellStyle name="Migliaia 58 11 3" xfId="15614" xr:uid="{00000000-0005-0000-0000-000009730000}"/>
    <cellStyle name="Migliaia 58 11 4" xfId="29255" xr:uid="{00000000-0005-0000-0000-00000A730000}"/>
    <cellStyle name="Migliaia 58 11 5" xfId="32743" xr:uid="{00000000-0005-0000-0000-00000B730000}"/>
    <cellStyle name="Migliaia 58 11 6" xfId="40247" xr:uid="{00000000-0005-0000-0000-00000C730000}"/>
    <cellStyle name="Migliaia 58 12" xfId="15615" xr:uid="{00000000-0005-0000-0000-00000D730000}"/>
    <cellStyle name="Migliaia 58 13" xfId="15616" xr:uid="{00000000-0005-0000-0000-00000E730000}"/>
    <cellStyle name="Migliaia 58 14" xfId="15617" xr:uid="{00000000-0005-0000-0000-00000F730000}"/>
    <cellStyle name="Migliaia 58 15" xfId="23648" xr:uid="{00000000-0005-0000-0000-000010730000}"/>
    <cellStyle name="Migliaia 58 16" xfId="30289" xr:uid="{00000000-0005-0000-0000-000011730000}"/>
    <cellStyle name="Migliaia 58 17" xfId="36390" xr:uid="{00000000-0005-0000-0000-000012730000}"/>
    <cellStyle name="Migliaia 58 18" xfId="41152" xr:uid="{00000000-0005-0000-0000-000013730000}"/>
    <cellStyle name="Migliaia 58 19" xfId="41273" xr:uid="{00000000-0005-0000-0000-000014730000}"/>
    <cellStyle name="Migliaia 58 2" xfId="15618" xr:uid="{00000000-0005-0000-0000-000015730000}"/>
    <cellStyle name="Migliaia 58 2 10" xfId="24738" xr:uid="{00000000-0005-0000-0000-000016730000}"/>
    <cellStyle name="Migliaia 58 2 11" xfId="30290" xr:uid="{00000000-0005-0000-0000-000017730000}"/>
    <cellStyle name="Migliaia 58 2 12" xfId="37206" xr:uid="{00000000-0005-0000-0000-000018730000}"/>
    <cellStyle name="Migliaia 58 2 2" xfId="15619" xr:uid="{00000000-0005-0000-0000-000019730000}"/>
    <cellStyle name="Migliaia 58 2 2 10" xfId="31256" xr:uid="{00000000-0005-0000-0000-00001A730000}"/>
    <cellStyle name="Migliaia 58 2 2 11" xfId="34020" xr:uid="{00000000-0005-0000-0000-00001B730000}"/>
    <cellStyle name="Migliaia 58 2 2 12" xfId="37207" xr:uid="{00000000-0005-0000-0000-00001C730000}"/>
    <cellStyle name="Migliaia 58 2 2 2" xfId="15620" xr:uid="{00000000-0005-0000-0000-00001D730000}"/>
    <cellStyle name="Migliaia 58 2 2 2 2" xfId="15621" xr:uid="{00000000-0005-0000-0000-00001E730000}"/>
    <cellStyle name="Migliaia 58 2 2 2 3" xfId="15622" xr:uid="{00000000-0005-0000-0000-00001F730000}"/>
    <cellStyle name="Migliaia 58 2 2 2 4" xfId="15623" xr:uid="{00000000-0005-0000-0000-000020730000}"/>
    <cellStyle name="Migliaia 58 2 2 2 5" xfId="27078" xr:uid="{00000000-0005-0000-0000-000021730000}"/>
    <cellStyle name="Migliaia 58 2 2 2 6" xfId="32156" xr:uid="{00000000-0005-0000-0000-000022730000}"/>
    <cellStyle name="Migliaia 58 2 2 2 7" xfId="35144" xr:uid="{00000000-0005-0000-0000-000023730000}"/>
    <cellStyle name="Migliaia 58 2 2 2 8" xfId="38104" xr:uid="{00000000-0005-0000-0000-000024730000}"/>
    <cellStyle name="Migliaia 58 2 2 3" xfId="15624" xr:uid="{00000000-0005-0000-0000-000025730000}"/>
    <cellStyle name="Migliaia 58 2 2 3 2" xfId="15625" xr:uid="{00000000-0005-0000-0000-000026730000}"/>
    <cellStyle name="Migliaia 58 2 2 3 3" xfId="15626" xr:uid="{00000000-0005-0000-0000-000027730000}"/>
    <cellStyle name="Migliaia 58 2 2 3 4" xfId="28181" xr:uid="{00000000-0005-0000-0000-000028730000}"/>
    <cellStyle name="Migliaia 58 2 2 3 5" xfId="36230" xr:uid="{00000000-0005-0000-0000-000029730000}"/>
    <cellStyle name="Migliaia 58 2 2 3 6" xfId="39190" xr:uid="{00000000-0005-0000-0000-00002A730000}"/>
    <cellStyle name="Migliaia 58 2 2 4" xfId="15627" xr:uid="{00000000-0005-0000-0000-00002B730000}"/>
    <cellStyle name="Migliaia 58 2 2 4 2" xfId="15628" xr:uid="{00000000-0005-0000-0000-00002C730000}"/>
    <cellStyle name="Migliaia 58 2 2 4 3" xfId="15629" xr:uid="{00000000-0005-0000-0000-00002D730000}"/>
    <cellStyle name="Migliaia 58 2 2 4 4" xfId="29097" xr:uid="{00000000-0005-0000-0000-00002E730000}"/>
    <cellStyle name="Migliaia 58 2 2 4 5" xfId="40094" xr:uid="{00000000-0005-0000-0000-00002F730000}"/>
    <cellStyle name="Migliaia 58 2 2 5" xfId="15630" xr:uid="{00000000-0005-0000-0000-000030730000}"/>
    <cellStyle name="Migliaia 58 2 2 5 2" xfId="15631" xr:uid="{00000000-0005-0000-0000-000031730000}"/>
    <cellStyle name="Migliaia 58 2 2 5 3" xfId="15632" xr:uid="{00000000-0005-0000-0000-000032730000}"/>
    <cellStyle name="Migliaia 58 2 2 5 4" xfId="30017" xr:uid="{00000000-0005-0000-0000-000033730000}"/>
    <cellStyle name="Migliaia 58 2 2 5 5" xfId="40999" xr:uid="{00000000-0005-0000-0000-000034730000}"/>
    <cellStyle name="Migliaia 58 2 2 6" xfId="15633" xr:uid="{00000000-0005-0000-0000-000035730000}"/>
    <cellStyle name="Migliaia 58 2 2 7" xfId="15634" xr:uid="{00000000-0005-0000-0000-000036730000}"/>
    <cellStyle name="Migliaia 58 2 2 8" xfId="15635" xr:uid="{00000000-0005-0000-0000-000037730000}"/>
    <cellStyle name="Migliaia 58 2 2 9" xfId="24739" xr:uid="{00000000-0005-0000-0000-000038730000}"/>
    <cellStyle name="Migliaia 58 2 3" xfId="15636" xr:uid="{00000000-0005-0000-0000-000039730000}"/>
    <cellStyle name="Migliaia 58 2 3 2" xfId="15637" xr:uid="{00000000-0005-0000-0000-00003A730000}"/>
    <cellStyle name="Migliaia 58 2 3 3" xfId="15638" xr:uid="{00000000-0005-0000-0000-00003B730000}"/>
    <cellStyle name="Migliaia 58 2 3 4" xfId="15639" xr:uid="{00000000-0005-0000-0000-00003C730000}"/>
    <cellStyle name="Migliaia 58 2 3 5" xfId="27077" xr:uid="{00000000-0005-0000-0000-00003D730000}"/>
    <cellStyle name="Migliaia 58 2 3 6" xfId="32155" xr:uid="{00000000-0005-0000-0000-00003E730000}"/>
    <cellStyle name="Migliaia 58 2 3 7" xfId="35143" xr:uid="{00000000-0005-0000-0000-00003F730000}"/>
    <cellStyle name="Migliaia 58 2 3 8" xfId="38103" xr:uid="{00000000-0005-0000-0000-000040730000}"/>
    <cellStyle name="Migliaia 58 2 4" xfId="15640" xr:uid="{00000000-0005-0000-0000-000041730000}"/>
    <cellStyle name="Migliaia 58 2 4 2" xfId="15641" xr:uid="{00000000-0005-0000-0000-000042730000}"/>
    <cellStyle name="Migliaia 58 2 4 3" xfId="15642" xr:uid="{00000000-0005-0000-0000-000043730000}"/>
    <cellStyle name="Migliaia 58 2 4 4" xfId="15643" xr:uid="{00000000-0005-0000-0000-000044730000}"/>
    <cellStyle name="Migliaia 58 2 4 5" xfId="27482" xr:uid="{00000000-0005-0000-0000-000045730000}"/>
    <cellStyle name="Migliaia 58 2 4 6" xfId="31255" xr:uid="{00000000-0005-0000-0000-000046730000}"/>
    <cellStyle name="Migliaia 58 2 4 7" xfId="35539" xr:uid="{00000000-0005-0000-0000-000047730000}"/>
    <cellStyle name="Migliaia 58 2 4 8" xfId="38499" xr:uid="{00000000-0005-0000-0000-000048730000}"/>
    <cellStyle name="Migliaia 58 2 5" xfId="15644" xr:uid="{00000000-0005-0000-0000-000049730000}"/>
    <cellStyle name="Migliaia 58 2 5 2" xfId="15645" xr:uid="{00000000-0005-0000-0000-00004A730000}"/>
    <cellStyle name="Migliaia 58 2 5 3" xfId="15646" xr:uid="{00000000-0005-0000-0000-00004B730000}"/>
    <cellStyle name="Migliaia 58 2 5 4" xfId="28398" xr:uid="{00000000-0005-0000-0000-00004C730000}"/>
    <cellStyle name="Migliaia 58 2 5 5" xfId="34019" xr:uid="{00000000-0005-0000-0000-00004D730000}"/>
    <cellStyle name="Migliaia 58 2 5 6" xfId="39403" xr:uid="{00000000-0005-0000-0000-00004E730000}"/>
    <cellStyle name="Migliaia 58 2 6" xfId="15647" xr:uid="{00000000-0005-0000-0000-00004F730000}"/>
    <cellStyle name="Migliaia 58 2 6 2" xfId="15648" xr:uid="{00000000-0005-0000-0000-000050730000}"/>
    <cellStyle name="Migliaia 58 2 6 3" xfId="15649" xr:uid="{00000000-0005-0000-0000-000051730000}"/>
    <cellStyle name="Migliaia 58 2 6 4" xfId="29318" xr:uid="{00000000-0005-0000-0000-000052730000}"/>
    <cellStyle name="Migliaia 58 2 6 5" xfId="40308" xr:uid="{00000000-0005-0000-0000-000053730000}"/>
    <cellStyle name="Migliaia 58 2 7" xfId="15650" xr:uid="{00000000-0005-0000-0000-000054730000}"/>
    <cellStyle name="Migliaia 58 2 8" xfId="15651" xr:uid="{00000000-0005-0000-0000-000055730000}"/>
    <cellStyle name="Migliaia 58 2 9" xfId="15652" xr:uid="{00000000-0005-0000-0000-000056730000}"/>
    <cellStyle name="Migliaia 58 3" xfId="15653" xr:uid="{00000000-0005-0000-0000-000057730000}"/>
    <cellStyle name="Migliaia 58 3 10" xfId="15654" xr:uid="{00000000-0005-0000-0000-000058730000}"/>
    <cellStyle name="Migliaia 58 3 11" xfId="15655" xr:uid="{00000000-0005-0000-0000-000059730000}"/>
    <cellStyle name="Migliaia 58 3 12" xfId="24740" xr:uid="{00000000-0005-0000-0000-00005A730000}"/>
    <cellStyle name="Migliaia 58 3 13" xfId="31257" xr:uid="{00000000-0005-0000-0000-00005B730000}"/>
    <cellStyle name="Migliaia 58 3 14" xfId="37208" xr:uid="{00000000-0005-0000-0000-00005C730000}"/>
    <cellStyle name="Migliaia 58 3 2" xfId="15656" xr:uid="{00000000-0005-0000-0000-00005D730000}"/>
    <cellStyle name="Migliaia 58 3 2 10" xfId="31258" xr:uid="{00000000-0005-0000-0000-00005E730000}"/>
    <cellStyle name="Migliaia 58 3 2 11" xfId="34022" xr:uid="{00000000-0005-0000-0000-00005F730000}"/>
    <cellStyle name="Migliaia 58 3 2 12" xfId="37209" xr:uid="{00000000-0005-0000-0000-000060730000}"/>
    <cellStyle name="Migliaia 58 3 2 2" xfId="15657" xr:uid="{00000000-0005-0000-0000-000061730000}"/>
    <cellStyle name="Migliaia 58 3 2 2 2" xfId="15658" xr:uid="{00000000-0005-0000-0000-000062730000}"/>
    <cellStyle name="Migliaia 58 3 2 2 3" xfId="15659" xr:uid="{00000000-0005-0000-0000-000063730000}"/>
    <cellStyle name="Migliaia 58 3 2 2 4" xfId="15660" xr:uid="{00000000-0005-0000-0000-000064730000}"/>
    <cellStyle name="Migliaia 58 3 2 2 5" xfId="27080" xr:uid="{00000000-0005-0000-0000-000065730000}"/>
    <cellStyle name="Migliaia 58 3 2 2 6" xfId="32158" xr:uid="{00000000-0005-0000-0000-000066730000}"/>
    <cellStyle name="Migliaia 58 3 2 2 7" xfId="35146" xr:uid="{00000000-0005-0000-0000-000067730000}"/>
    <cellStyle name="Migliaia 58 3 2 2 8" xfId="38106" xr:uid="{00000000-0005-0000-0000-000068730000}"/>
    <cellStyle name="Migliaia 58 3 2 3" xfId="15661" xr:uid="{00000000-0005-0000-0000-000069730000}"/>
    <cellStyle name="Migliaia 58 3 2 3 2" xfId="15662" xr:uid="{00000000-0005-0000-0000-00006A730000}"/>
    <cellStyle name="Migliaia 58 3 2 3 3" xfId="15663" xr:uid="{00000000-0005-0000-0000-00006B730000}"/>
    <cellStyle name="Migliaia 58 3 2 3 4" xfId="27810" xr:uid="{00000000-0005-0000-0000-00006C730000}"/>
    <cellStyle name="Migliaia 58 3 2 3 5" xfId="35864" xr:uid="{00000000-0005-0000-0000-00006D730000}"/>
    <cellStyle name="Migliaia 58 3 2 3 6" xfId="38824" xr:uid="{00000000-0005-0000-0000-00006E730000}"/>
    <cellStyle name="Migliaia 58 3 2 4" xfId="15664" xr:uid="{00000000-0005-0000-0000-00006F730000}"/>
    <cellStyle name="Migliaia 58 3 2 4 2" xfId="15665" xr:uid="{00000000-0005-0000-0000-000070730000}"/>
    <cellStyle name="Migliaia 58 3 2 4 3" xfId="15666" xr:uid="{00000000-0005-0000-0000-000071730000}"/>
    <cellStyle name="Migliaia 58 3 2 4 4" xfId="28726" xr:uid="{00000000-0005-0000-0000-000072730000}"/>
    <cellStyle name="Migliaia 58 3 2 4 5" xfId="39728" xr:uid="{00000000-0005-0000-0000-000073730000}"/>
    <cellStyle name="Migliaia 58 3 2 5" xfId="15667" xr:uid="{00000000-0005-0000-0000-000074730000}"/>
    <cellStyle name="Migliaia 58 3 2 5 2" xfId="15668" xr:uid="{00000000-0005-0000-0000-000075730000}"/>
    <cellStyle name="Migliaia 58 3 2 5 3" xfId="15669" xr:uid="{00000000-0005-0000-0000-000076730000}"/>
    <cellStyle name="Migliaia 58 3 2 5 4" xfId="29646" xr:uid="{00000000-0005-0000-0000-000077730000}"/>
    <cellStyle name="Migliaia 58 3 2 5 5" xfId="40633" xr:uid="{00000000-0005-0000-0000-000078730000}"/>
    <cellStyle name="Migliaia 58 3 2 6" xfId="15670" xr:uid="{00000000-0005-0000-0000-000079730000}"/>
    <cellStyle name="Migliaia 58 3 2 7" xfId="15671" xr:uid="{00000000-0005-0000-0000-00007A730000}"/>
    <cellStyle name="Migliaia 58 3 2 8" xfId="15672" xr:uid="{00000000-0005-0000-0000-00007B730000}"/>
    <cellStyle name="Migliaia 58 3 2 9" xfId="24741" xr:uid="{00000000-0005-0000-0000-00007C730000}"/>
    <cellStyle name="Migliaia 58 3 3" xfId="15673" xr:uid="{00000000-0005-0000-0000-00007D730000}"/>
    <cellStyle name="Migliaia 58 3 3 10" xfId="24742" xr:uid="{00000000-0005-0000-0000-00007E730000}"/>
    <cellStyle name="Migliaia 58 3 3 11" xfId="31259" xr:uid="{00000000-0005-0000-0000-00007F730000}"/>
    <cellStyle name="Migliaia 58 3 3 12" xfId="34023" xr:uid="{00000000-0005-0000-0000-000080730000}"/>
    <cellStyle name="Migliaia 58 3 3 13" xfId="37210" xr:uid="{00000000-0005-0000-0000-000081730000}"/>
    <cellStyle name="Migliaia 58 3 3 2" xfId="15674" xr:uid="{00000000-0005-0000-0000-000082730000}"/>
    <cellStyle name="Migliaia 58 3 3 2 10" xfId="31260" xr:uid="{00000000-0005-0000-0000-000083730000}"/>
    <cellStyle name="Migliaia 58 3 3 2 11" xfId="34024" xr:uid="{00000000-0005-0000-0000-000084730000}"/>
    <cellStyle name="Migliaia 58 3 3 2 12" xfId="37211" xr:uid="{00000000-0005-0000-0000-000085730000}"/>
    <cellStyle name="Migliaia 58 3 3 2 2" xfId="15675" xr:uid="{00000000-0005-0000-0000-000086730000}"/>
    <cellStyle name="Migliaia 58 3 3 2 2 2" xfId="15676" xr:uid="{00000000-0005-0000-0000-000087730000}"/>
    <cellStyle name="Migliaia 58 3 3 2 2 3" xfId="15677" xr:uid="{00000000-0005-0000-0000-000088730000}"/>
    <cellStyle name="Migliaia 58 3 3 2 2 4" xfId="15678" xr:uid="{00000000-0005-0000-0000-000089730000}"/>
    <cellStyle name="Migliaia 58 3 3 2 2 5" xfId="27082" xr:uid="{00000000-0005-0000-0000-00008A730000}"/>
    <cellStyle name="Migliaia 58 3 3 2 2 6" xfId="32160" xr:uid="{00000000-0005-0000-0000-00008B730000}"/>
    <cellStyle name="Migliaia 58 3 3 2 2 7" xfId="35148" xr:uid="{00000000-0005-0000-0000-00008C730000}"/>
    <cellStyle name="Migliaia 58 3 3 2 2 8" xfId="38108" xr:uid="{00000000-0005-0000-0000-00008D730000}"/>
    <cellStyle name="Migliaia 58 3 3 2 3" xfId="15679" xr:uid="{00000000-0005-0000-0000-00008E730000}"/>
    <cellStyle name="Migliaia 58 3 3 2 3 2" xfId="15680" xr:uid="{00000000-0005-0000-0000-00008F730000}"/>
    <cellStyle name="Migliaia 58 3 3 2 3 3" xfId="15681" xr:uid="{00000000-0005-0000-0000-000090730000}"/>
    <cellStyle name="Migliaia 58 3 3 2 3 4" xfId="28183" xr:uid="{00000000-0005-0000-0000-000091730000}"/>
    <cellStyle name="Migliaia 58 3 3 2 3 5" xfId="36232" xr:uid="{00000000-0005-0000-0000-000092730000}"/>
    <cellStyle name="Migliaia 58 3 3 2 3 6" xfId="39192" xr:uid="{00000000-0005-0000-0000-000093730000}"/>
    <cellStyle name="Migliaia 58 3 3 2 4" xfId="15682" xr:uid="{00000000-0005-0000-0000-000094730000}"/>
    <cellStyle name="Migliaia 58 3 3 2 4 2" xfId="15683" xr:uid="{00000000-0005-0000-0000-000095730000}"/>
    <cellStyle name="Migliaia 58 3 3 2 4 3" xfId="15684" xr:uid="{00000000-0005-0000-0000-000096730000}"/>
    <cellStyle name="Migliaia 58 3 3 2 4 4" xfId="29099" xr:uid="{00000000-0005-0000-0000-000097730000}"/>
    <cellStyle name="Migliaia 58 3 3 2 4 5" xfId="40096" xr:uid="{00000000-0005-0000-0000-000098730000}"/>
    <cellStyle name="Migliaia 58 3 3 2 5" xfId="15685" xr:uid="{00000000-0005-0000-0000-000099730000}"/>
    <cellStyle name="Migliaia 58 3 3 2 5 2" xfId="15686" xr:uid="{00000000-0005-0000-0000-00009A730000}"/>
    <cellStyle name="Migliaia 58 3 3 2 5 3" xfId="15687" xr:uid="{00000000-0005-0000-0000-00009B730000}"/>
    <cellStyle name="Migliaia 58 3 3 2 5 4" xfId="30019" xr:uid="{00000000-0005-0000-0000-00009C730000}"/>
    <cellStyle name="Migliaia 58 3 3 2 5 5" xfId="41001" xr:uid="{00000000-0005-0000-0000-00009D730000}"/>
    <cellStyle name="Migliaia 58 3 3 2 6" xfId="15688" xr:uid="{00000000-0005-0000-0000-00009E730000}"/>
    <cellStyle name="Migliaia 58 3 3 2 7" xfId="15689" xr:uid="{00000000-0005-0000-0000-00009F730000}"/>
    <cellStyle name="Migliaia 58 3 3 2 8" xfId="15690" xr:uid="{00000000-0005-0000-0000-0000A0730000}"/>
    <cellStyle name="Migliaia 58 3 3 2 9" xfId="24743" xr:uid="{00000000-0005-0000-0000-0000A1730000}"/>
    <cellStyle name="Migliaia 58 3 3 3" xfId="15691" xr:uid="{00000000-0005-0000-0000-0000A2730000}"/>
    <cellStyle name="Migliaia 58 3 3 3 2" xfId="15692" xr:uid="{00000000-0005-0000-0000-0000A3730000}"/>
    <cellStyle name="Migliaia 58 3 3 3 3" xfId="15693" xr:uid="{00000000-0005-0000-0000-0000A4730000}"/>
    <cellStyle name="Migliaia 58 3 3 3 4" xfId="15694" xr:uid="{00000000-0005-0000-0000-0000A5730000}"/>
    <cellStyle name="Migliaia 58 3 3 3 5" xfId="27081" xr:uid="{00000000-0005-0000-0000-0000A6730000}"/>
    <cellStyle name="Migliaia 58 3 3 3 6" xfId="32159" xr:uid="{00000000-0005-0000-0000-0000A7730000}"/>
    <cellStyle name="Migliaia 58 3 3 3 7" xfId="35147" xr:uid="{00000000-0005-0000-0000-0000A8730000}"/>
    <cellStyle name="Migliaia 58 3 3 3 8" xfId="38107" xr:uid="{00000000-0005-0000-0000-0000A9730000}"/>
    <cellStyle name="Migliaia 58 3 3 4" xfId="15695" xr:uid="{00000000-0005-0000-0000-0000AA730000}"/>
    <cellStyle name="Migliaia 58 3 3 4 2" xfId="15696" xr:uid="{00000000-0005-0000-0000-0000AB730000}"/>
    <cellStyle name="Migliaia 58 3 3 4 3" xfId="15697" xr:uid="{00000000-0005-0000-0000-0000AC730000}"/>
    <cellStyle name="Migliaia 58 3 3 4 4" xfId="27811" xr:uid="{00000000-0005-0000-0000-0000AD730000}"/>
    <cellStyle name="Migliaia 58 3 3 4 5" xfId="35865" xr:uid="{00000000-0005-0000-0000-0000AE730000}"/>
    <cellStyle name="Migliaia 58 3 3 4 6" xfId="38825" xr:uid="{00000000-0005-0000-0000-0000AF730000}"/>
    <cellStyle name="Migliaia 58 3 3 5" xfId="15698" xr:uid="{00000000-0005-0000-0000-0000B0730000}"/>
    <cellStyle name="Migliaia 58 3 3 5 2" xfId="15699" xr:uid="{00000000-0005-0000-0000-0000B1730000}"/>
    <cellStyle name="Migliaia 58 3 3 5 3" xfId="15700" xr:uid="{00000000-0005-0000-0000-0000B2730000}"/>
    <cellStyle name="Migliaia 58 3 3 5 4" xfId="28727" xr:uid="{00000000-0005-0000-0000-0000B3730000}"/>
    <cellStyle name="Migliaia 58 3 3 5 5" xfId="39729" xr:uid="{00000000-0005-0000-0000-0000B4730000}"/>
    <cellStyle name="Migliaia 58 3 3 6" xfId="15701" xr:uid="{00000000-0005-0000-0000-0000B5730000}"/>
    <cellStyle name="Migliaia 58 3 3 6 2" xfId="15702" xr:uid="{00000000-0005-0000-0000-0000B6730000}"/>
    <cellStyle name="Migliaia 58 3 3 6 3" xfId="15703" xr:uid="{00000000-0005-0000-0000-0000B7730000}"/>
    <cellStyle name="Migliaia 58 3 3 6 4" xfId="29647" xr:uid="{00000000-0005-0000-0000-0000B8730000}"/>
    <cellStyle name="Migliaia 58 3 3 6 5" xfId="40634" xr:uid="{00000000-0005-0000-0000-0000B9730000}"/>
    <cellStyle name="Migliaia 58 3 3 7" xfId="15704" xr:uid="{00000000-0005-0000-0000-0000BA730000}"/>
    <cellStyle name="Migliaia 58 3 3 8" xfId="15705" xr:uid="{00000000-0005-0000-0000-0000BB730000}"/>
    <cellStyle name="Migliaia 58 3 3 9" xfId="15706" xr:uid="{00000000-0005-0000-0000-0000BC730000}"/>
    <cellStyle name="Migliaia 58 3 4" xfId="15707" xr:uid="{00000000-0005-0000-0000-0000BD730000}"/>
    <cellStyle name="Migliaia 58 3 4 10" xfId="31261" xr:uid="{00000000-0005-0000-0000-0000BE730000}"/>
    <cellStyle name="Migliaia 58 3 4 11" xfId="34025" xr:uid="{00000000-0005-0000-0000-0000BF730000}"/>
    <cellStyle name="Migliaia 58 3 4 12" xfId="37212" xr:uid="{00000000-0005-0000-0000-0000C0730000}"/>
    <cellStyle name="Migliaia 58 3 4 2" xfId="15708" xr:uid="{00000000-0005-0000-0000-0000C1730000}"/>
    <cellStyle name="Migliaia 58 3 4 2 2" xfId="15709" xr:uid="{00000000-0005-0000-0000-0000C2730000}"/>
    <cellStyle name="Migliaia 58 3 4 2 3" xfId="15710" xr:uid="{00000000-0005-0000-0000-0000C3730000}"/>
    <cellStyle name="Migliaia 58 3 4 2 4" xfId="15711" xr:uid="{00000000-0005-0000-0000-0000C4730000}"/>
    <cellStyle name="Migliaia 58 3 4 2 5" xfId="27083" xr:uid="{00000000-0005-0000-0000-0000C5730000}"/>
    <cellStyle name="Migliaia 58 3 4 2 6" xfId="32161" xr:uid="{00000000-0005-0000-0000-0000C6730000}"/>
    <cellStyle name="Migliaia 58 3 4 2 7" xfId="35149" xr:uid="{00000000-0005-0000-0000-0000C7730000}"/>
    <cellStyle name="Migliaia 58 3 4 2 8" xfId="38109" xr:uid="{00000000-0005-0000-0000-0000C8730000}"/>
    <cellStyle name="Migliaia 58 3 4 3" xfId="15712" xr:uid="{00000000-0005-0000-0000-0000C9730000}"/>
    <cellStyle name="Migliaia 58 3 4 3 2" xfId="15713" xr:uid="{00000000-0005-0000-0000-0000CA730000}"/>
    <cellStyle name="Migliaia 58 3 4 3 3" xfId="15714" xr:uid="{00000000-0005-0000-0000-0000CB730000}"/>
    <cellStyle name="Migliaia 58 3 4 3 4" xfId="28182" xr:uid="{00000000-0005-0000-0000-0000CC730000}"/>
    <cellStyle name="Migliaia 58 3 4 3 5" xfId="36231" xr:uid="{00000000-0005-0000-0000-0000CD730000}"/>
    <cellStyle name="Migliaia 58 3 4 3 6" xfId="39191" xr:uid="{00000000-0005-0000-0000-0000CE730000}"/>
    <cellStyle name="Migliaia 58 3 4 4" xfId="15715" xr:uid="{00000000-0005-0000-0000-0000CF730000}"/>
    <cellStyle name="Migliaia 58 3 4 4 2" xfId="15716" xr:uid="{00000000-0005-0000-0000-0000D0730000}"/>
    <cellStyle name="Migliaia 58 3 4 4 3" xfId="15717" xr:uid="{00000000-0005-0000-0000-0000D1730000}"/>
    <cellStyle name="Migliaia 58 3 4 4 4" xfId="29098" xr:uid="{00000000-0005-0000-0000-0000D2730000}"/>
    <cellStyle name="Migliaia 58 3 4 4 5" xfId="40095" xr:uid="{00000000-0005-0000-0000-0000D3730000}"/>
    <cellStyle name="Migliaia 58 3 4 5" xfId="15718" xr:uid="{00000000-0005-0000-0000-0000D4730000}"/>
    <cellStyle name="Migliaia 58 3 4 5 2" xfId="15719" xr:uid="{00000000-0005-0000-0000-0000D5730000}"/>
    <cellStyle name="Migliaia 58 3 4 5 3" xfId="15720" xr:uid="{00000000-0005-0000-0000-0000D6730000}"/>
    <cellStyle name="Migliaia 58 3 4 5 4" xfId="30018" xr:uid="{00000000-0005-0000-0000-0000D7730000}"/>
    <cellStyle name="Migliaia 58 3 4 5 5" xfId="41000" xr:uid="{00000000-0005-0000-0000-0000D8730000}"/>
    <cellStyle name="Migliaia 58 3 4 6" xfId="15721" xr:uid="{00000000-0005-0000-0000-0000D9730000}"/>
    <cellStyle name="Migliaia 58 3 4 7" xfId="15722" xr:uid="{00000000-0005-0000-0000-0000DA730000}"/>
    <cellStyle name="Migliaia 58 3 4 8" xfId="15723" xr:uid="{00000000-0005-0000-0000-0000DB730000}"/>
    <cellStyle name="Migliaia 58 3 4 9" xfId="24744" xr:uid="{00000000-0005-0000-0000-0000DC730000}"/>
    <cellStyle name="Migliaia 58 3 5" xfId="15724" xr:uid="{00000000-0005-0000-0000-0000DD730000}"/>
    <cellStyle name="Migliaia 58 3 5 2" xfId="15725" xr:uid="{00000000-0005-0000-0000-0000DE730000}"/>
    <cellStyle name="Migliaia 58 3 5 3" xfId="15726" xr:uid="{00000000-0005-0000-0000-0000DF730000}"/>
    <cellStyle name="Migliaia 58 3 5 4" xfId="15727" xr:uid="{00000000-0005-0000-0000-0000E0730000}"/>
    <cellStyle name="Migliaia 58 3 5 5" xfId="27079" xr:uid="{00000000-0005-0000-0000-0000E1730000}"/>
    <cellStyle name="Migliaia 58 3 5 6" xfId="32157" xr:uid="{00000000-0005-0000-0000-0000E2730000}"/>
    <cellStyle name="Migliaia 58 3 5 7" xfId="35145" xr:uid="{00000000-0005-0000-0000-0000E3730000}"/>
    <cellStyle name="Migliaia 58 3 5 8" xfId="38105" xr:uid="{00000000-0005-0000-0000-0000E4730000}"/>
    <cellStyle name="Migliaia 58 3 6" xfId="15728" xr:uid="{00000000-0005-0000-0000-0000E5730000}"/>
    <cellStyle name="Migliaia 58 3 6 2" xfId="15729" xr:uid="{00000000-0005-0000-0000-0000E6730000}"/>
    <cellStyle name="Migliaia 58 3 6 3" xfId="15730" xr:uid="{00000000-0005-0000-0000-0000E7730000}"/>
    <cellStyle name="Migliaia 58 3 6 4" xfId="27809" xr:uid="{00000000-0005-0000-0000-0000E8730000}"/>
    <cellStyle name="Migliaia 58 3 6 5" xfId="35863" xr:uid="{00000000-0005-0000-0000-0000E9730000}"/>
    <cellStyle name="Migliaia 58 3 6 6" xfId="38823" xr:uid="{00000000-0005-0000-0000-0000EA730000}"/>
    <cellStyle name="Migliaia 58 3 7" xfId="15731" xr:uid="{00000000-0005-0000-0000-0000EB730000}"/>
    <cellStyle name="Migliaia 58 3 7 2" xfId="15732" xr:uid="{00000000-0005-0000-0000-0000EC730000}"/>
    <cellStyle name="Migliaia 58 3 7 3" xfId="15733" xr:uid="{00000000-0005-0000-0000-0000ED730000}"/>
    <cellStyle name="Migliaia 58 3 7 4" xfId="28725" xr:uid="{00000000-0005-0000-0000-0000EE730000}"/>
    <cellStyle name="Migliaia 58 3 7 5" xfId="34021" xr:uid="{00000000-0005-0000-0000-0000EF730000}"/>
    <cellStyle name="Migliaia 58 3 7 6" xfId="39727" xr:uid="{00000000-0005-0000-0000-0000F0730000}"/>
    <cellStyle name="Migliaia 58 3 8" xfId="15734" xr:uid="{00000000-0005-0000-0000-0000F1730000}"/>
    <cellStyle name="Migliaia 58 3 8 2" xfId="15735" xr:uid="{00000000-0005-0000-0000-0000F2730000}"/>
    <cellStyle name="Migliaia 58 3 8 3" xfId="15736" xr:uid="{00000000-0005-0000-0000-0000F3730000}"/>
    <cellStyle name="Migliaia 58 3 8 4" xfId="29645" xr:uid="{00000000-0005-0000-0000-0000F4730000}"/>
    <cellStyle name="Migliaia 58 3 8 5" xfId="40632" xr:uid="{00000000-0005-0000-0000-0000F5730000}"/>
    <cellStyle name="Migliaia 58 3 9" xfId="15737" xr:uid="{00000000-0005-0000-0000-0000F6730000}"/>
    <cellStyle name="Migliaia 58 4" xfId="15738" xr:uid="{00000000-0005-0000-0000-0000F7730000}"/>
    <cellStyle name="Migliaia 58 4 10" xfId="15739" xr:uid="{00000000-0005-0000-0000-0000F8730000}"/>
    <cellStyle name="Migliaia 58 4 11" xfId="24745" xr:uid="{00000000-0005-0000-0000-0000F9730000}"/>
    <cellStyle name="Migliaia 58 4 12" xfId="31262" xr:uid="{00000000-0005-0000-0000-0000FA730000}"/>
    <cellStyle name="Migliaia 58 4 13" xfId="34026" xr:uid="{00000000-0005-0000-0000-0000FB730000}"/>
    <cellStyle name="Migliaia 58 4 14" xfId="37213" xr:uid="{00000000-0005-0000-0000-0000FC730000}"/>
    <cellStyle name="Migliaia 58 4 2" xfId="15740" xr:uid="{00000000-0005-0000-0000-0000FD730000}"/>
    <cellStyle name="Migliaia 58 4 2 10" xfId="24746" xr:uid="{00000000-0005-0000-0000-0000FE730000}"/>
    <cellStyle name="Migliaia 58 4 2 11" xfId="31263" xr:uid="{00000000-0005-0000-0000-0000FF730000}"/>
    <cellStyle name="Migliaia 58 4 2 12" xfId="34027" xr:uid="{00000000-0005-0000-0000-000000740000}"/>
    <cellStyle name="Migliaia 58 4 2 13" xfId="37214" xr:uid="{00000000-0005-0000-0000-000001740000}"/>
    <cellStyle name="Migliaia 58 4 2 2" xfId="15741" xr:uid="{00000000-0005-0000-0000-000002740000}"/>
    <cellStyle name="Migliaia 58 4 2 2 10" xfId="31264" xr:uid="{00000000-0005-0000-0000-000003740000}"/>
    <cellStyle name="Migliaia 58 4 2 2 11" xfId="34028" xr:uid="{00000000-0005-0000-0000-000004740000}"/>
    <cellStyle name="Migliaia 58 4 2 2 12" xfId="37215" xr:uid="{00000000-0005-0000-0000-000005740000}"/>
    <cellStyle name="Migliaia 58 4 2 2 2" xfId="15742" xr:uid="{00000000-0005-0000-0000-000006740000}"/>
    <cellStyle name="Migliaia 58 4 2 2 2 2" xfId="15743" xr:uid="{00000000-0005-0000-0000-000007740000}"/>
    <cellStyle name="Migliaia 58 4 2 2 2 3" xfId="15744" xr:uid="{00000000-0005-0000-0000-000008740000}"/>
    <cellStyle name="Migliaia 58 4 2 2 2 4" xfId="15745" xr:uid="{00000000-0005-0000-0000-000009740000}"/>
    <cellStyle name="Migliaia 58 4 2 2 2 5" xfId="27086" xr:uid="{00000000-0005-0000-0000-00000A740000}"/>
    <cellStyle name="Migliaia 58 4 2 2 2 6" xfId="32164" xr:uid="{00000000-0005-0000-0000-00000B740000}"/>
    <cellStyle name="Migliaia 58 4 2 2 2 7" xfId="35152" xr:uid="{00000000-0005-0000-0000-00000C740000}"/>
    <cellStyle name="Migliaia 58 4 2 2 2 8" xfId="38112" xr:uid="{00000000-0005-0000-0000-00000D740000}"/>
    <cellStyle name="Migliaia 58 4 2 2 3" xfId="15746" xr:uid="{00000000-0005-0000-0000-00000E740000}"/>
    <cellStyle name="Migliaia 58 4 2 2 3 2" xfId="15747" xr:uid="{00000000-0005-0000-0000-00000F740000}"/>
    <cellStyle name="Migliaia 58 4 2 2 3 3" xfId="15748" xr:uid="{00000000-0005-0000-0000-000010740000}"/>
    <cellStyle name="Migliaia 58 4 2 2 3 4" xfId="28185" xr:uid="{00000000-0005-0000-0000-000011740000}"/>
    <cellStyle name="Migliaia 58 4 2 2 3 5" xfId="36234" xr:uid="{00000000-0005-0000-0000-000012740000}"/>
    <cellStyle name="Migliaia 58 4 2 2 3 6" xfId="39194" xr:uid="{00000000-0005-0000-0000-000013740000}"/>
    <cellStyle name="Migliaia 58 4 2 2 4" xfId="15749" xr:uid="{00000000-0005-0000-0000-000014740000}"/>
    <cellStyle name="Migliaia 58 4 2 2 4 2" xfId="15750" xr:uid="{00000000-0005-0000-0000-000015740000}"/>
    <cellStyle name="Migliaia 58 4 2 2 4 3" xfId="15751" xr:uid="{00000000-0005-0000-0000-000016740000}"/>
    <cellStyle name="Migliaia 58 4 2 2 4 4" xfId="29101" xr:uid="{00000000-0005-0000-0000-000017740000}"/>
    <cellStyle name="Migliaia 58 4 2 2 4 5" xfId="40098" xr:uid="{00000000-0005-0000-0000-000018740000}"/>
    <cellStyle name="Migliaia 58 4 2 2 5" xfId="15752" xr:uid="{00000000-0005-0000-0000-000019740000}"/>
    <cellStyle name="Migliaia 58 4 2 2 5 2" xfId="15753" xr:uid="{00000000-0005-0000-0000-00001A740000}"/>
    <cellStyle name="Migliaia 58 4 2 2 5 3" xfId="15754" xr:uid="{00000000-0005-0000-0000-00001B740000}"/>
    <cellStyle name="Migliaia 58 4 2 2 5 4" xfId="30021" xr:uid="{00000000-0005-0000-0000-00001C740000}"/>
    <cellStyle name="Migliaia 58 4 2 2 5 5" xfId="41003" xr:uid="{00000000-0005-0000-0000-00001D740000}"/>
    <cellStyle name="Migliaia 58 4 2 2 6" xfId="15755" xr:uid="{00000000-0005-0000-0000-00001E740000}"/>
    <cellStyle name="Migliaia 58 4 2 2 7" xfId="15756" xr:uid="{00000000-0005-0000-0000-00001F740000}"/>
    <cellStyle name="Migliaia 58 4 2 2 8" xfId="15757" xr:uid="{00000000-0005-0000-0000-000020740000}"/>
    <cellStyle name="Migliaia 58 4 2 2 9" xfId="24747" xr:uid="{00000000-0005-0000-0000-000021740000}"/>
    <cellStyle name="Migliaia 58 4 2 3" xfId="15758" xr:uid="{00000000-0005-0000-0000-000022740000}"/>
    <cellStyle name="Migliaia 58 4 2 3 2" xfId="15759" xr:uid="{00000000-0005-0000-0000-000023740000}"/>
    <cellStyle name="Migliaia 58 4 2 3 3" xfId="15760" xr:uid="{00000000-0005-0000-0000-000024740000}"/>
    <cellStyle name="Migliaia 58 4 2 3 4" xfId="15761" xr:uid="{00000000-0005-0000-0000-000025740000}"/>
    <cellStyle name="Migliaia 58 4 2 3 5" xfId="27085" xr:uid="{00000000-0005-0000-0000-000026740000}"/>
    <cellStyle name="Migliaia 58 4 2 3 6" xfId="32163" xr:uid="{00000000-0005-0000-0000-000027740000}"/>
    <cellStyle name="Migliaia 58 4 2 3 7" xfId="35151" xr:uid="{00000000-0005-0000-0000-000028740000}"/>
    <cellStyle name="Migliaia 58 4 2 3 8" xfId="38111" xr:uid="{00000000-0005-0000-0000-000029740000}"/>
    <cellStyle name="Migliaia 58 4 2 4" xfId="15762" xr:uid="{00000000-0005-0000-0000-00002A740000}"/>
    <cellStyle name="Migliaia 58 4 2 4 2" xfId="15763" xr:uid="{00000000-0005-0000-0000-00002B740000}"/>
    <cellStyle name="Migliaia 58 4 2 4 3" xfId="15764" xr:uid="{00000000-0005-0000-0000-00002C740000}"/>
    <cellStyle name="Migliaia 58 4 2 4 4" xfId="27813" xr:uid="{00000000-0005-0000-0000-00002D740000}"/>
    <cellStyle name="Migliaia 58 4 2 4 5" xfId="35867" xr:uid="{00000000-0005-0000-0000-00002E740000}"/>
    <cellStyle name="Migliaia 58 4 2 4 6" xfId="38827" xr:uid="{00000000-0005-0000-0000-00002F740000}"/>
    <cellStyle name="Migliaia 58 4 2 5" xfId="15765" xr:uid="{00000000-0005-0000-0000-000030740000}"/>
    <cellStyle name="Migliaia 58 4 2 5 2" xfId="15766" xr:uid="{00000000-0005-0000-0000-000031740000}"/>
    <cellStyle name="Migliaia 58 4 2 5 3" xfId="15767" xr:uid="{00000000-0005-0000-0000-000032740000}"/>
    <cellStyle name="Migliaia 58 4 2 5 4" xfId="28729" xr:uid="{00000000-0005-0000-0000-000033740000}"/>
    <cellStyle name="Migliaia 58 4 2 5 5" xfId="39731" xr:uid="{00000000-0005-0000-0000-000034740000}"/>
    <cellStyle name="Migliaia 58 4 2 6" xfId="15768" xr:uid="{00000000-0005-0000-0000-000035740000}"/>
    <cellStyle name="Migliaia 58 4 2 6 2" xfId="15769" xr:uid="{00000000-0005-0000-0000-000036740000}"/>
    <cellStyle name="Migliaia 58 4 2 6 3" xfId="15770" xr:uid="{00000000-0005-0000-0000-000037740000}"/>
    <cellStyle name="Migliaia 58 4 2 6 4" xfId="29649" xr:uid="{00000000-0005-0000-0000-000038740000}"/>
    <cellStyle name="Migliaia 58 4 2 6 5" xfId="40636" xr:uid="{00000000-0005-0000-0000-000039740000}"/>
    <cellStyle name="Migliaia 58 4 2 7" xfId="15771" xr:uid="{00000000-0005-0000-0000-00003A740000}"/>
    <cellStyle name="Migliaia 58 4 2 8" xfId="15772" xr:uid="{00000000-0005-0000-0000-00003B740000}"/>
    <cellStyle name="Migliaia 58 4 2 9" xfId="15773" xr:uid="{00000000-0005-0000-0000-00003C740000}"/>
    <cellStyle name="Migliaia 58 4 3" xfId="15774" xr:uid="{00000000-0005-0000-0000-00003D740000}"/>
    <cellStyle name="Migliaia 58 4 3 10" xfId="31265" xr:uid="{00000000-0005-0000-0000-00003E740000}"/>
    <cellStyle name="Migliaia 58 4 3 11" xfId="34029" xr:uid="{00000000-0005-0000-0000-00003F740000}"/>
    <cellStyle name="Migliaia 58 4 3 12" xfId="37216" xr:uid="{00000000-0005-0000-0000-000040740000}"/>
    <cellStyle name="Migliaia 58 4 3 2" xfId="15775" xr:uid="{00000000-0005-0000-0000-000041740000}"/>
    <cellStyle name="Migliaia 58 4 3 2 2" xfId="15776" xr:uid="{00000000-0005-0000-0000-000042740000}"/>
    <cellStyle name="Migliaia 58 4 3 2 3" xfId="15777" xr:uid="{00000000-0005-0000-0000-000043740000}"/>
    <cellStyle name="Migliaia 58 4 3 2 4" xfId="15778" xr:uid="{00000000-0005-0000-0000-000044740000}"/>
    <cellStyle name="Migliaia 58 4 3 2 5" xfId="27087" xr:uid="{00000000-0005-0000-0000-000045740000}"/>
    <cellStyle name="Migliaia 58 4 3 2 6" xfId="32165" xr:uid="{00000000-0005-0000-0000-000046740000}"/>
    <cellStyle name="Migliaia 58 4 3 2 7" xfId="35153" xr:uid="{00000000-0005-0000-0000-000047740000}"/>
    <cellStyle name="Migliaia 58 4 3 2 8" xfId="38113" xr:uid="{00000000-0005-0000-0000-000048740000}"/>
    <cellStyle name="Migliaia 58 4 3 3" xfId="15779" xr:uid="{00000000-0005-0000-0000-000049740000}"/>
    <cellStyle name="Migliaia 58 4 3 3 2" xfId="15780" xr:uid="{00000000-0005-0000-0000-00004A740000}"/>
    <cellStyle name="Migliaia 58 4 3 3 3" xfId="15781" xr:uid="{00000000-0005-0000-0000-00004B740000}"/>
    <cellStyle name="Migliaia 58 4 3 3 4" xfId="28184" xr:uid="{00000000-0005-0000-0000-00004C740000}"/>
    <cellStyle name="Migliaia 58 4 3 3 5" xfId="36233" xr:uid="{00000000-0005-0000-0000-00004D740000}"/>
    <cellStyle name="Migliaia 58 4 3 3 6" xfId="39193" xr:uid="{00000000-0005-0000-0000-00004E740000}"/>
    <cellStyle name="Migliaia 58 4 3 4" xfId="15782" xr:uid="{00000000-0005-0000-0000-00004F740000}"/>
    <cellStyle name="Migliaia 58 4 3 4 2" xfId="15783" xr:uid="{00000000-0005-0000-0000-000050740000}"/>
    <cellStyle name="Migliaia 58 4 3 4 3" xfId="15784" xr:uid="{00000000-0005-0000-0000-000051740000}"/>
    <cellStyle name="Migliaia 58 4 3 4 4" xfId="29100" xr:uid="{00000000-0005-0000-0000-000052740000}"/>
    <cellStyle name="Migliaia 58 4 3 4 5" xfId="40097" xr:uid="{00000000-0005-0000-0000-000053740000}"/>
    <cellStyle name="Migliaia 58 4 3 5" xfId="15785" xr:uid="{00000000-0005-0000-0000-000054740000}"/>
    <cellStyle name="Migliaia 58 4 3 5 2" xfId="15786" xr:uid="{00000000-0005-0000-0000-000055740000}"/>
    <cellStyle name="Migliaia 58 4 3 5 3" xfId="15787" xr:uid="{00000000-0005-0000-0000-000056740000}"/>
    <cellStyle name="Migliaia 58 4 3 5 4" xfId="30020" xr:uid="{00000000-0005-0000-0000-000057740000}"/>
    <cellStyle name="Migliaia 58 4 3 5 5" xfId="41002" xr:uid="{00000000-0005-0000-0000-000058740000}"/>
    <cellStyle name="Migliaia 58 4 3 6" xfId="15788" xr:uid="{00000000-0005-0000-0000-000059740000}"/>
    <cellStyle name="Migliaia 58 4 3 7" xfId="15789" xr:uid="{00000000-0005-0000-0000-00005A740000}"/>
    <cellStyle name="Migliaia 58 4 3 8" xfId="15790" xr:uid="{00000000-0005-0000-0000-00005B740000}"/>
    <cellStyle name="Migliaia 58 4 3 9" xfId="24748" xr:uid="{00000000-0005-0000-0000-00005C740000}"/>
    <cellStyle name="Migliaia 58 4 4" xfId="15791" xr:uid="{00000000-0005-0000-0000-00005D740000}"/>
    <cellStyle name="Migliaia 58 4 4 2" xfId="15792" xr:uid="{00000000-0005-0000-0000-00005E740000}"/>
    <cellStyle name="Migliaia 58 4 4 3" xfId="15793" xr:uid="{00000000-0005-0000-0000-00005F740000}"/>
    <cellStyle name="Migliaia 58 4 4 4" xfId="15794" xr:uid="{00000000-0005-0000-0000-000060740000}"/>
    <cellStyle name="Migliaia 58 4 4 5" xfId="27084" xr:uid="{00000000-0005-0000-0000-000061740000}"/>
    <cellStyle name="Migliaia 58 4 4 6" xfId="32162" xr:uid="{00000000-0005-0000-0000-000062740000}"/>
    <cellStyle name="Migliaia 58 4 4 7" xfId="35150" xr:uid="{00000000-0005-0000-0000-000063740000}"/>
    <cellStyle name="Migliaia 58 4 4 8" xfId="38110" xr:uid="{00000000-0005-0000-0000-000064740000}"/>
    <cellStyle name="Migliaia 58 4 5" xfId="15795" xr:uid="{00000000-0005-0000-0000-000065740000}"/>
    <cellStyle name="Migliaia 58 4 5 2" xfId="15796" xr:uid="{00000000-0005-0000-0000-000066740000}"/>
    <cellStyle name="Migliaia 58 4 5 3" xfId="15797" xr:uid="{00000000-0005-0000-0000-000067740000}"/>
    <cellStyle name="Migliaia 58 4 5 4" xfId="27812" xr:uid="{00000000-0005-0000-0000-000068740000}"/>
    <cellStyle name="Migliaia 58 4 5 5" xfId="35866" xr:uid="{00000000-0005-0000-0000-000069740000}"/>
    <cellStyle name="Migliaia 58 4 5 6" xfId="38826" xr:uid="{00000000-0005-0000-0000-00006A740000}"/>
    <cellStyle name="Migliaia 58 4 6" xfId="15798" xr:uid="{00000000-0005-0000-0000-00006B740000}"/>
    <cellStyle name="Migliaia 58 4 6 2" xfId="15799" xr:uid="{00000000-0005-0000-0000-00006C740000}"/>
    <cellStyle name="Migliaia 58 4 6 3" xfId="15800" xr:uid="{00000000-0005-0000-0000-00006D740000}"/>
    <cellStyle name="Migliaia 58 4 6 4" xfId="28728" xr:uid="{00000000-0005-0000-0000-00006E740000}"/>
    <cellStyle name="Migliaia 58 4 6 5" xfId="39730" xr:uid="{00000000-0005-0000-0000-00006F740000}"/>
    <cellStyle name="Migliaia 58 4 7" xfId="15801" xr:uid="{00000000-0005-0000-0000-000070740000}"/>
    <cellStyle name="Migliaia 58 4 7 2" xfId="15802" xr:uid="{00000000-0005-0000-0000-000071740000}"/>
    <cellStyle name="Migliaia 58 4 7 3" xfId="15803" xr:uid="{00000000-0005-0000-0000-000072740000}"/>
    <cellStyle name="Migliaia 58 4 7 4" xfId="29648" xr:uid="{00000000-0005-0000-0000-000073740000}"/>
    <cellStyle name="Migliaia 58 4 7 5" xfId="40635" xr:uid="{00000000-0005-0000-0000-000074740000}"/>
    <cellStyle name="Migliaia 58 4 8" xfId="15804" xr:uid="{00000000-0005-0000-0000-000075740000}"/>
    <cellStyle name="Migliaia 58 4 9" xfId="15805" xr:uid="{00000000-0005-0000-0000-000076740000}"/>
    <cellStyle name="Migliaia 58 5" xfId="15806" xr:uid="{00000000-0005-0000-0000-000077740000}"/>
    <cellStyle name="Migliaia 58 5 10" xfId="31266" xr:uid="{00000000-0005-0000-0000-000078740000}"/>
    <cellStyle name="Migliaia 58 5 11" xfId="34030" xr:uid="{00000000-0005-0000-0000-000079740000}"/>
    <cellStyle name="Migliaia 58 5 12" xfId="37217" xr:uid="{00000000-0005-0000-0000-00007A740000}"/>
    <cellStyle name="Migliaia 58 5 2" xfId="15807" xr:uid="{00000000-0005-0000-0000-00007B740000}"/>
    <cellStyle name="Migliaia 58 5 2 2" xfId="15808" xr:uid="{00000000-0005-0000-0000-00007C740000}"/>
    <cellStyle name="Migliaia 58 5 2 3" xfId="15809" xr:uid="{00000000-0005-0000-0000-00007D740000}"/>
    <cellStyle name="Migliaia 58 5 2 4" xfId="15810" xr:uid="{00000000-0005-0000-0000-00007E740000}"/>
    <cellStyle name="Migliaia 58 5 2 5" xfId="27088" xr:uid="{00000000-0005-0000-0000-00007F740000}"/>
    <cellStyle name="Migliaia 58 5 2 6" xfId="32166" xr:uid="{00000000-0005-0000-0000-000080740000}"/>
    <cellStyle name="Migliaia 58 5 2 7" xfId="35154" xr:uid="{00000000-0005-0000-0000-000081740000}"/>
    <cellStyle name="Migliaia 58 5 2 8" xfId="38114" xr:uid="{00000000-0005-0000-0000-000082740000}"/>
    <cellStyle name="Migliaia 58 5 3" xfId="15811" xr:uid="{00000000-0005-0000-0000-000083740000}"/>
    <cellStyle name="Migliaia 58 5 3 2" xfId="15812" xr:uid="{00000000-0005-0000-0000-000084740000}"/>
    <cellStyle name="Migliaia 58 5 3 3" xfId="15813" xr:uid="{00000000-0005-0000-0000-000085740000}"/>
    <cellStyle name="Migliaia 58 5 3 4" xfId="27814" xr:uid="{00000000-0005-0000-0000-000086740000}"/>
    <cellStyle name="Migliaia 58 5 3 5" xfId="35868" xr:uid="{00000000-0005-0000-0000-000087740000}"/>
    <cellStyle name="Migliaia 58 5 3 6" xfId="38828" xr:uid="{00000000-0005-0000-0000-000088740000}"/>
    <cellStyle name="Migliaia 58 5 4" xfId="15814" xr:uid="{00000000-0005-0000-0000-000089740000}"/>
    <cellStyle name="Migliaia 58 5 4 2" xfId="15815" xr:uid="{00000000-0005-0000-0000-00008A740000}"/>
    <cellStyle name="Migliaia 58 5 4 3" xfId="15816" xr:uid="{00000000-0005-0000-0000-00008B740000}"/>
    <cellStyle name="Migliaia 58 5 4 4" xfId="28730" xr:uid="{00000000-0005-0000-0000-00008C740000}"/>
    <cellStyle name="Migliaia 58 5 4 5" xfId="39732" xr:uid="{00000000-0005-0000-0000-00008D740000}"/>
    <cellStyle name="Migliaia 58 5 5" xfId="15817" xr:uid="{00000000-0005-0000-0000-00008E740000}"/>
    <cellStyle name="Migliaia 58 5 5 2" xfId="15818" xr:uid="{00000000-0005-0000-0000-00008F740000}"/>
    <cellStyle name="Migliaia 58 5 5 3" xfId="15819" xr:uid="{00000000-0005-0000-0000-000090740000}"/>
    <cellStyle name="Migliaia 58 5 5 4" xfId="29650" xr:uid="{00000000-0005-0000-0000-000091740000}"/>
    <cellStyle name="Migliaia 58 5 5 5" xfId="40637" xr:uid="{00000000-0005-0000-0000-000092740000}"/>
    <cellStyle name="Migliaia 58 5 6" xfId="15820" xr:uid="{00000000-0005-0000-0000-000093740000}"/>
    <cellStyle name="Migliaia 58 5 7" xfId="15821" xr:uid="{00000000-0005-0000-0000-000094740000}"/>
    <cellStyle name="Migliaia 58 5 8" xfId="15822" xr:uid="{00000000-0005-0000-0000-000095740000}"/>
    <cellStyle name="Migliaia 58 5 9" xfId="24749" xr:uid="{00000000-0005-0000-0000-000096740000}"/>
    <cellStyle name="Migliaia 58 6" xfId="15823" xr:uid="{00000000-0005-0000-0000-000097740000}"/>
    <cellStyle name="Migliaia 58 6 2" xfId="15824" xr:uid="{00000000-0005-0000-0000-000098740000}"/>
    <cellStyle name="Migliaia 58 6 3" xfId="15825" xr:uid="{00000000-0005-0000-0000-000099740000}"/>
    <cellStyle name="Migliaia 58 6 4" xfId="15826" xr:uid="{00000000-0005-0000-0000-00009A740000}"/>
    <cellStyle name="Migliaia 58 6 5" xfId="27076" xr:uid="{00000000-0005-0000-0000-00009B740000}"/>
    <cellStyle name="Migliaia 58 6 6" xfId="32154" xr:uid="{00000000-0005-0000-0000-00009C740000}"/>
    <cellStyle name="Migliaia 58 6 7" xfId="35142" xr:uid="{00000000-0005-0000-0000-00009D740000}"/>
    <cellStyle name="Migliaia 58 6 8" xfId="38102" xr:uid="{00000000-0005-0000-0000-00009E740000}"/>
    <cellStyle name="Migliaia 58 7" xfId="15827" xr:uid="{00000000-0005-0000-0000-00009F740000}"/>
    <cellStyle name="Migliaia 58 7 2" xfId="15828" xr:uid="{00000000-0005-0000-0000-0000A0740000}"/>
    <cellStyle name="Migliaia 58 7 3" xfId="15829" xr:uid="{00000000-0005-0000-0000-0000A1740000}"/>
    <cellStyle name="Migliaia 58 7 4" xfId="15830" xr:uid="{00000000-0005-0000-0000-0000A2740000}"/>
    <cellStyle name="Migliaia 58 7 5" xfId="24002" xr:uid="{00000000-0005-0000-0000-0000A3740000}"/>
    <cellStyle name="Migliaia 58 7 6" xfId="30558" xr:uid="{00000000-0005-0000-0000-0000A4740000}"/>
    <cellStyle name="Migliaia 58 7 7" xfId="33219" xr:uid="{00000000-0005-0000-0000-0000A5740000}"/>
    <cellStyle name="Migliaia 58 7 8" xfId="36510" xr:uid="{00000000-0005-0000-0000-0000A6740000}"/>
    <cellStyle name="Migliaia 58 8" xfId="15831" xr:uid="{00000000-0005-0000-0000-0000A7740000}"/>
    <cellStyle name="Migliaia 58 8 2" xfId="15832" xr:uid="{00000000-0005-0000-0000-0000A8740000}"/>
    <cellStyle name="Migliaia 58 8 3" xfId="15833" xr:uid="{00000000-0005-0000-0000-0000A9740000}"/>
    <cellStyle name="Migliaia 58 8 4" xfId="15834" xr:uid="{00000000-0005-0000-0000-0000AA740000}"/>
    <cellStyle name="Migliaia 58 8 5" xfId="27299" xr:uid="{00000000-0005-0000-0000-0000AB740000}"/>
    <cellStyle name="Migliaia 58 8 6" xfId="32370" xr:uid="{00000000-0005-0000-0000-0000AC740000}"/>
    <cellStyle name="Migliaia 58 8 7" xfId="35358" xr:uid="{00000000-0005-0000-0000-0000AD740000}"/>
    <cellStyle name="Migliaia 58 8 8" xfId="38318" xr:uid="{00000000-0005-0000-0000-0000AE740000}"/>
    <cellStyle name="Migliaia 58 9" xfId="15835" xr:uid="{00000000-0005-0000-0000-0000AF740000}"/>
    <cellStyle name="Migliaia 58 9 2" xfId="15836" xr:uid="{00000000-0005-0000-0000-0000B0740000}"/>
    <cellStyle name="Migliaia 58 9 3" xfId="15837" xr:uid="{00000000-0005-0000-0000-0000B1740000}"/>
    <cellStyle name="Migliaia 58 9 4" xfId="15838" xr:uid="{00000000-0005-0000-0000-0000B2740000}"/>
    <cellStyle name="Migliaia 58 9 5" xfId="27419" xr:uid="{00000000-0005-0000-0000-0000B3740000}"/>
    <cellStyle name="Migliaia 58 9 6" xfId="30434" xr:uid="{00000000-0005-0000-0000-0000B4740000}"/>
    <cellStyle name="Migliaia 58 9 7" xfId="35478" xr:uid="{00000000-0005-0000-0000-0000B5740000}"/>
    <cellStyle name="Migliaia 58 9 8" xfId="38438" xr:uid="{00000000-0005-0000-0000-0000B6740000}"/>
    <cellStyle name="Migliaia 59" xfId="15839" xr:uid="{00000000-0005-0000-0000-0000B7740000}"/>
    <cellStyle name="Migliaia 59 10" xfId="15840" xr:uid="{00000000-0005-0000-0000-0000B8740000}"/>
    <cellStyle name="Migliaia 59 10 2" xfId="15841" xr:uid="{00000000-0005-0000-0000-0000B9740000}"/>
    <cellStyle name="Migliaia 59 10 3" xfId="15842" xr:uid="{00000000-0005-0000-0000-0000BA740000}"/>
    <cellStyle name="Migliaia 59 10 4" xfId="28336" xr:uid="{00000000-0005-0000-0000-0000BB740000}"/>
    <cellStyle name="Migliaia 59 10 5" xfId="33094" xr:uid="{00000000-0005-0000-0000-0000BC740000}"/>
    <cellStyle name="Migliaia 59 10 6" xfId="39343" xr:uid="{00000000-0005-0000-0000-0000BD740000}"/>
    <cellStyle name="Migliaia 59 11" xfId="15843" xr:uid="{00000000-0005-0000-0000-0000BE740000}"/>
    <cellStyle name="Migliaia 59 11 2" xfId="15844" xr:uid="{00000000-0005-0000-0000-0000BF740000}"/>
    <cellStyle name="Migliaia 59 11 3" xfId="15845" xr:uid="{00000000-0005-0000-0000-0000C0740000}"/>
    <cellStyle name="Migliaia 59 11 4" xfId="29256" xr:uid="{00000000-0005-0000-0000-0000C1740000}"/>
    <cellStyle name="Migliaia 59 11 5" xfId="32744" xr:uid="{00000000-0005-0000-0000-0000C2740000}"/>
    <cellStyle name="Migliaia 59 11 6" xfId="40248" xr:uid="{00000000-0005-0000-0000-0000C3740000}"/>
    <cellStyle name="Migliaia 59 12" xfId="15846" xr:uid="{00000000-0005-0000-0000-0000C4740000}"/>
    <cellStyle name="Migliaia 59 13" xfId="15847" xr:uid="{00000000-0005-0000-0000-0000C5740000}"/>
    <cellStyle name="Migliaia 59 14" xfId="15848" xr:uid="{00000000-0005-0000-0000-0000C6740000}"/>
    <cellStyle name="Migliaia 59 15" xfId="23649" xr:uid="{00000000-0005-0000-0000-0000C7740000}"/>
    <cellStyle name="Migliaia 59 16" xfId="30291" xr:uid="{00000000-0005-0000-0000-0000C8740000}"/>
    <cellStyle name="Migliaia 59 17" xfId="36391" xr:uid="{00000000-0005-0000-0000-0000C9740000}"/>
    <cellStyle name="Migliaia 59 18" xfId="41153" xr:uid="{00000000-0005-0000-0000-0000CA740000}"/>
    <cellStyle name="Migliaia 59 19" xfId="41274" xr:uid="{00000000-0005-0000-0000-0000CB740000}"/>
    <cellStyle name="Migliaia 59 2" xfId="15849" xr:uid="{00000000-0005-0000-0000-0000CC740000}"/>
    <cellStyle name="Migliaia 59 2 10" xfId="24750" xr:uid="{00000000-0005-0000-0000-0000CD740000}"/>
    <cellStyle name="Migliaia 59 2 11" xfId="30292" xr:uid="{00000000-0005-0000-0000-0000CE740000}"/>
    <cellStyle name="Migliaia 59 2 12" xfId="37218" xr:uid="{00000000-0005-0000-0000-0000CF740000}"/>
    <cellStyle name="Migliaia 59 2 2" xfId="15850" xr:uid="{00000000-0005-0000-0000-0000D0740000}"/>
    <cellStyle name="Migliaia 59 2 2 10" xfId="31268" xr:uid="{00000000-0005-0000-0000-0000D1740000}"/>
    <cellStyle name="Migliaia 59 2 2 11" xfId="34032" xr:uid="{00000000-0005-0000-0000-0000D2740000}"/>
    <cellStyle name="Migliaia 59 2 2 12" xfId="37219" xr:uid="{00000000-0005-0000-0000-0000D3740000}"/>
    <cellStyle name="Migliaia 59 2 2 2" xfId="15851" xr:uid="{00000000-0005-0000-0000-0000D4740000}"/>
    <cellStyle name="Migliaia 59 2 2 2 2" xfId="15852" xr:uid="{00000000-0005-0000-0000-0000D5740000}"/>
    <cellStyle name="Migliaia 59 2 2 2 3" xfId="15853" xr:uid="{00000000-0005-0000-0000-0000D6740000}"/>
    <cellStyle name="Migliaia 59 2 2 2 4" xfId="15854" xr:uid="{00000000-0005-0000-0000-0000D7740000}"/>
    <cellStyle name="Migliaia 59 2 2 2 5" xfId="27091" xr:uid="{00000000-0005-0000-0000-0000D8740000}"/>
    <cellStyle name="Migliaia 59 2 2 2 6" xfId="32169" xr:uid="{00000000-0005-0000-0000-0000D9740000}"/>
    <cellStyle name="Migliaia 59 2 2 2 7" xfId="35157" xr:uid="{00000000-0005-0000-0000-0000DA740000}"/>
    <cellStyle name="Migliaia 59 2 2 2 8" xfId="38117" xr:uid="{00000000-0005-0000-0000-0000DB740000}"/>
    <cellStyle name="Migliaia 59 2 2 3" xfId="15855" xr:uid="{00000000-0005-0000-0000-0000DC740000}"/>
    <cellStyle name="Migliaia 59 2 2 3 2" xfId="15856" xr:uid="{00000000-0005-0000-0000-0000DD740000}"/>
    <cellStyle name="Migliaia 59 2 2 3 3" xfId="15857" xr:uid="{00000000-0005-0000-0000-0000DE740000}"/>
    <cellStyle name="Migliaia 59 2 2 3 4" xfId="28186" xr:uid="{00000000-0005-0000-0000-0000DF740000}"/>
    <cellStyle name="Migliaia 59 2 2 3 5" xfId="36235" xr:uid="{00000000-0005-0000-0000-0000E0740000}"/>
    <cellStyle name="Migliaia 59 2 2 3 6" xfId="39195" xr:uid="{00000000-0005-0000-0000-0000E1740000}"/>
    <cellStyle name="Migliaia 59 2 2 4" xfId="15858" xr:uid="{00000000-0005-0000-0000-0000E2740000}"/>
    <cellStyle name="Migliaia 59 2 2 4 2" xfId="15859" xr:uid="{00000000-0005-0000-0000-0000E3740000}"/>
    <cellStyle name="Migliaia 59 2 2 4 3" xfId="15860" xr:uid="{00000000-0005-0000-0000-0000E4740000}"/>
    <cellStyle name="Migliaia 59 2 2 4 4" xfId="29102" xr:uid="{00000000-0005-0000-0000-0000E5740000}"/>
    <cellStyle name="Migliaia 59 2 2 4 5" xfId="40099" xr:uid="{00000000-0005-0000-0000-0000E6740000}"/>
    <cellStyle name="Migliaia 59 2 2 5" xfId="15861" xr:uid="{00000000-0005-0000-0000-0000E7740000}"/>
    <cellStyle name="Migliaia 59 2 2 5 2" xfId="15862" xr:uid="{00000000-0005-0000-0000-0000E8740000}"/>
    <cellStyle name="Migliaia 59 2 2 5 3" xfId="15863" xr:uid="{00000000-0005-0000-0000-0000E9740000}"/>
    <cellStyle name="Migliaia 59 2 2 5 4" xfId="30022" xr:uid="{00000000-0005-0000-0000-0000EA740000}"/>
    <cellStyle name="Migliaia 59 2 2 5 5" xfId="41004" xr:uid="{00000000-0005-0000-0000-0000EB740000}"/>
    <cellStyle name="Migliaia 59 2 2 6" xfId="15864" xr:uid="{00000000-0005-0000-0000-0000EC740000}"/>
    <cellStyle name="Migliaia 59 2 2 7" xfId="15865" xr:uid="{00000000-0005-0000-0000-0000ED740000}"/>
    <cellStyle name="Migliaia 59 2 2 8" xfId="15866" xr:uid="{00000000-0005-0000-0000-0000EE740000}"/>
    <cellStyle name="Migliaia 59 2 2 9" xfId="24751" xr:uid="{00000000-0005-0000-0000-0000EF740000}"/>
    <cellStyle name="Migliaia 59 2 3" xfId="15867" xr:uid="{00000000-0005-0000-0000-0000F0740000}"/>
    <cellStyle name="Migliaia 59 2 3 2" xfId="15868" xr:uid="{00000000-0005-0000-0000-0000F1740000}"/>
    <cellStyle name="Migliaia 59 2 3 3" xfId="15869" xr:uid="{00000000-0005-0000-0000-0000F2740000}"/>
    <cellStyle name="Migliaia 59 2 3 4" xfId="15870" xr:uid="{00000000-0005-0000-0000-0000F3740000}"/>
    <cellStyle name="Migliaia 59 2 3 5" xfId="27090" xr:uid="{00000000-0005-0000-0000-0000F4740000}"/>
    <cellStyle name="Migliaia 59 2 3 6" xfId="32168" xr:uid="{00000000-0005-0000-0000-0000F5740000}"/>
    <cellStyle name="Migliaia 59 2 3 7" xfId="35156" xr:uid="{00000000-0005-0000-0000-0000F6740000}"/>
    <cellStyle name="Migliaia 59 2 3 8" xfId="38116" xr:uid="{00000000-0005-0000-0000-0000F7740000}"/>
    <cellStyle name="Migliaia 59 2 4" xfId="15871" xr:uid="{00000000-0005-0000-0000-0000F8740000}"/>
    <cellStyle name="Migliaia 59 2 4 2" xfId="15872" xr:uid="{00000000-0005-0000-0000-0000F9740000}"/>
    <cellStyle name="Migliaia 59 2 4 3" xfId="15873" xr:uid="{00000000-0005-0000-0000-0000FA740000}"/>
    <cellStyle name="Migliaia 59 2 4 4" xfId="15874" xr:uid="{00000000-0005-0000-0000-0000FB740000}"/>
    <cellStyle name="Migliaia 59 2 4 5" xfId="27483" xr:uid="{00000000-0005-0000-0000-0000FC740000}"/>
    <cellStyle name="Migliaia 59 2 4 6" xfId="31267" xr:uid="{00000000-0005-0000-0000-0000FD740000}"/>
    <cellStyle name="Migliaia 59 2 4 7" xfId="35540" xr:uid="{00000000-0005-0000-0000-0000FE740000}"/>
    <cellStyle name="Migliaia 59 2 4 8" xfId="38500" xr:uid="{00000000-0005-0000-0000-0000FF740000}"/>
    <cellStyle name="Migliaia 59 2 5" xfId="15875" xr:uid="{00000000-0005-0000-0000-000000750000}"/>
    <cellStyle name="Migliaia 59 2 5 2" xfId="15876" xr:uid="{00000000-0005-0000-0000-000001750000}"/>
    <cellStyle name="Migliaia 59 2 5 3" xfId="15877" xr:uid="{00000000-0005-0000-0000-000002750000}"/>
    <cellStyle name="Migliaia 59 2 5 4" xfId="28399" xr:uid="{00000000-0005-0000-0000-000003750000}"/>
    <cellStyle name="Migliaia 59 2 5 5" xfId="34031" xr:uid="{00000000-0005-0000-0000-000004750000}"/>
    <cellStyle name="Migliaia 59 2 5 6" xfId="39404" xr:uid="{00000000-0005-0000-0000-000005750000}"/>
    <cellStyle name="Migliaia 59 2 6" xfId="15878" xr:uid="{00000000-0005-0000-0000-000006750000}"/>
    <cellStyle name="Migliaia 59 2 6 2" xfId="15879" xr:uid="{00000000-0005-0000-0000-000007750000}"/>
    <cellStyle name="Migliaia 59 2 6 3" xfId="15880" xr:uid="{00000000-0005-0000-0000-000008750000}"/>
    <cellStyle name="Migliaia 59 2 6 4" xfId="29319" xr:uid="{00000000-0005-0000-0000-000009750000}"/>
    <cellStyle name="Migliaia 59 2 6 5" xfId="40309" xr:uid="{00000000-0005-0000-0000-00000A750000}"/>
    <cellStyle name="Migliaia 59 2 7" xfId="15881" xr:uid="{00000000-0005-0000-0000-00000B750000}"/>
    <cellStyle name="Migliaia 59 2 8" xfId="15882" xr:uid="{00000000-0005-0000-0000-00000C750000}"/>
    <cellStyle name="Migliaia 59 2 9" xfId="15883" xr:uid="{00000000-0005-0000-0000-00000D750000}"/>
    <cellStyle name="Migliaia 59 3" xfId="15884" xr:uid="{00000000-0005-0000-0000-00000E750000}"/>
    <cellStyle name="Migliaia 59 3 10" xfId="15885" xr:uid="{00000000-0005-0000-0000-00000F750000}"/>
    <cellStyle name="Migliaia 59 3 11" xfId="15886" xr:uid="{00000000-0005-0000-0000-000010750000}"/>
    <cellStyle name="Migliaia 59 3 12" xfId="24752" xr:uid="{00000000-0005-0000-0000-000011750000}"/>
    <cellStyle name="Migliaia 59 3 13" xfId="31269" xr:uid="{00000000-0005-0000-0000-000012750000}"/>
    <cellStyle name="Migliaia 59 3 14" xfId="37220" xr:uid="{00000000-0005-0000-0000-000013750000}"/>
    <cellStyle name="Migliaia 59 3 2" xfId="15887" xr:uid="{00000000-0005-0000-0000-000014750000}"/>
    <cellStyle name="Migliaia 59 3 2 10" xfId="31270" xr:uid="{00000000-0005-0000-0000-000015750000}"/>
    <cellStyle name="Migliaia 59 3 2 11" xfId="34034" xr:uid="{00000000-0005-0000-0000-000016750000}"/>
    <cellStyle name="Migliaia 59 3 2 12" xfId="37221" xr:uid="{00000000-0005-0000-0000-000017750000}"/>
    <cellStyle name="Migliaia 59 3 2 2" xfId="15888" xr:uid="{00000000-0005-0000-0000-000018750000}"/>
    <cellStyle name="Migliaia 59 3 2 2 2" xfId="15889" xr:uid="{00000000-0005-0000-0000-000019750000}"/>
    <cellStyle name="Migliaia 59 3 2 2 3" xfId="15890" xr:uid="{00000000-0005-0000-0000-00001A750000}"/>
    <cellStyle name="Migliaia 59 3 2 2 4" xfId="15891" xr:uid="{00000000-0005-0000-0000-00001B750000}"/>
    <cellStyle name="Migliaia 59 3 2 2 5" xfId="27093" xr:uid="{00000000-0005-0000-0000-00001C750000}"/>
    <cellStyle name="Migliaia 59 3 2 2 6" xfId="32171" xr:uid="{00000000-0005-0000-0000-00001D750000}"/>
    <cellStyle name="Migliaia 59 3 2 2 7" xfId="35159" xr:uid="{00000000-0005-0000-0000-00001E750000}"/>
    <cellStyle name="Migliaia 59 3 2 2 8" xfId="38119" xr:uid="{00000000-0005-0000-0000-00001F750000}"/>
    <cellStyle name="Migliaia 59 3 2 3" xfId="15892" xr:uid="{00000000-0005-0000-0000-000020750000}"/>
    <cellStyle name="Migliaia 59 3 2 3 2" xfId="15893" xr:uid="{00000000-0005-0000-0000-000021750000}"/>
    <cellStyle name="Migliaia 59 3 2 3 3" xfId="15894" xr:uid="{00000000-0005-0000-0000-000022750000}"/>
    <cellStyle name="Migliaia 59 3 2 3 4" xfId="27816" xr:uid="{00000000-0005-0000-0000-000023750000}"/>
    <cellStyle name="Migliaia 59 3 2 3 5" xfId="35870" xr:uid="{00000000-0005-0000-0000-000024750000}"/>
    <cellStyle name="Migliaia 59 3 2 3 6" xfId="38830" xr:uid="{00000000-0005-0000-0000-000025750000}"/>
    <cellStyle name="Migliaia 59 3 2 4" xfId="15895" xr:uid="{00000000-0005-0000-0000-000026750000}"/>
    <cellStyle name="Migliaia 59 3 2 4 2" xfId="15896" xr:uid="{00000000-0005-0000-0000-000027750000}"/>
    <cellStyle name="Migliaia 59 3 2 4 3" xfId="15897" xr:uid="{00000000-0005-0000-0000-000028750000}"/>
    <cellStyle name="Migliaia 59 3 2 4 4" xfId="28732" xr:uid="{00000000-0005-0000-0000-000029750000}"/>
    <cellStyle name="Migliaia 59 3 2 4 5" xfId="39734" xr:uid="{00000000-0005-0000-0000-00002A750000}"/>
    <cellStyle name="Migliaia 59 3 2 5" xfId="15898" xr:uid="{00000000-0005-0000-0000-00002B750000}"/>
    <cellStyle name="Migliaia 59 3 2 5 2" xfId="15899" xr:uid="{00000000-0005-0000-0000-00002C750000}"/>
    <cellStyle name="Migliaia 59 3 2 5 3" xfId="15900" xr:uid="{00000000-0005-0000-0000-00002D750000}"/>
    <cellStyle name="Migliaia 59 3 2 5 4" xfId="29652" xr:uid="{00000000-0005-0000-0000-00002E750000}"/>
    <cellStyle name="Migliaia 59 3 2 5 5" xfId="40639" xr:uid="{00000000-0005-0000-0000-00002F750000}"/>
    <cellStyle name="Migliaia 59 3 2 6" xfId="15901" xr:uid="{00000000-0005-0000-0000-000030750000}"/>
    <cellStyle name="Migliaia 59 3 2 7" xfId="15902" xr:uid="{00000000-0005-0000-0000-000031750000}"/>
    <cellStyle name="Migliaia 59 3 2 8" xfId="15903" xr:uid="{00000000-0005-0000-0000-000032750000}"/>
    <cellStyle name="Migliaia 59 3 2 9" xfId="24753" xr:uid="{00000000-0005-0000-0000-000033750000}"/>
    <cellStyle name="Migliaia 59 3 3" xfId="15904" xr:uid="{00000000-0005-0000-0000-000034750000}"/>
    <cellStyle name="Migliaia 59 3 3 10" xfId="24754" xr:uid="{00000000-0005-0000-0000-000035750000}"/>
    <cellStyle name="Migliaia 59 3 3 11" xfId="31271" xr:uid="{00000000-0005-0000-0000-000036750000}"/>
    <cellStyle name="Migliaia 59 3 3 12" xfId="34035" xr:uid="{00000000-0005-0000-0000-000037750000}"/>
    <cellStyle name="Migliaia 59 3 3 13" xfId="37222" xr:uid="{00000000-0005-0000-0000-000038750000}"/>
    <cellStyle name="Migliaia 59 3 3 2" xfId="15905" xr:uid="{00000000-0005-0000-0000-000039750000}"/>
    <cellStyle name="Migliaia 59 3 3 2 10" xfId="31272" xr:uid="{00000000-0005-0000-0000-00003A750000}"/>
    <cellStyle name="Migliaia 59 3 3 2 11" xfId="34036" xr:uid="{00000000-0005-0000-0000-00003B750000}"/>
    <cellStyle name="Migliaia 59 3 3 2 12" xfId="37223" xr:uid="{00000000-0005-0000-0000-00003C750000}"/>
    <cellStyle name="Migliaia 59 3 3 2 2" xfId="15906" xr:uid="{00000000-0005-0000-0000-00003D750000}"/>
    <cellStyle name="Migliaia 59 3 3 2 2 2" xfId="15907" xr:uid="{00000000-0005-0000-0000-00003E750000}"/>
    <cellStyle name="Migliaia 59 3 3 2 2 3" xfId="15908" xr:uid="{00000000-0005-0000-0000-00003F750000}"/>
    <cellStyle name="Migliaia 59 3 3 2 2 4" xfId="15909" xr:uid="{00000000-0005-0000-0000-000040750000}"/>
    <cellStyle name="Migliaia 59 3 3 2 2 5" xfId="27095" xr:uid="{00000000-0005-0000-0000-000041750000}"/>
    <cellStyle name="Migliaia 59 3 3 2 2 6" xfId="32173" xr:uid="{00000000-0005-0000-0000-000042750000}"/>
    <cellStyle name="Migliaia 59 3 3 2 2 7" xfId="35161" xr:uid="{00000000-0005-0000-0000-000043750000}"/>
    <cellStyle name="Migliaia 59 3 3 2 2 8" xfId="38121" xr:uid="{00000000-0005-0000-0000-000044750000}"/>
    <cellStyle name="Migliaia 59 3 3 2 3" xfId="15910" xr:uid="{00000000-0005-0000-0000-000045750000}"/>
    <cellStyle name="Migliaia 59 3 3 2 3 2" xfId="15911" xr:uid="{00000000-0005-0000-0000-000046750000}"/>
    <cellStyle name="Migliaia 59 3 3 2 3 3" xfId="15912" xr:uid="{00000000-0005-0000-0000-000047750000}"/>
    <cellStyle name="Migliaia 59 3 3 2 3 4" xfId="28188" xr:uid="{00000000-0005-0000-0000-000048750000}"/>
    <cellStyle name="Migliaia 59 3 3 2 3 5" xfId="36237" xr:uid="{00000000-0005-0000-0000-000049750000}"/>
    <cellStyle name="Migliaia 59 3 3 2 3 6" xfId="39197" xr:uid="{00000000-0005-0000-0000-00004A750000}"/>
    <cellStyle name="Migliaia 59 3 3 2 4" xfId="15913" xr:uid="{00000000-0005-0000-0000-00004B750000}"/>
    <cellStyle name="Migliaia 59 3 3 2 4 2" xfId="15914" xr:uid="{00000000-0005-0000-0000-00004C750000}"/>
    <cellStyle name="Migliaia 59 3 3 2 4 3" xfId="15915" xr:uid="{00000000-0005-0000-0000-00004D750000}"/>
    <cellStyle name="Migliaia 59 3 3 2 4 4" xfId="29104" xr:uid="{00000000-0005-0000-0000-00004E750000}"/>
    <cellStyle name="Migliaia 59 3 3 2 4 5" xfId="40101" xr:uid="{00000000-0005-0000-0000-00004F750000}"/>
    <cellStyle name="Migliaia 59 3 3 2 5" xfId="15916" xr:uid="{00000000-0005-0000-0000-000050750000}"/>
    <cellStyle name="Migliaia 59 3 3 2 5 2" xfId="15917" xr:uid="{00000000-0005-0000-0000-000051750000}"/>
    <cellStyle name="Migliaia 59 3 3 2 5 3" xfId="15918" xr:uid="{00000000-0005-0000-0000-000052750000}"/>
    <cellStyle name="Migliaia 59 3 3 2 5 4" xfId="30024" xr:uid="{00000000-0005-0000-0000-000053750000}"/>
    <cellStyle name="Migliaia 59 3 3 2 5 5" xfId="41006" xr:uid="{00000000-0005-0000-0000-000054750000}"/>
    <cellStyle name="Migliaia 59 3 3 2 6" xfId="15919" xr:uid="{00000000-0005-0000-0000-000055750000}"/>
    <cellStyle name="Migliaia 59 3 3 2 7" xfId="15920" xr:uid="{00000000-0005-0000-0000-000056750000}"/>
    <cellStyle name="Migliaia 59 3 3 2 8" xfId="15921" xr:uid="{00000000-0005-0000-0000-000057750000}"/>
    <cellStyle name="Migliaia 59 3 3 2 9" xfId="24755" xr:uid="{00000000-0005-0000-0000-000058750000}"/>
    <cellStyle name="Migliaia 59 3 3 3" xfId="15922" xr:uid="{00000000-0005-0000-0000-000059750000}"/>
    <cellStyle name="Migliaia 59 3 3 3 2" xfId="15923" xr:uid="{00000000-0005-0000-0000-00005A750000}"/>
    <cellStyle name="Migliaia 59 3 3 3 3" xfId="15924" xr:uid="{00000000-0005-0000-0000-00005B750000}"/>
    <cellStyle name="Migliaia 59 3 3 3 4" xfId="15925" xr:uid="{00000000-0005-0000-0000-00005C750000}"/>
    <cellStyle name="Migliaia 59 3 3 3 5" xfId="27094" xr:uid="{00000000-0005-0000-0000-00005D750000}"/>
    <cellStyle name="Migliaia 59 3 3 3 6" xfId="32172" xr:uid="{00000000-0005-0000-0000-00005E750000}"/>
    <cellStyle name="Migliaia 59 3 3 3 7" xfId="35160" xr:uid="{00000000-0005-0000-0000-00005F750000}"/>
    <cellStyle name="Migliaia 59 3 3 3 8" xfId="38120" xr:uid="{00000000-0005-0000-0000-000060750000}"/>
    <cellStyle name="Migliaia 59 3 3 4" xfId="15926" xr:uid="{00000000-0005-0000-0000-000061750000}"/>
    <cellStyle name="Migliaia 59 3 3 4 2" xfId="15927" xr:uid="{00000000-0005-0000-0000-000062750000}"/>
    <cellStyle name="Migliaia 59 3 3 4 3" xfId="15928" xr:uid="{00000000-0005-0000-0000-000063750000}"/>
    <cellStyle name="Migliaia 59 3 3 4 4" xfId="27817" xr:uid="{00000000-0005-0000-0000-000064750000}"/>
    <cellStyle name="Migliaia 59 3 3 4 5" xfId="35871" xr:uid="{00000000-0005-0000-0000-000065750000}"/>
    <cellStyle name="Migliaia 59 3 3 4 6" xfId="38831" xr:uid="{00000000-0005-0000-0000-000066750000}"/>
    <cellStyle name="Migliaia 59 3 3 5" xfId="15929" xr:uid="{00000000-0005-0000-0000-000067750000}"/>
    <cellStyle name="Migliaia 59 3 3 5 2" xfId="15930" xr:uid="{00000000-0005-0000-0000-000068750000}"/>
    <cellStyle name="Migliaia 59 3 3 5 3" xfId="15931" xr:uid="{00000000-0005-0000-0000-000069750000}"/>
    <cellStyle name="Migliaia 59 3 3 5 4" xfId="28733" xr:uid="{00000000-0005-0000-0000-00006A750000}"/>
    <cellStyle name="Migliaia 59 3 3 5 5" xfId="39735" xr:uid="{00000000-0005-0000-0000-00006B750000}"/>
    <cellStyle name="Migliaia 59 3 3 6" xfId="15932" xr:uid="{00000000-0005-0000-0000-00006C750000}"/>
    <cellStyle name="Migliaia 59 3 3 6 2" xfId="15933" xr:uid="{00000000-0005-0000-0000-00006D750000}"/>
    <cellStyle name="Migliaia 59 3 3 6 3" xfId="15934" xr:uid="{00000000-0005-0000-0000-00006E750000}"/>
    <cellStyle name="Migliaia 59 3 3 6 4" xfId="29653" xr:uid="{00000000-0005-0000-0000-00006F750000}"/>
    <cellStyle name="Migliaia 59 3 3 6 5" xfId="40640" xr:uid="{00000000-0005-0000-0000-000070750000}"/>
    <cellStyle name="Migliaia 59 3 3 7" xfId="15935" xr:uid="{00000000-0005-0000-0000-000071750000}"/>
    <cellStyle name="Migliaia 59 3 3 8" xfId="15936" xr:uid="{00000000-0005-0000-0000-000072750000}"/>
    <cellStyle name="Migliaia 59 3 3 9" xfId="15937" xr:uid="{00000000-0005-0000-0000-000073750000}"/>
    <cellStyle name="Migliaia 59 3 4" xfId="15938" xr:uid="{00000000-0005-0000-0000-000074750000}"/>
    <cellStyle name="Migliaia 59 3 4 10" xfId="31273" xr:uid="{00000000-0005-0000-0000-000075750000}"/>
    <cellStyle name="Migliaia 59 3 4 11" xfId="34037" xr:uid="{00000000-0005-0000-0000-000076750000}"/>
    <cellStyle name="Migliaia 59 3 4 12" xfId="37224" xr:uid="{00000000-0005-0000-0000-000077750000}"/>
    <cellStyle name="Migliaia 59 3 4 2" xfId="15939" xr:uid="{00000000-0005-0000-0000-000078750000}"/>
    <cellStyle name="Migliaia 59 3 4 2 2" xfId="15940" xr:uid="{00000000-0005-0000-0000-000079750000}"/>
    <cellStyle name="Migliaia 59 3 4 2 3" xfId="15941" xr:uid="{00000000-0005-0000-0000-00007A750000}"/>
    <cellStyle name="Migliaia 59 3 4 2 4" xfId="15942" xr:uid="{00000000-0005-0000-0000-00007B750000}"/>
    <cellStyle name="Migliaia 59 3 4 2 5" xfId="27096" xr:uid="{00000000-0005-0000-0000-00007C750000}"/>
    <cellStyle name="Migliaia 59 3 4 2 6" xfId="32174" xr:uid="{00000000-0005-0000-0000-00007D750000}"/>
    <cellStyle name="Migliaia 59 3 4 2 7" xfId="35162" xr:uid="{00000000-0005-0000-0000-00007E750000}"/>
    <cellStyle name="Migliaia 59 3 4 2 8" xfId="38122" xr:uid="{00000000-0005-0000-0000-00007F750000}"/>
    <cellStyle name="Migliaia 59 3 4 3" xfId="15943" xr:uid="{00000000-0005-0000-0000-000080750000}"/>
    <cellStyle name="Migliaia 59 3 4 3 2" xfId="15944" xr:uid="{00000000-0005-0000-0000-000081750000}"/>
    <cellStyle name="Migliaia 59 3 4 3 3" xfId="15945" xr:uid="{00000000-0005-0000-0000-000082750000}"/>
    <cellStyle name="Migliaia 59 3 4 3 4" xfId="28187" xr:uid="{00000000-0005-0000-0000-000083750000}"/>
    <cellStyle name="Migliaia 59 3 4 3 5" xfId="36236" xr:uid="{00000000-0005-0000-0000-000084750000}"/>
    <cellStyle name="Migliaia 59 3 4 3 6" xfId="39196" xr:uid="{00000000-0005-0000-0000-000085750000}"/>
    <cellStyle name="Migliaia 59 3 4 4" xfId="15946" xr:uid="{00000000-0005-0000-0000-000086750000}"/>
    <cellStyle name="Migliaia 59 3 4 4 2" xfId="15947" xr:uid="{00000000-0005-0000-0000-000087750000}"/>
    <cellStyle name="Migliaia 59 3 4 4 3" xfId="15948" xr:uid="{00000000-0005-0000-0000-000088750000}"/>
    <cellStyle name="Migliaia 59 3 4 4 4" xfId="29103" xr:uid="{00000000-0005-0000-0000-000089750000}"/>
    <cellStyle name="Migliaia 59 3 4 4 5" xfId="40100" xr:uid="{00000000-0005-0000-0000-00008A750000}"/>
    <cellStyle name="Migliaia 59 3 4 5" xfId="15949" xr:uid="{00000000-0005-0000-0000-00008B750000}"/>
    <cellStyle name="Migliaia 59 3 4 5 2" xfId="15950" xr:uid="{00000000-0005-0000-0000-00008C750000}"/>
    <cellStyle name="Migliaia 59 3 4 5 3" xfId="15951" xr:uid="{00000000-0005-0000-0000-00008D750000}"/>
    <cellStyle name="Migliaia 59 3 4 5 4" xfId="30023" xr:uid="{00000000-0005-0000-0000-00008E750000}"/>
    <cellStyle name="Migliaia 59 3 4 5 5" xfId="41005" xr:uid="{00000000-0005-0000-0000-00008F750000}"/>
    <cellStyle name="Migliaia 59 3 4 6" xfId="15952" xr:uid="{00000000-0005-0000-0000-000090750000}"/>
    <cellStyle name="Migliaia 59 3 4 7" xfId="15953" xr:uid="{00000000-0005-0000-0000-000091750000}"/>
    <cellStyle name="Migliaia 59 3 4 8" xfId="15954" xr:uid="{00000000-0005-0000-0000-000092750000}"/>
    <cellStyle name="Migliaia 59 3 4 9" xfId="24756" xr:uid="{00000000-0005-0000-0000-000093750000}"/>
    <cellStyle name="Migliaia 59 3 5" xfId="15955" xr:uid="{00000000-0005-0000-0000-000094750000}"/>
    <cellStyle name="Migliaia 59 3 5 2" xfId="15956" xr:uid="{00000000-0005-0000-0000-000095750000}"/>
    <cellStyle name="Migliaia 59 3 5 3" xfId="15957" xr:uid="{00000000-0005-0000-0000-000096750000}"/>
    <cellStyle name="Migliaia 59 3 5 4" xfId="15958" xr:uid="{00000000-0005-0000-0000-000097750000}"/>
    <cellStyle name="Migliaia 59 3 5 5" xfId="27092" xr:uid="{00000000-0005-0000-0000-000098750000}"/>
    <cellStyle name="Migliaia 59 3 5 6" xfId="32170" xr:uid="{00000000-0005-0000-0000-000099750000}"/>
    <cellStyle name="Migliaia 59 3 5 7" xfId="35158" xr:uid="{00000000-0005-0000-0000-00009A750000}"/>
    <cellStyle name="Migliaia 59 3 5 8" xfId="38118" xr:uid="{00000000-0005-0000-0000-00009B750000}"/>
    <cellStyle name="Migliaia 59 3 6" xfId="15959" xr:uid="{00000000-0005-0000-0000-00009C750000}"/>
    <cellStyle name="Migliaia 59 3 6 2" xfId="15960" xr:uid="{00000000-0005-0000-0000-00009D750000}"/>
    <cellStyle name="Migliaia 59 3 6 3" xfId="15961" xr:uid="{00000000-0005-0000-0000-00009E750000}"/>
    <cellStyle name="Migliaia 59 3 6 4" xfId="27815" xr:uid="{00000000-0005-0000-0000-00009F750000}"/>
    <cellStyle name="Migliaia 59 3 6 5" xfId="35869" xr:uid="{00000000-0005-0000-0000-0000A0750000}"/>
    <cellStyle name="Migliaia 59 3 6 6" xfId="38829" xr:uid="{00000000-0005-0000-0000-0000A1750000}"/>
    <cellStyle name="Migliaia 59 3 7" xfId="15962" xr:uid="{00000000-0005-0000-0000-0000A2750000}"/>
    <cellStyle name="Migliaia 59 3 7 2" xfId="15963" xr:uid="{00000000-0005-0000-0000-0000A3750000}"/>
    <cellStyle name="Migliaia 59 3 7 3" xfId="15964" xr:uid="{00000000-0005-0000-0000-0000A4750000}"/>
    <cellStyle name="Migliaia 59 3 7 4" xfId="28731" xr:uid="{00000000-0005-0000-0000-0000A5750000}"/>
    <cellStyle name="Migliaia 59 3 7 5" xfId="34033" xr:uid="{00000000-0005-0000-0000-0000A6750000}"/>
    <cellStyle name="Migliaia 59 3 7 6" xfId="39733" xr:uid="{00000000-0005-0000-0000-0000A7750000}"/>
    <cellStyle name="Migliaia 59 3 8" xfId="15965" xr:uid="{00000000-0005-0000-0000-0000A8750000}"/>
    <cellStyle name="Migliaia 59 3 8 2" xfId="15966" xr:uid="{00000000-0005-0000-0000-0000A9750000}"/>
    <cellStyle name="Migliaia 59 3 8 3" xfId="15967" xr:uid="{00000000-0005-0000-0000-0000AA750000}"/>
    <cellStyle name="Migliaia 59 3 8 4" xfId="29651" xr:uid="{00000000-0005-0000-0000-0000AB750000}"/>
    <cellStyle name="Migliaia 59 3 8 5" xfId="40638" xr:uid="{00000000-0005-0000-0000-0000AC750000}"/>
    <cellStyle name="Migliaia 59 3 9" xfId="15968" xr:uid="{00000000-0005-0000-0000-0000AD750000}"/>
    <cellStyle name="Migliaia 59 4" xfId="15969" xr:uid="{00000000-0005-0000-0000-0000AE750000}"/>
    <cellStyle name="Migliaia 59 4 10" xfId="15970" xr:uid="{00000000-0005-0000-0000-0000AF750000}"/>
    <cellStyle name="Migliaia 59 4 11" xfId="24757" xr:uid="{00000000-0005-0000-0000-0000B0750000}"/>
    <cellStyle name="Migliaia 59 4 12" xfId="31274" xr:uid="{00000000-0005-0000-0000-0000B1750000}"/>
    <cellStyle name="Migliaia 59 4 13" xfId="34038" xr:uid="{00000000-0005-0000-0000-0000B2750000}"/>
    <cellStyle name="Migliaia 59 4 14" xfId="37225" xr:uid="{00000000-0005-0000-0000-0000B3750000}"/>
    <cellStyle name="Migliaia 59 4 2" xfId="15971" xr:uid="{00000000-0005-0000-0000-0000B4750000}"/>
    <cellStyle name="Migliaia 59 4 2 10" xfId="24758" xr:uid="{00000000-0005-0000-0000-0000B5750000}"/>
    <cellStyle name="Migliaia 59 4 2 11" xfId="31275" xr:uid="{00000000-0005-0000-0000-0000B6750000}"/>
    <cellStyle name="Migliaia 59 4 2 12" xfId="34039" xr:uid="{00000000-0005-0000-0000-0000B7750000}"/>
    <cellStyle name="Migliaia 59 4 2 13" xfId="37226" xr:uid="{00000000-0005-0000-0000-0000B8750000}"/>
    <cellStyle name="Migliaia 59 4 2 2" xfId="15972" xr:uid="{00000000-0005-0000-0000-0000B9750000}"/>
    <cellStyle name="Migliaia 59 4 2 2 10" xfId="31276" xr:uid="{00000000-0005-0000-0000-0000BA750000}"/>
    <cellStyle name="Migliaia 59 4 2 2 11" xfId="34040" xr:uid="{00000000-0005-0000-0000-0000BB750000}"/>
    <cellStyle name="Migliaia 59 4 2 2 12" xfId="37227" xr:uid="{00000000-0005-0000-0000-0000BC750000}"/>
    <cellStyle name="Migliaia 59 4 2 2 2" xfId="15973" xr:uid="{00000000-0005-0000-0000-0000BD750000}"/>
    <cellStyle name="Migliaia 59 4 2 2 2 2" xfId="15974" xr:uid="{00000000-0005-0000-0000-0000BE750000}"/>
    <cellStyle name="Migliaia 59 4 2 2 2 3" xfId="15975" xr:uid="{00000000-0005-0000-0000-0000BF750000}"/>
    <cellStyle name="Migliaia 59 4 2 2 2 4" xfId="15976" xr:uid="{00000000-0005-0000-0000-0000C0750000}"/>
    <cellStyle name="Migliaia 59 4 2 2 2 5" xfId="27099" xr:uid="{00000000-0005-0000-0000-0000C1750000}"/>
    <cellStyle name="Migliaia 59 4 2 2 2 6" xfId="32177" xr:uid="{00000000-0005-0000-0000-0000C2750000}"/>
    <cellStyle name="Migliaia 59 4 2 2 2 7" xfId="35165" xr:uid="{00000000-0005-0000-0000-0000C3750000}"/>
    <cellStyle name="Migliaia 59 4 2 2 2 8" xfId="38125" xr:uid="{00000000-0005-0000-0000-0000C4750000}"/>
    <cellStyle name="Migliaia 59 4 2 2 3" xfId="15977" xr:uid="{00000000-0005-0000-0000-0000C5750000}"/>
    <cellStyle name="Migliaia 59 4 2 2 3 2" xfId="15978" xr:uid="{00000000-0005-0000-0000-0000C6750000}"/>
    <cellStyle name="Migliaia 59 4 2 2 3 3" xfId="15979" xr:uid="{00000000-0005-0000-0000-0000C7750000}"/>
    <cellStyle name="Migliaia 59 4 2 2 3 4" xfId="28190" xr:uid="{00000000-0005-0000-0000-0000C8750000}"/>
    <cellStyle name="Migliaia 59 4 2 2 3 5" xfId="36239" xr:uid="{00000000-0005-0000-0000-0000C9750000}"/>
    <cellStyle name="Migliaia 59 4 2 2 3 6" xfId="39199" xr:uid="{00000000-0005-0000-0000-0000CA750000}"/>
    <cellStyle name="Migliaia 59 4 2 2 4" xfId="15980" xr:uid="{00000000-0005-0000-0000-0000CB750000}"/>
    <cellStyle name="Migliaia 59 4 2 2 4 2" xfId="15981" xr:uid="{00000000-0005-0000-0000-0000CC750000}"/>
    <cellStyle name="Migliaia 59 4 2 2 4 3" xfId="15982" xr:uid="{00000000-0005-0000-0000-0000CD750000}"/>
    <cellStyle name="Migliaia 59 4 2 2 4 4" xfId="29106" xr:uid="{00000000-0005-0000-0000-0000CE750000}"/>
    <cellStyle name="Migliaia 59 4 2 2 4 5" xfId="40103" xr:uid="{00000000-0005-0000-0000-0000CF750000}"/>
    <cellStyle name="Migliaia 59 4 2 2 5" xfId="15983" xr:uid="{00000000-0005-0000-0000-0000D0750000}"/>
    <cellStyle name="Migliaia 59 4 2 2 5 2" xfId="15984" xr:uid="{00000000-0005-0000-0000-0000D1750000}"/>
    <cellStyle name="Migliaia 59 4 2 2 5 3" xfId="15985" xr:uid="{00000000-0005-0000-0000-0000D2750000}"/>
    <cellStyle name="Migliaia 59 4 2 2 5 4" xfId="30026" xr:uid="{00000000-0005-0000-0000-0000D3750000}"/>
    <cellStyle name="Migliaia 59 4 2 2 5 5" xfId="41008" xr:uid="{00000000-0005-0000-0000-0000D4750000}"/>
    <cellStyle name="Migliaia 59 4 2 2 6" xfId="15986" xr:uid="{00000000-0005-0000-0000-0000D5750000}"/>
    <cellStyle name="Migliaia 59 4 2 2 7" xfId="15987" xr:uid="{00000000-0005-0000-0000-0000D6750000}"/>
    <cellStyle name="Migliaia 59 4 2 2 8" xfId="15988" xr:uid="{00000000-0005-0000-0000-0000D7750000}"/>
    <cellStyle name="Migliaia 59 4 2 2 9" xfId="24759" xr:uid="{00000000-0005-0000-0000-0000D8750000}"/>
    <cellStyle name="Migliaia 59 4 2 3" xfId="15989" xr:uid="{00000000-0005-0000-0000-0000D9750000}"/>
    <cellStyle name="Migliaia 59 4 2 3 2" xfId="15990" xr:uid="{00000000-0005-0000-0000-0000DA750000}"/>
    <cellStyle name="Migliaia 59 4 2 3 3" xfId="15991" xr:uid="{00000000-0005-0000-0000-0000DB750000}"/>
    <cellStyle name="Migliaia 59 4 2 3 4" xfId="15992" xr:uid="{00000000-0005-0000-0000-0000DC750000}"/>
    <cellStyle name="Migliaia 59 4 2 3 5" xfId="27098" xr:uid="{00000000-0005-0000-0000-0000DD750000}"/>
    <cellStyle name="Migliaia 59 4 2 3 6" xfId="32176" xr:uid="{00000000-0005-0000-0000-0000DE750000}"/>
    <cellStyle name="Migliaia 59 4 2 3 7" xfId="35164" xr:uid="{00000000-0005-0000-0000-0000DF750000}"/>
    <cellStyle name="Migliaia 59 4 2 3 8" xfId="38124" xr:uid="{00000000-0005-0000-0000-0000E0750000}"/>
    <cellStyle name="Migliaia 59 4 2 4" xfId="15993" xr:uid="{00000000-0005-0000-0000-0000E1750000}"/>
    <cellStyle name="Migliaia 59 4 2 4 2" xfId="15994" xr:uid="{00000000-0005-0000-0000-0000E2750000}"/>
    <cellStyle name="Migliaia 59 4 2 4 3" xfId="15995" xr:uid="{00000000-0005-0000-0000-0000E3750000}"/>
    <cellStyle name="Migliaia 59 4 2 4 4" xfId="27819" xr:uid="{00000000-0005-0000-0000-0000E4750000}"/>
    <cellStyle name="Migliaia 59 4 2 4 5" xfId="35873" xr:uid="{00000000-0005-0000-0000-0000E5750000}"/>
    <cellStyle name="Migliaia 59 4 2 4 6" xfId="38833" xr:uid="{00000000-0005-0000-0000-0000E6750000}"/>
    <cellStyle name="Migliaia 59 4 2 5" xfId="15996" xr:uid="{00000000-0005-0000-0000-0000E7750000}"/>
    <cellStyle name="Migliaia 59 4 2 5 2" xfId="15997" xr:uid="{00000000-0005-0000-0000-0000E8750000}"/>
    <cellStyle name="Migliaia 59 4 2 5 3" xfId="15998" xr:uid="{00000000-0005-0000-0000-0000E9750000}"/>
    <cellStyle name="Migliaia 59 4 2 5 4" xfId="28735" xr:uid="{00000000-0005-0000-0000-0000EA750000}"/>
    <cellStyle name="Migliaia 59 4 2 5 5" xfId="39737" xr:uid="{00000000-0005-0000-0000-0000EB750000}"/>
    <cellStyle name="Migliaia 59 4 2 6" xfId="15999" xr:uid="{00000000-0005-0000-0000-0000EC750000}"/>
    <cellStyle name="Migliaia 59 4 2 6 2" xfId="16000" xr:uid="{00000000-0005-0000-0000-0000ED750000}"/>
    <cellStyle name="Migliaia 59 4 2 6 3" xfId="16001" xr:uid="{00000000-0005-0000-0000-0000EE750000}"/>
    <cellStyle name="Migliaia 59 4 2 6 4" xfId="29655" xr:uid="{00000000-0005-0000-0000-0000EF750000}"/>
    <cellStyle name="Migliaia 59 4 2 6 5" xfId="40642" xr:uid="{00000000-0005-0000-0000-0000F0750000}"/>
    <cellStyle name="Migliaia 59 4 2 7" xfId="16002" xr:uid="{00000000-0005-0000-0000-0000F1750000}"/>
    <cellStyle name="Migliaia 59 4 2 8" xfId="16003" xr:uid="{00000000-0005-0000-0000-0000F2750000}"/>
    <cellStyle name="Migliaia 59 4 2 9" xfId="16004" xr:uid="{00000000-0005-0000-0000-0000F3750000}"/>
    <cellStyle name="Migliaia 59 4 3" xfId="16005" xr:uid="{00000000-0005-0000-0000-0000F4750000}"/>
    <cellStyle name="Migliaia 59 4 3 10" xfId="31277" xr:uid="{00000000-0005-0000-0000-0000F5750000}"/>
    <cellStyle name="Migliaia 59 4 3 11" xfId="34041" xr:uid="{00000000-0005-0000-0000-0000F6750000}"/>
    <cellStyle name="Migliaia 59 4 3 12" xfId="37228" xr:uid="{00000000-0005-0000-0000-0000F7750000}"/>
    <cellStyle name="Migliaia 59 4 3 2" xfId="16006" xr:uid="{00000000-0005-0000-0000-0000F8750000}"/>
    <cellStyle name="Migliaia 59 4 3 2 2" xfId="16007" xr:uid="{00000000-0005-0000-0000-0000F9750000}"/>
    <cellStyle name="Migliaia 59 4 3 2 3" xfId="16008" xr:uid="{00000000-0005-0000-0000-0000FA750000}"/>
    <cellStyle name="Migliaia 59 4 3 2 4" xfId="16009" xr:uid="{00000000-0005-0000-0000-0000FB750000}"/>
    <cellStyle name="Migliaia 59 4 3 2 5" xfId="27100" xr:uid="{00000000-0005-0000-0000-0000FC750000}"/>
    <cellStyle name="Migliaia 59 4 3 2 6" xfId="32178" xr:uid="{00000000-0005-0000-0000-0000FD750000}"/>
    <cellStyle name="Migliaia 59 4 3 2 7" xfId="35166" xr:uid="{00000000-0005-0000-0000-0000FE750000}"/>
    <cellStyle name="Migliaia 59 4 3 2 8" xfId="38126" xr:uid="{00000000-0005-0000-0000-0000FF750000}"/>
    <cellStyle name="Migliaia 59 4 3 3" xfId="16010" xr:uid="{00000000-0005-0000-0000-000000760000}"/>
    <cellStyle name="Migliaia 59 4 3 3 2" xfId="16011" xr:uid="{00000000-0005-0000-0000-000001760000}"/>
    <cellStyle name="Migliaia 59 4 3 3 3" xfId="16012" xr:uid="{00000000-0005-0000-0000-000002760000}"/>
    <cellStyle name="Migliaia 59 4 3 3 4" xfId="28189" xr:uid="{00000000-0005-0000-0000-000003760000}"/>
    <cellStyle name="Migliaia 59 4 3 3 5" xfId="36238" xr:uid="{00000000-0005-0000-0000-000004760000}"/>
    <cellStyle name="Migliaia 59 4 3 3 6" xfId="39198" xr:uid="{00000000-0005-0000-0000-000005760000}"/>
    <cellStyle name="Migliaia 59 4 3 4" xfId="16013" xr:uid="{00000000-0005-0000-0000-000006760000}"/>
    <cellStyle name="Migliaia 59 4 3 4 2" xfId="16014" xr:uid="{00000000-0005-0000-0000-000007760000}"/>
    <cellStyle name="Migliaia 59 4 3 4 3" xfId="16015" xr:uid="{00000000-0005-0000-0000-000008760000}"/>
    <cellStyle name="Migliaia 59 4 3 4 4" xfId="29105" xr:uid="{00000000-0005-0000-0000-000009760000}"/>
    <cellStyle name="Migliaia 59 4 3 4 5" xfId="40102" xr:uid="{00000000-0005-0000-0000-00000A760000}"/>
    <cellStyle name="Migliaia 59 4 3 5" xfId="16016" xr:uid="{00000000-0005-0000-0000-00000B760000}"/>
    <cellStyle name="Migliaia 59 4 3 5 2" xfId="16017" xr:uid="{00000000-0005-0000-0000-00000C760000}"/>
    <cellStyle name="Migliaia 59 4 3 5 3" xfId="16018" xr:uid="{00000000-0005-0000-0000-00000D760000}"/>
    <cellStyle name="Migliaia 59 4 3 5 4" xfId="30025" xr:uid="{00000000-0005-0000-0000-00000E760000}"/>
    <cellStyle name="Migliaia 59 4 3 5 5" xfId="41007" xr:uid="{00000000-0005-0000-0000-00000F760000}"/>
    <cellStyle name="Migliaia 59 4 3 6" xfId="16019" xr:uid="{00000000-0005-0000-0000-000010760000}"/>
    <cellStyle name="Migliaia 59 4 3 7" xfId="16020" xr:uid="{00000000-0005-0000-0000-000011760000}"/>
    <cellStyle name="Migliaia 59 4 3 8" xfId="16021" xr:uid="{00000000-0005-0000-0000-000012760000}"/>
    <cellStyle name="Migliaia 59 4 3 9" xfId="24760" xr:uid="{00000000-0005-0000-0000-000013760000}"/>
    <cellStyle name="Migliaia 59 4 4" xfId="16022" xr:uid="{00000000-0005-0000-0000-000014760000}"/>
    <cellStyle name="Migliaia 59 4 4 2" xfId="16023" xr:uid="{00000000-0005-0000-0000-000015760000}"/>
    <cellStyle name="Migliaia 59 4 4 3" xfId="16024" xr:uid="{00000000-0005-0000-0000-000016760000}"/>
    <cellStyle name="Migliaia 59 4 4 4" xfId="16025" xr:uid="{00000000-0005-0000-0000-000017760000}"/>
    <cellStyle name="Migliaia 59 4 4 5" xfId="27097" xr:uid="{00000000-0005-0000-0000-000018760000}"/>
    <cellStyle name="Migliaia 59 4 4 6" xfId="32175" xr:uid="{00000000-0005-0000-0000-000019760000}"/>
    <cellStyle name="Migliaia 59 4 4 7" xfId="35163" xr:uid="{00000000-0005-0000-0000-00001A760000}"/>
    <cellStyle name="Migliaia 59 4 4 8" xfId="38123" xr:uid="{00000000-0005-0000-0000-00001B760000}"/>
    <cellStyle name="Migliaia 59 4 5" xfId="16026" xr:uid="{00000000-0005-0000-0000-00001C760000}"/>
    <cellStyle name="Migliaia 59 4 5 2" xfId="16027" xr:uid="{00000000-0005-0000-0000-00001D760000}"/>
    <cellStyle name="Migliaia 59 4 5 3" xfId="16028" xr:uid="{00000000-0005-0000-0000-00001E760000}"/>
    <cellStyle name="Migliaia 59 4 5 4" xfId="27818" xr:uid="{00000000-0005-0000-0000-00001F760000}"/>
    <cellStyle name="Migliaia 59 4 5 5" xfId="35872" xr:uid="{00000000-0005-0000-0000-000020760000}"/>
    <cellStyle name="Migliaia 59 4 5 6" xfId="38832" xr:uid="{00000000-0005-0000-0000-000021760000}"/>
    <cellStyle name="Migliaia 59 4 6" xfId="16029" xr:uid="{00000000-0005-0000-0000-000022760000}"/>
    <cellStyle name="Migliaia 59 4 6 2" xfId="16030" xr:uid="{00000000-0005-0000-0000-000023760000}"/>
    <cellStyle name="Migliaia 59 4 6 3" xfId="16031" xr:uid="{00000000-0005-0000-0000-000024760000}"/>
    <cellStyle name="Migliaia 59 4 6 4" xfId="28734" xr:uid="{00000000-0005-0000-0000-000025760000}"/>
    <cellStyle name="Migliaia 59 4 6 5" xfId="39736" xr:uid="{00000000-0005-0000-0000-000026760000}"/>
    <cellStyle name="Migliaia 59 4 7" xfId="16032" xr:uid="{00000000-0005-0000-0000-000027760000}"/>
    <cellStyle name="Migliaia 59 4 7 2" xfId="16033" xr:uid="{00000000-0005-0000-0000-000028760000}"/>
    <cellStyle name="Migliaia 59 4 7 3" xfId="16034" xr:uid="{00000000-0005-0000-0000-000029760000}"/>
    <cellStyle name="Migliaia 59 4 7 4" xfId="29654" xr:uid="{00000000-0005-0000-0000-00002A760000}"/>
    <cellStyle name="Migliaia 59 4 7 5" xfId="40641" xr:uid="{00000000-0005-0000-0000-00002B760000}"/>
    <cellStyle name="Migliaia 59 4 8" xfId="16035" xr:uid="{00000000-0005-0000-0000-00002C760000}"/>
    <cellStyle name="Migliaia 59 4 9" xfId="16036" xr:uid="{00000000-0005-0000-0000-00002D760000}"/>
    <cellStyle name="Migliaia 59 5" xfId="16037" xr:uid="{00000000-0005-0000-0000-00002E760000}"/>
    <cellStyle name="Migliaia 59 5 10" xfId="31278" xr:uid="{00000000-0005-0000-0000-00002F760000}"/>
    <cellStyle name="Migliaia 59 5 11" xfId="34042" xr:uid="{00000000-0005-0000-0000-000030760000}"/>
    <cellStyle name="Migliaia 59 5 12" xfId="37229" xr:uid="{00000000-0005-0000-0000-000031760000}"/>
    <cellStyle name="Migliaia 59 5 2" xfId="16038" xr:uid="{00000000-0005-0000-0000-000032760000}"/>
    <cellStyle name="Migliaia 59 5 2 2" xfId="16039" xr:uid="{00000000-0005-0000-0000-000033760000}"/>
    <cellStyle name="Migliaia 59 5 2 3" xfId="16040" xr:uid="{00000000-0005-0000-0000-000034760000}"/>
    <cellStyle name="Migliaia 59 5 2 4" xfId="16041" xr:uid="{00000000-0005-0000-0000-000035760000}"/>
    <cellStyle name="Migliaia 59 5 2 5" xfId="27101" xr:uid="{00000000-0005-0000-0000-000036760000}"/>
    <cellStyle name="Migliaia 59 5 2 6" xfId="32179" xr:uid="{00000000-0005-0000-0000-000037760000}"/>
    <cellStyle name="Migliaia 59 5 2 7" xfId="35167" xr:uid="{00000000-0005-0000-0000-000038760000}"/>
    <cellStyle name="Migliaia 59 5 2 8" xfId="38127" xr:uid="{00000000-0005-0000-0000-000039760000}"/>
    <cellStyle name="Migliaia 59 5 3" xfId="16042" xr:uid="{00000000-0005-0000-0000-00003A760000}"/>
    <cellStyle name="Migliaia 59 5 3 2" xfId="16043" xr:uid="{00000000-0005-0000-0000-00003B760000}"/>
    <cellStyle name="Migliaia 59 5 3 3" xfId="16044" xr:uid="{00000000-0005-0000-0000-00003C760000}"/>
    <cellStyle name="Migliaia 59 5 3 4" xfId="27820" xr:uid="{00000000-0005-0000-0000-00003D760000}"/>
    <cellStyle name="Migliaia 59 5 3 5" xfId="35874" xr:uid="{00000000-0005-0000-0000-00003E760000}"/>
    <cellStyle name="Migliaia 59 5 3 6" xfId="38834" xr:uid="{00000000-0005-0000-0000-00003F760000}"/>
    <cellStyle name="Migliaia 59 5 4" xfId="16045" xr:uid="{00000000-0005-0000-0000-000040760000}"/>
    <cellStyle name="Migliaia 59 5 4 2" xfId="16046" xr:uid="{00000000-0005-0000-0000-000041760000}"/>
    <cellStyle name="Migliaia 59 5 4 3" xfId="16047" xr:uid="{00000000-0005-0000-0000-000042760000}"/>
    <cellStyle name="Migliaia 59 5 4 4" xfId="28736" xr:uid="{00000000-0005-0000-0000-000043760000}"/>
    <cellStyle name="Migliaia 59 5 4 5" xfId="39738" xr:uid="{00000000-0005-0000-0000-000044760000}"/>
    <cellStyle name="Migliaia 59 5 5" xfId="16048" xr:uid="{00000000-0005-0000-0000-000045760000}"/>
    <cellStyle name="Migliaia 59 5 5 2" xfId="16049" xr:uid="{00000000-0005-0000-0000-000046760000}"/>
    <cellStyle name="Migliaia 59 5 5 3" xfId="16050" xr:uid="{00000000-0005-0000-0000-000047760000}"/>
    <cellStyle name="Migliaia 59 5 5 4" xfId="29656" xr:uid="{00000000-0005-0000-0000-000048760000}"/>
    <cellStyle name="Migliaia 59 5 5 5" xfId="40643" xr:uid="{00000000-0005-0000-0000-000049760000}"/>
    <cellStyle name="Migliaia 59 5 6" xfId="16051" xr:uid="{00000000-0005-0000-0000-00004A760000}"/>
    <cellStyle name="Migliaia 59 5 7" xfId="16052" xr:uid="{00000000-0005-0000-0000-00004B760000}"/>
    <cellStyle name="Migliaia 59 5 8" xfId="16053" xr:uid="{00000000-0005-0000-0000-00004C760000}"/>
    <cellStyle name="Migliaia 59 5 9" xfId="24761" xr:uid="{00000000-0005-0000-0000-00004D760000}"/>
    <cellStyle name="Migliaia 59 6" xfId="16054" xr:uid="{00000000-0005-0000-0000-00004E760000}"/>
    <cellStyle name="Migliaia 59 6 2" xfId="16055" xr:uid="{00000000-0005-0000-0000-00004F760000}"/>
    <cellStyle name="Migliaia 59 6 3" xfId="16056" xr:uid="{00000000-0005-0000-0000-000050760000}"/>
    <cellStyle name="Migliaia 59 6 4" xfId="16057" xr:uid="{00000000-0005-0000-0000-000051760000}"/>
    <cellStyle name="Migliaia 59 6 5" xfId="27089" xr:uid="{00000000-0005-0000-0000-000052760000}"/>
    <cellStyle name="Migliaia 59 6 6" xfId="32167" xr:uid="{00000000-0005-0000-0000-000053760000}"/>
    <cellStyle name="Migliaia 59 6 7" xfId="35155" xr:uid="{00000000-0005-0000-0000-000054760000}"/>
    <cellStyle name="Migliaia 59 6 8" xfId="38115" xr:uid="{00000000-0005-0000-0000-000055760000}"/>
    <cellStyle name="Migliaia 59 7" xfId="16058" xr:uid="{00000000-0005-0000-0000-000056760000}"/>
    <cellStyle name="Migliaia 59 7 2" xfId="16059" xr:uid="{00000000-0005-0000-0000-000057760000}"/>
    <cellStyle name="Migliaia 59 7 3" xfId="16060" xr:uid="{00000000-0005-0000-0000-000058760000}"/>
    <cellStyle name="Migliaia 59 7 4" xfId="16061" xr:uid="{00000000-0005-0000-0000-000059760000}"/>
    <cellStyle name="Migliaia 59 7 5" xfId="24003" xr:uid="{00000000-0005-0000-0000-00005A760000}"/>
    <cellStyle name="Migliaia 59 7 6" xfId="30559" xr:uid="{00000000-0005-0000-0000-00005B760000}"/>
    <cellStyle name="Migliaia 59 7 7" xfId="33220" xr:uid="{00000000-0005-0000-0000-00005C760000}"/>
    <cellStyle name="Migliaia 59 7 8" xfId="36511" xr:uid="{00000000-0005-0000-0000-00005D760000}"/>
    <cellStyle name="Migliaia 59 8" xfId="16062" xr:uid="{00000000-0005-0000-0000-00005E760000}"/>
    <cellStyle name="Migliaia 59 8 2" xfId="16063" xr:uid="{00000000-0005-0000-0000-00005F760000}"/>
    <cellStyle name="Migliaia 59 8 3" xfId="16064" xr:uid="{00000000-0005-0000-0000-000060760000}"/>
    <cellStyle name="Migliaia 59 8 4" xfId="16065" xr:uid="{00000000-0005-0000-0000-000061760000}"/>
    <cellStyle name="Migliaia 59 8 5" xfId="27300" xr:uid="{00000000-0005-0000-0000-000062760000}"/>
    <cellStyle name="Migliaia 59 8 6" xfId="32371" xr:uid="{00000000-0005-0000-0000-000063760000}"/>
    <cellStyle name="Migliaia 59 8 7" xfId="35359" xr:uid="{00000000-0005-0000-0000-000064760000}"/>
    <cellStyle name="Migliaia 59 8 8" xfId="38319" xr:uid="{00000000-0005-0000-0000-000065760000}"/>
    <cellStyle name="Migliaia 59 9" xfId="16066" xr:uid="{00000000-0005-0000-0000-000066760000}"/>
    <cellStyle name="Migliaia 59 9 2" xfId="16067" xr:uid="{00000000-0005-0000-0000-000067760000}"/>
    <cellStyle name="Migliaia 59 9 3" xfId="16068" xr:uid="{00000000-0005-0000-0000-000068760000}"/>
    <cellStyle name="Migliaia 59 9 4" xfId="16069" xr:uid="{00000000-0005-0000-0000-000069760000}"/>
    <cellStyle name="Migliaia 59 9 5" xfId="27420" xr:uid="{00000000-0005-0000-0000-00006A760000}"/>
    <cellStyle name="Migliaia 59 9 6" xfId="30435" xr:uid="{00000000-0005-0000-0000-00006B760000}"/>
    <cellStyle name="Migliaia 59 9 7" xfId="35479" xr:uid="{00000000-0005-0000-0000-00006C760000}"/>
    <cellStyle name="Migliaia 59 9 8" xfId="38439" xr:uid="{00000000-0005-0000-0000-00006D760000}"/>
    <cellStyle name="Migliaia 6" xfId="16070" xr:uid="{00000000-0005-0000-0000-00006E760000}"/>
    <cellStyle name="Migliaia 6 10" xfId="16071" xr:uid="{00000000-0005-0000-0000-00006F760000}"/>
    <cellStyle name="Migliaia 6 10 2" xfId="16072" xr:uid="{00000000-0005-0000-0000-000070760000}"/>
    <cellStyle name="Migliaia 6 10 3" xfId="16073" xr:uid="{00000000-0005-0000-0000-000071760000}"/>
    <cellStyle name="Migliaia 6 10 4" xfId="28337" xr:uid="{00000000-0005-0000-0000-000072760000}"/>
    <cellStyle name="Migliaia 6 10 5" xfId="33095" xr:uid="{00000000-0005-0000-0000-000073760000}"/>
    <cellStyle name="Migliaia 6 10 6" xfId="39344" xr:uid="{00000000-0005-0000-0000-000074760000}"/>
    <cellStyle name="Migliaia 6 11" xfId="16074" xr:uid="{00000000-0005-0000-0000-000075760000}"/>
    <cellStyle name="Migliaia 6 11 2" xfId="16075" xr:uid="{00000000-0005-0000-0000-000076760000}"/>
    <cellStyle name="Migliaia 6 11 3" xfId="16076" xr:uid="{00000000-0005-0000-0000-000077760000}"/>
    <cellStyle name="Migliaia 6 11 4" xfId="29257" xr:uid="{00000000-0005-0000-0000-000078760000}"/>
    <cellStyle name="Migliaia 6 11 5" xfId="32745" xr:uid="{00000000-0005-0000-0000-000079760000}"/>
    <cellStyle name="Migliaia 6 11 6" xfId="40249" xr:uid="{00000000-0005-0000-0000-00007A760000}"/>
    <cellStyle name="Migliaia 6 12" xfId="16077" xr:uid="{00000000-0005-0000-0000-00007B760000}"/>
    <cellStyle name="Migliaia 6 13" xfId="16078" xr:uid="{00000000-0005-0000-0000-00007C760000}"/>
    <cellStyle name="Migliaia 6 14" xfId="16079" xr:uid="{00000000-0005-0000-0000-00007D760000}"/>
    <cellStyle name="Migliaia 6 15" xfId="23650" xr:uid="{00000000-0005-0000-0000-00007E760000}"/>
    <cellStyle name="Migliaia 6 16" xfId="30293" xr:uid="{00000000-0005-0000-0000-00007F760000}"/>
    <cellStyle name="Migliaia 6 17" xfId="36392" xr:uid="{00000000-0005-0000-0000-000080760000}"/>
    <cellStyle name="Migliaia 6 18" xfId="41154" xr:uid="{00000000-0005-0000-0000-000081760000}"/>
    <cellStyle name="Migliaia 6 19" xfId="41275" xr:uid="{00000000-0005-0000-0000-000082760000}"/>
    <cellStyle name="Migliaia 6 2" xfId="16080" xr:uid="{00000000-0005-0000-0000-000083760000}"/>
    <cellStyle name="Migliaia 6 2 10" xfId="24762" xr:uid="{00000000-0005-0000-0000-000084760000}"/>
    <cellStyle name="Migliaia 6 2 11" xfId="30294" xr:uid="{00000000-0005-0000-0000-000085760000}"/>
    <cellStyle name="Migliaia 6 2 12" xfId="37230" xr:uid="{00000000-0005-0000-0000-000086760000}"/>
    <cellStyle name="Migliaia 6 2 2" xfId="16081" xr:uid="{00000000-0005-0000-0000-000087760000}"/>
    <cellStyle name="Migliaia 6 2 2 10" xfId="31280" xr:uid="{00000000-0005-0000-0000-000088760000}"/>
    <cellStyle name="Migliaia 6 2 2 11" xfId="34044" xr:uid="{00000000-0005-0000-0000-000089760000}"/>
    <cellStyle name="Migliaia 6 2 2 12" xfId="37231" xr:uid="{00000000-0005-0000-0000-00008A760000}"/>
    <cellStyle name="Migliaia 6 2 2 2" xfId="16082" xr:uid="{00000000-0005-0000-0000-00008B760000}"/>
    <cellStyle name="Migliaia 6 2 2 2 2" xfId="16083" xr:uid="{00000000-0005-0000-0000-00008C760000}"/>
    <cellStyle name="Migliaia 6 2 2 2 3" xfId="16084" xr:uid="{00000000-0005-0000-0000-00008D760000}"/>
    <cellStyle name="Migliaia 6 2 2 2 4" xfId="16085" xr:uid="{00000000-0005-0000-0000-00008E760000}"/>
    <cellStyle name="Migliaia 6 2 2 2 5" xfId="27104" xr:uid="{00000000-0005-0000-0000-00008F760000}"/>
    <cellStyle name="Migliaia 6 2 2 2 6" xfId="32182" xr:uid="{00000000-0005-0000-0000-000090760000}"/>
    <cellStyle name="Migliaia 6 2 2 2 7" xfId="35170" xr:uid="{00000000-0005-0000-0000-000091760000}"/>
    <cellStyle name="Migliaia 6 2 2 2 8" xfId="38130" xr:uid="{00000000-0005-0000-0000-000092760000}"/>
    <cellStyle name="Migliaia 6 2 2 3" xfId="16086" xr:uid="{00000000-0005-0000-0000-000093760000}"/>
    <cellStyle name="Migliaia 6 2 2 3 2" xfId="16087" xr:uid="{00000000-0005-0000-0000-000094760000}"/>
    <cellStyle name="Migliaia 6 2 2 3 3" xfId="16088" xr:uid="{00000000-0005-0000-0000-000095760000}"/>
    <cellStyle name="Migliaia 6 2 2 3 4" xfId="28191" xr:uid="{00000000-0005-0000-0000-000096760000}"/>
    <cellStyle name="Migliaia 6 2 2 3 5" xfId="36240" xr:uid="{00000000-0005-0000-0000-000097760000}"/>
    <cellStyle name="Migliaia 6 2 2 3 6" xfId="39200" xr:uid="{00000000-0005-0000-0000-000098760000}"/>
    <cellStyle name="Migliaia 6 2 2 4" xfId="16089" xr:uid="{00000000-0005-0000-0000-000099760000}"/>
    <cellStyle name="Migliaia 6 2 2 4 2" xfId="16090" xr:uid="{00000000-0005-0000-0000-00009A760000}"/>
    <cellStyle name="Migliaia 6 2 2 4 3" xfId="16091" xr:uid="{00000000-0005-0000-0000-00009B760000}"/>
    <cellStyle name="Migliaia 6 2 2 4 4" xfId="29107" xr:uid="{00000000-0005-0000-0000-00009C760000}"/>
    <cellStyle name="Migliaia 6 2 2 4 5" xfId="40104" xr:uid="{00000000-0005-0000-0000-00009D760000}"/>
    <cellStyle name="Migliaia 6 2 2 5" xfId="16092" xr:uid="{00000000-0005-0000-0000-00009E760000}"/>
    <cellStyle name="Migliaia 6 2 2 5 2" xfId="16093" xr:uid="{00000000-0005-0000-0000-00009F760000}"/>
    <cellStyle name="Migliaia 6 2 2 5 3" xfId="16094" xr:uid="{00000000-0005-0000-0000-0000A0760000}"/>
    <cellStyle name="Migliaia 6 2 2 5 4" xfId="30027" xr:uid="{00000000-0005-0000-0000-0000A1760000}"/>
    <cellStyle name="Migliaia 6 2 2 5 5" xfId="41009" xr:uid="{00000000-0005-0000-0000-0000A2760000}"/>
    <cellStyle name="Migliaia 6 2 2 6" xfId="16095" xr:uid="{00000000-0005-0000-0000-0000A3760000}"/>
    <cellStyle name="Migliaia 6 2 2 7" xfId="16096" xr:uid="{00000000-0005-0000-0000-0000A4760000}"/>
    <cellStyle name="Migliaia 6 2 2 8" xfId="16097" xr:uid="{00000000-0005-0000-0000-0000A5760000}"/>
    <cellStyle name="Migliaia 6 2 2 9" xfId="24763" xr:uid="{00000000-0005-0000-0000-0000A6760000}"/>
    <cellStyle name="Migliaia 6 2 3" xfId="16098" xr:uid="{00000000-0005-0000-0000-0000A7760000}"/>
    <cellStyle name="Migliaia 6 2 3 2" xfId="16099" xr:uid="{00000000-0005-0000-0000-0000A8760000}"/>
    <cellStyle name="Migliaia 6 2 3 3" xfId="16100" xr:uid="{00000000-0005-0000-0000-0000A9760000}"/>
    <cellStyle name="Migliaia 6 2 3 4" xfId="16101" xr:uid="{00000000-0005-0000-0000-0000AA760000}"/>
    <cellStyle name="Migliaia 6 2 3 5" xfId="27103" xr:uid="{00000000-0005-0000-0000-0000AB760000}"/>
    <cellStyle name="Migliaia 6 2 3 6" xfId="32181" xr:uid="{00000000-0005-0000-0000-0000AC760000}"/>
    <cellStyle name="Migliaia 6 2 3 7" xfId="35169" xr:uid="{00000000-0005-0000-0000-0000AD760000}"/>
    <cellStyle name="Migliaia 6 2 3 8" xfId="38129" xr:uid="{00000000-0005-0000-0000-0000AE760000}"/>
    <cellStyle name="Migliaia 6 2 4" xfId="16102" xr:uid="{00000000-0005-0000-0000-0000AF760000}"/>
    <cellStyle name="Migliaia 6 2 4 2" xfId="16103" xr:uid="{00000000-0005-0000-0000-0000B0760000}"/>
    <cellStyle name="Migliaia 6 2 4 3" xfId="16104" xr:uid="{00000000-0005-0000-0000-0000B1760000}"/>
    <cellStyle name="Migliaia 6 2 4 4" xfId="16105" xr:uid="{00000000-0005-0000-0000-0000B2760000}"/>
    <cellStyle name="Migliaia 6 2 4 5" xfId="27484" xr:uid="{00000000-0005-0000-0000-0000B3760000}"/>
    <cellStyle name="Migliaia 6 2 4 6" xfId="31279" xr:uid="{00000000-0005-0000-0000-0000B4760000}"/>
    <cellStyle name="Migliaia 6 2 4 7" xfId="35541" xr:uid="{00000000-0005-0000-0000-0000B5760000}"/>
    <cellStyle name="Migliaia 6 2 4 8" xfId="38501" xr:uid="{00000000-0005-0000-0000-0000B6760000}"/>
    <cellStyle name="Migliaia 6 2 5" xfId="16106" xr:uid="{00000000-0005-0000-0000-0000B7760000}"/>
    <cellStyle name="Migliaia 6 2 5 2" xfId="16107" xr:uid="{00000000-0005-0000-0000-0000B8760000}"/>
    <cellStyle name="Migliaia 6 2 5 3" xfId="16108" xr:uid="{00000000-0005-0000-0000-0000B9760000}"/>
    <cellStyle name="Migliaia 6 2 5 4" xfId="28400" xr:uid="{00000000-0005-0000-0000-0000BA760000}"/>
    <cellStyle name="Migliaia 6 2 5 5" xfId="34043" xr:uid="{00000000-0005-0000-0000-0000BB760000}"/>
    <cellStyle name="Migliaia 6 2 5 6" xfId="39405" xr:uid="{00000000-0005-0000-0000-0000BC760000}"/>
    <cellStyle name="Migliaia 6 2 6" xfId="16109" xr:uid="{00000000-0005-0000-0000-0000BD760000}"/>
    <cellStyle name="Migliaia 6 2 6 2" xfId="16110" xr:uid="{00000000-0005-0000-0000-0000BE760000}"/>
    <cellStyle name="Migliaia 6 2 6 3" xfId="16111" xr:uid="{00000000-0005-0000-0000-0000BF760000}"/>
    <cellStyle name="Migliaia 6 2 6 4" xfId="29320" xr:uid="{00000000-0005-0000-0000-0000C0760000}"/>
    <cellStyle name="Migliaia 6 2 6 5" xfId="40310" xr:uid="{00000000-0005-0000-0000-0000C1760000}"/>
    <cellStyle name="Migliaia 6 2 7" xfId="16112" xr:uid="{00000000-0005-0000-0000-0000C2760000}"/>
    <cellStyle name="Migliaia 6 2 8" xfId="16113" xr:uid="{00000000-0005-0000-0000-0000C3760000}"/>
    <cellStyle name="Migliaia 6 2 9" xfId="16114" xr:uid="{00000000-0005-0000-0000-0000C4760000}"/>
    <cellStyle name="Migliaia 6 3" xfId="16115" xr:uid="{00000000-0005-0000-0000-0000C5760000}"/>
    <cellStyle name="Migliaia 6 3 10" xfId="16116" xr:uid="{00000000-0005-0000-0000-0000C6760000}"/>
    <cellStyle name="Migliaia 6 3 11" xfId="16117" xr:uid="{00000000-0005-0000-0000-0000C7760000}"/>
    <cellStyle name="Migliaia 6 3 12" xfId="24764" xr:uid="{00000000-0005-0000-0000-0000C8760000}"/>
    <cellStyle name="Migliaia 6 3 13" xfId="31281" xr:uid="{00000000-0005-0000-0000-0000C9760000}"/>
    <cellStyle name="Migliaia 6 3 14" xfId="37232" xr:uid="{00000000-0005-0000-0000-0000CA760000}"/>
    <cellStyle name="Migliaia 6 3 2" xfId="16118" xr:uid="{00000000-0005-0000-0000-0000CB760000}"/>
    <cellStyle name="Migliaia 6 3 2 10" xfId="31282" xr:uid="{00000000-0005-0000-0000-0000CC760000}"/>
    <cellStyle name="Migliaia 6 3 2 11" xfId="34046" xr:uid="{00000000-0005-0000-0000-0000CD760000}"/>
    <cellStyle name="Migliaia 6 3 2 12" xfId="37233" xr:uid="{00000000-0005-0000-0000-0000CE760000}"/>
    <cellStyle name="Migliaia 6 3 2 2" xfId="16119" xr:uid="{00000000-0005-0000-0000-0000CF760000}"/>
    <cellStyle name="Migliaia 6 3 2 2 2" xfId="16120" xr:uid="{00000000-0005-0000-0000-0000D0760000}"/>
    <cellStyle name="Migliaia 6 3 2 2 3" xfId="16121" xr:uid="{00000000-0005-0000-0000-0000D1760000}"/>
    <cellStyle name="Migliaia 6 3 2 2 4" xfId="16122" xr:uid="{00000000-0005-0000-0000-0000D2760000}"/>
    <cellStyle name="Migliaia 6 3 2 2 5" xfId="27106" xr:uid="{00000000-0005-0000-0000-0000D3760000}"/>
    <cellStyle name="Migliaia 6 3 2 2 6" xfId="32184" xr:uid="{00000000-0005-0000-0000-0000D4760000}"/>
    <cellStyle name="Migliaia 6 3 2 2 7" xfId="35172" xr:uid="{00000000-0005-0000-0000-0000D5760000}"/>
    <cellStyle name="Migliaia 6 3 2 2 8" xfId="38132" xr:uid="{00000000-0005-0000-0000-0000D6760000}"/>
    <cellStyle name="Migliaia 6 3 2 3" xfId="16123" xr:uid="{00000000-0005-0000-0000-0000D7760000}"/>
    <cellStyle name="Migliaia 6 3 2 3 2" xfId="16124" xr:uid="{00000000-0005-0000-0000-0000D8760000}"/>
    <cellStyle name="Migliaia 6 3 2 3 3" xfId="16125" xr:uid="{00000000-0005-0000-0000-0000D9760000}"/>
    <cellStyle name="Migliaia 6 3 2 3 4" xfId="27822" xr:uid="{00000000-0005-0000-0000-0000DA760000}"/>
    <cellStyle name="Migliaia 6 3 2 3 5" xfId="35876" xr:uid="{00000000-0005-0000-0000-0000DB760000}"/>
    <cellStyle name="Migliaia 6 3 2 3 6" xfId="38836" xr:uid="{00000000-0005-0000-0000-0000DC760000}"/>
    <cellStyle name="Migliaia 6 3 2 4" xfId="16126" xr:uid="{00000000-0005-0000-0000-0000DD760000}"/>
    <cellStyle name="Migliaia 6 3 2 4 2" xfId="16127" xr:uid="{00000000-0005-0000-0000-0000DE760000}"/>
    <cellStyle name="Migliaia 6 3 2 4 3" xfId="16128" xr:uid="{00000000-0005-0000-0000-0000DF760000}"/>
    <cellStyle name="Migliaia 6 3 2 4 4" xfId="28738" xr:uid="{00000000-0005-0000-0000-0000E0760000}"/>
    <cellStyle name="Migliaia 6 3 2 4 5" xfId="39740" xr:uid="{00000000-0005-0000-0000-0000E1760000}"/>
    <cellStyle name="Migliaia 6 3 2 5" xfId="16129" xr:uid="{00000000-0005-0000-0000-0000E2760000}"/>
    <cellStyle name="Migliaia 6 3 2 5 2" xfId="16130" xr:uid="{00000000-0005-0000-0000-0000E3760000}"/>
    <cellStyle name="Migliaia 6 3 2 5 3" xfId="16131" xr:uid="{00000000-0005-0000-0000-0000E4760000}"/>
    <cellStyle name="Migliaia 6 3 2 5 4" xfId="29658" xr:uid="{00000000-0005-0000-0000-0000E5760000}"/>
    <cellStyle name="Migliaia 6 3 2 5 5" xfId="40645" xr:uid="{00000000-0005-0000-0000-0000E6760000}"/>
    <cellStyle name="Migliaia 6 3 2 6" xfId="16132" xr:uid="{00000000-0005-0000-0000-0000E7760000}"/>
    <cellStyle name="Migliaia 6 3 2 7" xfId="16133" xr:uid="{00000000-0005-0000-0000-0000E8760000}"/>
    <cellStyle name="Migliaia 6 3 2 8" xfId="16134" xr:uid="{00000000-0005-0000-0000-0000E9760000}"/>
    <cellStyle name="Migliaia 6 3 2 9" xfId="24765" xr:uid="{00000000-0005-0000-0000-0000EA760000}"/>
    <cellStyle name="Migliaia 6 3 3" xfId="16135" xr:uid="{00000000-0005-0000-0000-0000EB760000}"/>
    <cellStyle name="Migliaia 6 3 3 10" xfId="24766" xr:uid="{00000000-0005-0000-0000-0000EC760000}"/>
    <cellStyle name="Migliaia 6 3 3 11" xfId="31283" xr:uid="{00000000-0005-0000-0000-0000ED760000}"/>
    <cellStyle name="Migliaia 6 3 3 12" xfId="34047" xr:uid="{00000000-0005-0000-0000-0000EE760000}"/>
    <cellStyle name="Migliaia 6 3 3 13" xfId="37234" xr:uid="{00000000-0005-0000-0000-0000EF760000}"/>
    <cellStyle name="Migliaia 6 3 3 2" xfId="16136" xr:uid="{00000000-0005-0000-0000-0000F0760000}"/>
    <cellStyle name="Migliaia 6 3 3 2 10" xfId="31284" xr:uid="{00000000-0005-0000-0000-0000F1760000}"/>
    <cellStyle name="Migliaia 6 3 3 2 11" xfId="34048" xr:uid="{00000000-0005-0000-0000-0000F2760000}"/>
    <cellStyle name="Migliaia 6 3 3 2 12" xfId="37235" xr:uid="{00000000-0005-0000-0000-0000F3760000}"/>
    <cellStyle name="Migliaia 6 3 3 2 2" xfId="16137" xr:uid="{00000000-0005-0000-0000-0000F4760000}"/>
    <cellStyle name="Migliaia 6 3 3 2 2 2" xfId="16138" xr:uid="{00000000-0005-0000-0000-0000F5760000}"/>
    <cellStyle name="Migliaia 6 3 3 2 2 3" xfId="16139" xr:uid="{00000000-0005-0000-0000-0000F6760000}"/>
    <cellStyle name="Migliaia 6 3 3 2 2 4" xfId="16140" xr:uid="{00000000-0005-0000-0000-0000F7760000}"/>
    <cellStyle name="Migliaia 6 3 3 2 2 5" xfId="27108" xr:uid="{00000000-0005-0000-0000-0000F8760000}"/>
    <cellStyle name="Migliaia 6 3 3 2 2 6" xfId="32186" xr:uid="{00000000-0005-0000-0000-0000F9760000}"/>
    <cellStyle name="Migliaia 6 3 3 2 2 7" xfId="35174" xr:uid="{00000000-0005-0000-0000-0000FA760000}"/>
    <cellStyle name="Migliaia 6 3 3 2 2 8" xfId="38134" xr:uid="{00000000-0005-0000-0000-0000FB760000}"/>
    <cellStyle name="Migliaia 6 3 3 2 3" xfId="16141" xr:uid="{00000000-0005-0000-0000-0000FC760000}"/>
    <cellStyle name="Migliaia 6 3 3 2 3 2" xfId="16142" xr:uid="{00000000-0005-0000-0000-0000FD760000}"/>
    <cellStyle name="Migliaia 6 3 3 2 3 3" xfId="16143" xr:uid="{00000000-0005-0000-0000-0000FE760000}"/>
    <cellStyle name="Migliaia 6 3 3 2 3 4" xfId="28193" xr:uid="{00000000-0005-0000-0000-0000FF760000}"/>
    <cellStyle name="Migliaia 6 3 3 2 3 5" xfId="36242" xr:uid="{00000000-0005-0000-0000-000000770000}"/>
    <cellStyle name="Migliaia 6 3 3 2 3 6" xfId="39202" xr:uid="{00000000-0005-0000-0000-000001770000}"/>
    <cellStyle name="Migliaia 6 3 3 2 4" xfId="16144" xr:uid="{00000000-0005-0000-0000-000002770000}"/>
    <cellStyle name="Migliaia 6 3 3 2 4 2" xfId="16145" xr:uid="{00000000-0005-0000-0000-000003770000}"/>
    <cellStyle name="Migliaia 6 3 3 2 4 3" xfId="16146" xr:uid="{00000000-0005-0000-0000-000004770000}"/>
    <cellStyle name="Migliaia 6 3 3 2 4 4" xfId="29109" xr:uid="{00000000-0005-0000-0000-000005770000}"/>
    <cellStyle name="Migliaia 6 3 3 2 4 5" xfId="40106" xr:uid="{00000000-0005-0000-0000-000006770000}"/>
    <cellStyle name="Migliaia 6 3 3 2 5" xfId="16147" xr:uid="{00000000-0005-0000-0000-000007770000}"/>
    <cellStyle name="Migliaia 6 3 3 2 5 2" xfId="16148" xr:uid="{00000000-0005-0000-0000-000008770000}"/>
    <cellStyle name="Migliaia 6 3 3 2 5 3" xfId="16149" xr:uid="{00000000-0005-0000-0000-000009770000}"/>
    <cellStyle name="Migliaia 6 3 3 2 5 4" xfId="30029" xr:uid="{00000000-0005-0000-0000-00000A770000}"/>
    <cellStyle name="Migliaia 6 3 3 2 5 5" xfId="41011" xr:uid="{00000000-0005-0000-0000-00000B770000}"/>
    <cellStyle name="Migliaia 6 3 3 2 6" xfId="16150" xr:uid="{00000000-0005-0000-0000-00000C770000}"/>
    <cellStyle name="Migliaia 6 3 3 2 7" xfId="16151" xr:uid="{00000000-0005-0000-0000-00000D770000}"/>
    <cellStyle name="Migliaia 6 3 3 2 8" xfId="16152" xr:uid="{00000000-0005-0000-0000-00000E770000}"/>
    <cellStyle name="Migliaia 6 3 3 2 9" xfId="24767" xr:uid="{00000000-0005-0000-0000-00000F770000}"/>
    <cellStyle name="Migliaia 6 3 3 3" xfId="16153" xr:uid="{00000000-0005-0000-0000-000010770000}"/>
    <cellStyle name="Migliaia 6 3 3 3 2" xfId="16154" xr:uid="{00000000-0005-0000-0000-000011770000}"/>
    <cellStyle name="Migliaia 6 3 3 3 3" xfId="16155" xr:uid="{00000000-0005-0000-0000-000012770000}"/>
    <cellStyle name="Migliaia 6 3 3 3 4" xfId="16156" xr:uid="{00000000-0005-0000-0000-000013770000}"/>
    <cellStyle name="Migliaia 6 3 3 3 5" xfId="27107" xr:uid="{00000000-0005-0000-0000-000014770000}"/>
    <cellStyle name="Migliaia 6 3 3 3 6" xfId="32185" xr:uid="{00000000-0005-0000-0000-000015770000}"/>
    <cellStyle name="Migliaia 6 3 3 3 7" xfId="35173" xr:uid="{00000000-0005-0000-0000-000016770000}"/>
    <cellStyle name="Migliaia 6 3 3 3 8" xfId="38133" xr:uid="{00000000-0005-0000-0000-000017770000}"/>
    <cellStyle name="Migliaia 6 3 3 4" xfId="16157" xr:uid="{00000000-0005-0000-0000-000018770000}"/>
    <cellStyle name="Migliaia 6 3 3 4 2" xfId="16158" xr:uid="{00000000-0005-0000-0000-000019770000}"/>
    <cellStyle name="Migliaia 6 3 3 4 3" xfId="16159" xr:uid="{00000000-0005-0000-0000-00001A770000}"/>
    <cellStyle name="Migliaia 6 3 3 4 4" xfId="27823" xr:uid="{00000000-0005-0000-0000-00001B770000}"/>
    <cellStyle name="Migliaia 6 3 3 4 5" xfId="35877" xr:uid="{00000000-0005-0000-0000-00001C770000}"/>
    <cellStyle name="Migliaia 6 3 3 4 6" xfId="38837" xr:uid="{00000000-0005-0000-0000-00001D770000}"/>
    <cellStyle name="Migliaia 6 3 3 5" xfId="16160" xr:uid="{00000000-0005-0000-0000-00001E770000}"/>
    <cellStyle name="Migliaia 6 3 3 5 2" xfId="16161" xr:uid="{00000000-0005-0000-0000-00001F770000}"/>
    <cellStyle name="Migliaia 6 3 3 5 3" xfId="16162" xr:uid="{00000000-0005-0000-0000-000020770000}"/>
    <cellStyle name="Migliaia 6 3 3 5 4" xfId="28739" xr:uid="{00000000-0005-0000-0000-000021770000}"/>
    <cellStyle name="Migliaia 6 3 3 5 5" xfId="39741" xr:uid="{00000000-0005-0000-0000-000022770000}"/>
    <cellStyle name="Migliaia 6 3 3 6" xfId="16163" xr:uid="{00000000-0005-0000-0000-000023770000}"/>
    <cellStyle name="Migliaia 6 3 3 6 2" xfId="16164" xr:uid="{00000000-0005-0000-0000-000024770000}"/>
    <cellStyle name="Migliaia 6 3 3 6 3" xfId="16165" xr:uid="{00000000-0005-0000-0000-000025770000}"/>
    <cellStyle name="Migliaia 6 3 3 6 4" xfId="29659" xr:uid="{00000000-0005-0000-0000-000026770000}"/>
    <cellStyle name="Migliaia 6 3 3 6 5" xfId="40646" xr:uid="{00000000-0005-0000-0000-000027770000}"/>
    <cellStyle name="Migliaia 6 3 3 7" xfId="16166" xr:uid="{00000000-0005-0000-0000-000028770000}"/>
    <cellStyle name="Migliaia 6 3 3 8" xfId="16167" xr:uid="{00000000-0005-0000-0000-000029770000}"/>
    <cellStyle name="Migliaia 6 3 3 9" xfId="16168" xr:uid="{00000000-0005-0000-0000-00002A770000}"/>
    <cellStyle name="Migliaia 6 3 4" xfId="16169" xr:uid="{00000000-0005-0000-0000-00002B770000}"/>
    <cellStyle name="Migliaia 6 3 4 10" xfId="31285" xr:uid="{00000000-0005-0000-0000-00002C770000}"/>
    <cellStyle name="Migliaia 6 3 4 11" xfId="34049" xr:uid="{00000000-0005-0000-0000-00002D770000}"/>
    <cellStyle name="Migliaia 6 3 4 12" xfId="37236" xr:uid="{00000000-0005-0000-0000-00002E770000}"/>
    <cellStyle name="Migliaia 6 3 4 2" xfId="16170" xr:uid="{00000000-0005-0000-0000-00002F770000}"/>
    <cellStyle name="Migliaia 6 3 4 2 2" xfId="16171" xr:uid="{00000000-0005-0000-0000-000030770000}"/>
    <cellStyle name="Migliaia 6 3 4 2 3" xfId="16172" xr:uid="{00000000-0005-0000-0000-000031770000}"/>
    <cellStyle name="Migliaia 6 3 4 2 4" xfId="16173" xr:uid="{00000000-0005-0000-0000-000032770000}"/>
    <cellStyle name="Migliaia 6 3 4 2 5" xfId="27109" xr:uid="{00000000-0005-0000-0000-000033770000}"/>
    <cellStyle name="Migliaia 6 3 4 2 6" xfId="32187" xr:uid="{00000000-0005-0000-0000-000034770000}"/>
    <cellStyle name="Migliaia 6 3 4 2 7" xfId="35175" xr:uid="{00000000-0005-0000-0000-000035770000}"/>
    <cellStyle name="Migliaia 6 3 4 2 8" xfId="38135" xr:uid="{00000000-0005-0000-0000-000036770000}"/>
    <cellStyle name="Migliaia 6 3 4 3" xfId="16174" xr:uid="{00000000-0005-0000-0000-000037770000}"/>
    <cellStyle name="Migliaia 6 3 4 3 2" xfId="16175" xr:uid="{00000000-0005-0000-0000-000038770000}"/>
    <cellStyle name="Migliaia 6 3 4 3 3" xfId="16176" xr:uid="{00000000-0005-0000-0000-000039770000}"/>
    <cellStyle name="Migliaia 6 3 4 3 4" xfId="28192" xr:uid="{00000000-0005-0000-0000-00003A770000}"/>
    <cellStyle name="Migliaia 6 3 4 3 5" xfId="36241" xr:uid="{00000000-0005-0000-0000-00003B770000}"/>
    <cellStyle name="Migliaia 6 3 4 3 6" xfId="39201" xr:uid="{00000000-0005-0000-0000-00003C770000}"/>
    <cellStyle name="Migliaia 6 3 4 4" xfId="16177" xr:uid="{00000000-0005-0000-0000-00003D770000}"/>
    <cellStyle name="Migliaia 6 3 4 4 2" xfId="16178" xr:uid="{00000000-0005-0000-0000-00003E770000}"/>
    <cellStyle name="Migliaia 6 3 4 4 3" xfId="16179" xr:uid="{00000000-0005-0000-0000-00003F770000}"/>
    <cellStyle name="Migliaia 6 3 4 4 4" xfId="29108" xr:uid="{00000000-0005-0000-0000-000040770000}"/>
    <cellStyle name="Migliaia 6 3 4 4 5" xfId="40105" xr:uid="{00000000-0005-0000-0000-000041770000}"/>
    <cellStyle name="Migliaia 6 3 4 5" xfId="16180" xr:uid="{00000000-0005-0000-0000-000042770000}"/>
    <cellStyle name="Migliaia 6 3 4 5 2" xfId="16181" xr:uid="{00000000-0005-0000-0000-000043770000}"/>
    <cellStyle name="Migliaia 6 3 4 5 3" xfId="16182" xr:uid="{00000000-0005-0000-0000-000044770000}"/>
    <cellStyle name="Migliaia 6 3 4 5 4" xfId="30028" xr:uid="{00000000-0005-0000-0000-000045770000}"/>
    <cellStyle name="Migliaia 6 3 4 5 5" xfId="41010" xr:uid="{00000000-0005-0000-0000-000046770000}"/>
    <cellStyle name="Migliaia 6 3 4 6" xfId="16183" xr:uid="{00000000-0005-0000-0000-000047770000}"/>
    <cellStyle name="Migliaia 6 3 4 7" xfId="16184" xr:uid="{00000000-0005-0000-0000-000048770000}"/>
    <cellStyle name="Migliaia 6 3 4 8" xfId="16185" xr:uid="{00000000-0005-0000-0000-000049770000}"/>
    <cellStyle name="Migliaia 6 3 4 9" xfId="24768" xr:uid="{00000000-0005-0000-0000-00004A770000}"/>
    <cellStyle name="Migliaia 6 3 5" xfId="16186" xr:uid="{00000000-0005-0000-0000-00004B770000}"/>
    <cellStyle name="Migliaia 6 3 5 2" xfId="16187" xr:uid="{00000000-0005-0000-0000-00004C770000}"/>
    <cellStyle name="Migliaia 6 3 5 3" xfId="16188" xr:uid="{00000000-0005-0000-0000-00004D770000}"/>
    <cellStyle name="Migliaia 6 3 5 4" xfId="16189" xr:uid="{00000000-0005-0000-0000-00004E770000}"/>
    <cellStyle name="Migliaia 6 3 5 5" xfId="27105" xr:uid="{00000000-0005-0000-0000-00004F770000}"/>
    <cellStyle name="Migliaia 6 3 5 6" xfId="32183" xr:uid="{00000000-0005-0000-0000-000050770000}"/>
    <cellStyle name="Migliaia 6 3 5 7" xfId="35171" xr:uid="{00000000-0005-0000-0000-000051770000}"/>
    <cellStyle name="Migliaia 6 3 5 8" xfId="38131" xr:uid="{00000000-0005-0000-0000-000052770000}"/>
    <cellStyle name="Migliaia 6 3 6" xfId="16190" xr:uid="{00000000-0005-0000-0000-000053770000}"/>
    <cellStyle name="Migliaia 6 3 6 2" xfId="16191" xr:uid="{00000000-0005-0000-0000-000054770000}"/>
    <cellStyle name="Migliaia 6 3 6 3" xfId="16192" xr:uid="{00000000-0005-0000-0000-000055770000}"/>
    <cellStyle name="Migliaia 6 3 6 4" xfId="27821" xr:uid="{00000000-0005-0000-0000-000056770000}"/>
    <cellStyle name="Migliaia 6 3 6 5" xfId="35875" xr:uid="{00000000-0005-0000-0000-000057770000}"/>
    <cellStyle name="Migliaia 6 3 6 6" xfId="38835" xr:uid="{00000000-0005-0000-0000-000058770000}"/>
    <cellStyle name="Migliaia 6 3 7" xfId="16193" xr:uid="{00000000-0005-0000-0000-000059770000}"/>
    <cellStyle name="Migliaia 6 3 7 2" xfId="16194" xr:uid="{00000000-0005-0000-0000-00005A770000}"/>
    <cellStyle name="Migliaia 6 3 7 3" xfId="16195" xr:uid="{00000000-0005-0000-0000-00005B770000}"/>
    <cellStyle name="Migliaia 6 3 7 4" xfId="28737" xr:uid="{00000000-0005-0000-0000-00005C770000}"/>
    <cellStyle name="Migliaia 6 3 7 5" xfId="34045" xr:uid="{00000000-0005-0000-0000-00005D770000}"/>
    <cellStyle name="Migliaia 6 3 7 6" xfId="39739" xr:uid="{00000000-0005-0000-0000-00005E770000}"/>
    <cellStyle name="Migliaia 6 3 8" xfId="16196" xr:uid="{00000000-0005-0000-0000-00005F770000}"/>
    <cellStyle name="Migliaia 6 3 8 2" xfId="16197" xr:uid="{00000000-0005-0000-0000-000060770000}"/>
    <cellStyle name="Migliaia 6 3 8 3" xfId="16198" xr:uid="{00000000-0005-0000-0000-000061770000}"/>
    <cellStyle name="Migliaia 6 3 8 4" xfId="29657" xr:uid="{00000000-0005-0000-0000-000062770000}"/>
    <cellStyle name="Migliaia 6 3 8 5" xfId="40644" xr:uid="{00000000-0005-0000-0000-000063770000}"/>
    <cellStyle name="Migliaia 6 3 9" xfId="16199" xr:uid="{00000000-0005-0000-0000-000064770000}"/>
    <cellStyle name="Migliaia 6 4" xfId="16200" xr:uid="{00000000-0005-0000-0000-000065770000}"/>
    <cellStyle name="Migliaia 6 4 10" xfId="16201" xr:uid="{00000000-0005-0000-0000-000066770000}"/>
    <cellStyle name="Migliaia 6 4 11" xfId="24769" xr:uid="{00000000-0005-0000-0000-000067770000}"/>
    <cellStyle name="Migliaia 6 4 12" xfId="31286" xr:uid="{00000000-0005-0000-0000-000068770000}"/>
    <cellStyle name="Migliaia 6 4 13" xfId="34050" xr:uid="{00000000-0005-0000-0000-000069770000}"/>
    <cellStyle name="Migliaia 6 4 14" xfId="37237" xr:uid="{00000000-0005-0000-0000-00006A770000}"/>
    <cellStyle name="Migliaia 6 4 2" xfId="16202" xr:uid="{00000000-0005-0000-0000-00006B770000}"/>
    <cellStyle name="Migliaia 6 4 2 10" xfId="24770" xr:uid="{00000000-0005-0000-0000-00006C770000}"/>
    <cellStyle name="Migliaia 6 4 2 11" xfId="31287" xr:uid="{00000000-0005-0000-0000-00006D770000}"/>
    <cellStyle name="Migliaia 6 4 2 12" xfId="34051" xr:uid="{00000000-0005-0000-0000-00006E770000}"/>
    <cellStyle name="Migliaia 6 4 2 13" xfId="37238" xr:uid="{00000000-0005-0000-0000-00006F770000}"/>
    <cellStyle name="Migliaia 6 4 2 2" xfId="16203" xr:uid="{00000000-0005-0000-0000-000070770000}"/>
    <cellStyle name="Migliaia 6 4 2 2 10" xfId="31288" xr:uid="{00000000-0005-0000-0000-000071770000}"/>
    <cellStyle name="Migliaia 6 4 2 2 11" xfId="34052" xr:uid="{00000000-0005-0000-0000-000072770000}"/>
    <cellStyle name="Migliaia 6 4 2 2 12" xfId="37239" xr:uid="{00000000-0005-0000-0000-000073770000}"/>
    <cellStyle name="Migliaia 6 4 2 2 2" xfId="16204" xr:uid="{00000000-0005-0000-0000-000074770000}"/>
    <cellStyle name="Migliaia 6 4 2 2 2 2" xfId="16205" xr:uid="{00000000-0005-0000-0000-000075770000}"/>
    <cellStyle name="Migliaia 6 4 2 2 2 3" xfId="16206" xr:uid="{00000000-0005-0000-0000-000076770000}"/>
    <cellStyle name="Migliaia 6 4 2 2 2 4" xfId="16207" xr:uid="{00000000-0005-0000-0000-000077770000}"/>
    <cellStyle name="Migliaia 6 4 2 2 2 5" xfId="27112" xr:uid="{00000000-0005-0000-0000-000078770000}"/>
    <cellStyle name="Migliaia 6 4 2 2 2 6" xfId="32190" xr:uid="{00000000-0005-0000-0000-000079770000}"/>
    <cellStyle name="Migliaia 6 4 2 2 2 7" xfId="35178" xr:uid="{00000000-0005-0000-0000-00007A770000}"/>
    <cellStyle name="Migliaia 6 4 2 2 2 8" xfId="38138" xr:uid="{00000000-0005-0000-0000-00007B770000}"/>
    <cellStyle name="Migliaia 6 4 2 2 3" xfId="16208" xr:uid="{00000000-0005-0000-0000-00007C770000}"/>
    <cellStyle name="Migliaia 6 4 2 2 3 2" xfId="16209" xr:uid="{00000000-0005-0000-0000-00007D770000}"/>
    <cellStyle name="Migliaia 6 4 2 2 3 3" xfId="16210" xr:uid="{00000000-0005-0000-0000-00007E770000}"/>
    <cellStyle name="Migliaia 6 4 2 2 3 4" xfId="28195" xr:uid="{00000000-0005-0000-0000-00007F770000}"/>
    <cellStyle name="Migliaia 6 4 2 2 3 5" xfId="36244" xr:uid="{00000000-0005-0000-0000-000080770000}"/>
    <cellStyle name="Migliaia 6 4 2 2 3 6" xfId="39204" xr:uid="{00000000-0005-0000-0000-000081770000}"/>
    <cellStyle name="Migliaia 6 4 2 2 4" xfId="16211" xr:uid="{00000000-0005-0000-0000-000082770000}"/>
    <cellStyle name="Migliaia 6 4 2 2 4 2" xfId="16212" xr:uid="{00000000-0005-0000-0000-000083770000}"/>
    <cellStyle name="Migliaia 6 4 2 2 4 3" xfId="16213" xr:uid="{00000000-0005-0000-0000-000084770000}"/>
    <cellStyle name="Migliaia 6 4 2 2 4 4" xfId="29111" xr:uid="{00000000-0005-0000-0000-000085770000}"/>
    <cellStyle name="Migliaia 6 4 2 2 4 5" xfId="40108" xr:uid="{00000000-0005-0000-0000-000086770000}"/>
    <cellStyle name="Migliaia 6 4 2 2 5" xfId="16214" xr:uid="{00000000-0005-0000-0000-000087770000}"/>
    <cellStyle name="Migliaia 6 4 2 2 5 2" xfId="16215" xr:uid="{00000000-0005-0000-0000-000088770000}"/>
    <cellStyle name="Migliaia 6 4 2 2 5 3" xfId="16216" xr:uid="{00000000-0005-0000-0000-000089770000}"/>
    <cellStyle name="Migliaia 6 4 2 2 5 4" xfId="30031" xr:uid="{00000000-0005-0000-0000-00008A770000}"/>
    <cellStyle name="Migliaia 6 4 2 2 5 5" xfId="41013" xr:uid="{00000000-0005-0000-0000-00008B770000}"/>
    <cellStyle name="Migliaia 6 4 2 2 6" xfId="16217" xr:uid="{00000000-0005-0000-0000-00008C770000}"/>
    <cellStyle name="Migliaia 6 4 2 2 7" xfId="16218" xr:uid="{00000000-0005-0000-0000-00008D770000}"/>
    <cellStyle name="Migliaia 6 4 2 2 8" xfId="16219" xr:uid="{00000000-0005-0000-0000-00008E770000}"/>
    <cellStyle name="Migliaia 6 4 2 2 9" xfId="24771" xr:uid="{00000000-0005-0000-0000-00008F770000}"/>
    <cellStyle name="Migliaia 6 4 2 3" xfId="16220" xr:uid="{00000000-0005-0000-0000-000090770000}"/>
    <cellStyle name="Migliaia 6 4 2 3 2" xfId="16221" xr:uid="{00000000-0005-0000-0000-000091770000}"/>
    <cellStyle name="Migliaia 6 4 2 3 3" xfId="16222" xr:uid="{00000000-0005-0000-0000-000092770000}"/>
    <cellStyle name="Migliaia 6 4 2 3 4" xfId="16223" xr:uid="{00000000-0005-0000-0000-000093770000}"/>
    <cellStyle name="Migliaia 6 4 2 3 5" xfId="27111" xr:uid="{00000000-0005-0000-0000-000094770000}"/>
    <cellStyle name="Migliaia 6 4 2 3 6" xfId="32189" xr:uid="{00000000-0005-0000-0000-000095770000}"/>
    <cellStyle name="Migliaia 6 4 2 3 7" xfId="35177" xr:uid="{00000000-0005-0000-0000-000096770000}"/>
    <cellStyle name="Migliaia 6 4 2 3 8" xfId="38137" xr:uid="{00000000-0005-0000-0000-000097770000}"/>
    <cellStyle name="Migliaia 6 4 2 4" xfId="16224" xr:uid="{00000000-0005-0000-0000-000098770000}"/>
    <cellStyle name="Migliaia 6 4 2 4 2" xfId="16225" xr:uid="{00000000-0005-0000-0000-000099770000}"/>
    <cellStyle name="Migliaia 6 4 2 4 3" xfId="16226" xr:uid="{00000000-0005-0000-0000-00009A770000}"/>
    <cellStyle name="Migliaia 6 4 2 4 4" xfId="27825" xr:uid="{00000000-0005-0000-0000-00009B770000}"/>
    <cellStyle name="Migliaia 6 4 2 4 5" xfId="35879" xr:uid="{00000000-0005-0000-0000-00009C770000}"/>
    <cellStyle name="Migliaia 6 4 2 4 6" xfId="38839" xr:uid="{00000000-0005-0000-0000-00009D770000}"/>
    <cellStyle name="Migliaia 6 4 2 5" xfId="16227" xr:uid="{00000000-0005-0000-0000-00009E770000}"/>
    <cellStyle name="Migliaia 6 4 2 5 2" xfId="16228" xr:uid="{00000000-0005-0000-0000-00009F770000}"/>
    <cellStyle name="Migliaia 6 4 2 5 3" xfId="16229" xr:uid="{00000000-0005-0000-0000-0000A0770000}"/>
    <cellStyle name="Migliaia 6 4 2 5 4" xfId="28741" xr:uid="{00000000-0005-0000-0000-0000A1770000}"/>
    <cellStyle name="Migliaia 6 4 2 5 5" xfId="39743" xr:uid="{00000000-0005-0000-0000-0000A2770000}"/>
    <cellStyle name="Migliaia 6 4 2 6" xfId="16230" xr:uid="{00000000-0005-0000-0000-0000A3770000}"/>
    <cellStyle name="Migliaia 6 4 2 6 2" xfId="16231" xr:uid="{00000000-0005-0000-0000-0000A4770000}"/>
    <cellStyle name="Migliaia 6 4 2 6 3" xfId="16232" xr:uid="{00000000-0005-0000-0000-0000A5770000}"/>
    <cellStyle name="Migliaia 6 4 2 6 4" xfId="29661" xr:uid="{00000000-0005-0000-0000-0000A6770000}"/>
    <cellStyle name="Migliaia 6 4 2 6 5" xfId="40648" xr:uid="{00000000-0005-0000-0000-0000A7770000}"/>
    <cellStyle name="Migliaia 6 4 2 7" xfId="16233" xr:uid="{00000000-0005-0000-0000-0000A8770000}"/>
    <cellStyle name="Migliaia 6 4 2 8" xfId="16234" xr:uid="{00000000-0005-0000-0000-0000A9770000}"/>
    <cellStyle name="Migliaia 6 4 2 9" xfId="16235" xr:uid="{00000000-0005-0000-0000-0000AA770000}"/>
    <cellStyle name="Migliaia 6 4 3" xfId="16236" xr:uid="{00000000-0005-0000-0000-0000AB770000}"/>
    <cellStyle name="Migliaia 6 4 3 10" xfId="31289" xr:uid="{00000000-0005-0000-0000-0000AC770000}"/>
    <cellStyle name="Migliaia 6 4 3 11" xfId="34053" xr:uid="{00000000-0005-0000-0000-0000AD770000}"/>
    <cellStyle name="Migliaia 6 4 3 12" xfId="37240" xr:uid="{00000000-0005-0000-0000-0000AE770000}"/>
    <cellStyle name="Migliaia 6 4 3 2" xfId="16237" xr:uid="{00000000-0005-0000-0000-0000AF770000}"/>
    <cellStyle name="Migliaia 6 4 3 2 2" xfId="16238" xr:uid="{00000000-0005-0000-0000-0000B0770000}"/>
    <cellStyle name="Migliaia 6 4 3 2 3" xfId="16239" xr:uid="{00000000-0005-0000-0000-0000B1770000}"/>
    <cellStyle name="Migliaia 6 4 3 2 4" xfId="16240" xr:uid="{00000000-0005-0000-0000-0000B2770000}"/>
    <cellStyle name="Migliaia 6 4 3 2 5" xfId="27113" xr:uid="{00000000-0005-0000-0000-0000B3770000}"/>
    <cellStyle name="Migliaia 6 4 3 2 6" xfId="32191" xr:uid="{00000000-0005-0000-0000-0000B4770000}"/>
    <cellStyle name="Migliaia 6 4 3 2 7" xfId="35179" xr:uid="{00000000-0005-0000-0000-0000B5770000}"/>
    <cellStyle name="Migliaia 6 4 3 2 8" xfId="38139" xr:uid="{00000000-0005-0000-0000-0000B6770000}"/>
    <cellStyle name="Migliaia 6 4 3 3" xfId="16241" xr:uid="{00000000-0005-0000-0000-0000B7770000}"/>
    <cellStyle name="Migliaia 6 4 3 3 2" xfId="16242" xr:uid="{00000000-0005-0000-0000-0000B8770000}"/>
    <cellStyle name="Migliaia 6 4 3 3 3" xfId="16243" xr:uid="{00000000-0005-0000-0000-0000B9770000}"/>
    <cellStyle name="Migliaia 6 4 3 3 4" xfId="28194" xr:uid="{00000000-0005-0000-0000-0000BA770000}"/>
    <cellStyle name="Migliaia 6 4 3 3 5" xfId="36243" xr:uid="{00000000-0005-0000-0000-0000BB770000}"/>
    <cellStyle name="Migliaia 6 4 3 3 6" xfId="39203" xr:uid="{00000000-0005-0000-0000-0000BC770000}"/>
    <cellStyle name="Migliaia 6 4 3 4" xfId="16244" xr:uid="{00000000-0005-0000-0000-0000BD770000}"/>
    <cellStyle name="Migliaia 6 4 3 4 2" xfId="16245" xr:uid="{00000000-0005-0000-0000-0000BE770000}"/>
    <cellStyle name="Migliaia 6 4 3 4 3" xfId="16246" xr:uid="{00000000-0005-0000-0000-0000BF770000}"/>
    <cellStyle name="Migliaia 6 4 3 4 4" xfId="29110" xr:uid="{00000000-0005-0000-0000-0000C0770000}"/>
    <cellStyle name="Migliaia 6 4 3 4 5" xfId="40107" xr:uid="{00000000-0005-0000-0000-0000C1770000}"/>
    <cellStyle name="Migliaia 6 4 3 5" xfId="16247" xr:uid="{00000000-0005-0000-0000-0000C2770000}"/>
    <cellStyle name="Migliaia 6 4 3 5 2" xfId="16248" xr:uid="{00000000-0005-0000-0000-0000C3770000}"/>
    <cellStyle name="Migliaia 6 4 3 5 3" xfId="16249" xr:uid="{00000000-0005-0000-0000-0000C4770000}"/>
    <cellStyle name="Migliaia 6 4 3 5 4" xfId="30030" xr:uid="{00000000-0005-0000-0000-0000C5770000}"/>
    <cellStyle name="Migliaia 6 4 3 5 5" xfId="41012" xr:uid="{00000000-0005-0000-0000-0000C6770000}"/>
    <cellStyle name="Migliaia 6 4 3 6" xfId="16250" xr:uid="{00000000-0005-0000-0000-0000C7770000}"/>
    <cellStyle name="Migliaia 6 4 3 7" xfId="16251" xr:uid="{00000000-0005-0000-0000-0000C8770000}"/>
    <cellStyle name="Migliaia 6 4 3 8" xfId="16252" xr:uid="{00000000-0005-0000-0000-0000C9770000}"/>
    <cellStyle name="Migliaia 6 4 3 9" xfId="24772" xr:uid="{00000000-0005-0000-0000-0000CA770000}"/>
    <cellStyle name="Migliaia 6 4 4" xfId="16253" xr:uid="{00000000-0005-0000-0000-0000CB770000}"/>
    <cellStyle name="Migliaia 6 4 4 2" xfId="16254" xr:uid="{00000000-0005-0000-0000-0000CC770000}"/>
    <cellStyle name="Migliaia 6 4 4 3" xfId="16255" xr:uid="{00000000-0005-0000-0000-0000CD770000}"/>
    <cellStyle name="Migliaia 6 4 4 4" xfId="16256" xr:uid="{00000000-0005-0000-0000-0000CE770000}"/>
    <cellStyle name="Migliaia 6 4 4 5" xfId="27110" xr:uid="{00000000-0005-0000-0000-0000CF770000}"/>
    <cellStyle name="Migliaia 6 4 4 6" xfId="32188" xr:uid="{00000000-0005-0000-0000-0000D0770000}"/>
    <cellStyle name="Migliaia 6 4 4 7" xfId="35176" xr:uid="{00000000-0005-0000-0000-0000D1770000}"/>
    <cellStyle name="Migliaia 6 4 4 8" xfId="38136" xr:uid="{00000000-0005-0000-0000-0000D2770000}"/>
    <cellStyle name="Migliaia 6 4 5" xfId="16257" xr:uid="{00000000-0005-0000-0000-0000D3770000}"/>
    <cellStyle name="Migliaia 6 4 5 2" xfId="16258" xr:uid="{00000000-0005-0000-0000-0000D4770000}"/>
    <cellStyle name="Migliaia 6 4 5 3" xfId="16259" xr:uid="{00000000-0005-0000-0000-0000D5770000}"/>
    <cellStyle name="Migliaia 6 4 5 4" xfId="27824" xr:uid="{00000000-0005-0000-0000-0000D6770000}"/>
    <cellStyle name="Migliaia 6 4 5 5" xfId="35878" xr:uid="{00000000-0005-0000-0000-0000D7770000}"/>
    <cellStyle name="Migliaia 6 4 5 6" xfId="38838" xr:uid="{00000000-0005-0000-0000-0000D8770000}"/>
    <cellStyle name="Migliaia 6 4 6" xfId="16260" xr:uid="{00000000-0005-0000-0000-0000D9770000}"/>
    <cellStyle name="Migliaia 6 4 6 2" xfId="16261" xr:uid="{00000000-0005-0000-0000-0000DA770000}"/>
    <cellStyle name="Migliaia 6 4 6 3" xfId="16262" xr:uid="{00000000-0005-0000-0000-0000DB770000}"/>
    <cellStyle name="Migliaia 6 4 6 4" xfId="28740" xr:uid="{00000000-0005-0000-0000-0000DC770000}"/>
    <cellStyle name="Migliaia 6 4 6 5" xfId="39742" xr:uid="{00000000-0005-0000-0000-0000DD770000}"/>
    <cellStyle name="Migliaia 6 4 7" xfId="16263" xr:uid="{00000000-0005-0000-0000-0000DE770000}"/>
    <cellStyle name="Migliaia 6 4 7 2" xfId="16264" xr:uid="{00000000-0005-0000-0000-0000DF770000}"/>
    <cellStyle name="Migliaia 6 4 7 3" xfId="16265" xr:uid="{00000000-0005-0000-0000-0000E0770000}"/>
    <cellStyle name="Migliaia 6 4 7 4" xfId="29660" xr:uid="{00000000-0005-0000-0000-0000E1770000}"/>
    <cellStyle name="Migliaia 6 4 7 5" xfId="40647" xr:uid="{00000000-0005-0000-0000-0000E2770000}"/>
    <cellStyle name="Migliaia 6 4 8" xfId="16266" xr:uid="{00000000-0005-0000-0000-0000E3770000}"/>
    <cellStyle name="Migliaia 6 4 9" xfId="16267" xr:uid="{00000000-0005-0000-0000-0000E4770000}"/>
    <cellStyle name="Migliaia 6 5" xfId="16268" xr:uid="{00000000-0005-0000-0000-0000E5770000}"/>
    <cellStyle name="Migliaia 6 5 10" xfId="31290" xr:uid="{00000000-0005-0000-0000-0000E6770000}"/>
    <cellStyle name="Migliaia 6 5 11" xfId="34054" xr:uid="{00000000-0005-0000-0000-0000E7770000}"/>
    <cellStyle name="Migliaia 6 5 12" xfId="37241" xr:uid="{00000000-0005-0000-0000-0000E8770000}"/>
    <cellStyle name="Migliaia 6 5 2" xfId="16269" xr:uid="{00000000-0005-0000-0000-0000E9770000}"/>
    <cellStyle name="Migliaia 6 5 2 2" xfId="16270" xr:uid="{00000000-0005-0000-0000-0000EA770000}"/>
    <cellStyle name="Migliaia 6 5 2 3" xfId="16271" xr:uid="{00000000-0005-0000-0000-0000EB770000}"/>
    <cellStyle name="Migliaia 6 5 2 4" xfId="16272" xr:uid="{00000000-0005-0000-0000-0000EC770000}"/>
    <cellStyle name="Migliaia 6 5 2 5" xfId="27114" xr:uid="{00000000-0005-0000-0000-0000ED770000}"/>
    <cellStyle name="Migliaia 6 5 2 6" xfId="32192" xr:uid="{00000000-0005-0000-0000-0000EE770000}"/>
    <cellStyle name="Migliaia 6 5 2 7" xfId="35180" xr:uid="{00000000-0005-0000-0000-0000EF770000}"/>
    <cellStyle name="Migliaia 6 5 2 8" xfId="38140" xr:uid="{00000000-0005-0000-0000-0000F0770000}"/>
    <cellStyle name="Migliaia 6 5 3" xfId="16273" xr:uid="{00000000-0005-0000-0000-0000F1770000}"/>
    <cellStyle name="Migliaia 6 5 3 2" xfId="16274" xr:uid="{00000000-0005-0000-0000-0000F2770000}"/>
    <cellStyle name="Migliaia 6 5 3 3" xfId="16275" xr:uid="{00000000-0005-0000-0000-0000F3770000}"/>
    <cellStyle name="Migliaia 6 5 3 4" xfId="27826" xr:uid="{00000000-0005-0000-0000-0000F4770000}"/>
    <cellStyle name="Migliaia 6 5 3 5" xfId="35880" xr:uid="{00000000-0005-0000-0000-0000F5770000}"/>
    <cellStyle name="Migliaia 6 5 3 6" xfId="38840" xr:uid="{00000000-0005-0000-0000-0000F6770000}"/>
    <cellStyle name="Migliaia 6 5 4" xfId="16276" xr:uid="{00000000-0005-0000-0000-0000F7770000}"/>
    <cellStyle name="Migliaia 6 5 4 2" xfId="16277" xr:uid="{00000000-0005-0000-0000-0000F8770000}"/>
    <cellStyle name="Migliaia 6 5 4 3" xfId="16278" xr:uid="{00000000-0005-0000-0000-0000F9770000}"/>
    <cellStyle name="Migliaia 6 5 4 4" xfId="28742" xr:uid="{00000000-0005-0000-0000-0000FA770000}"/>
    <cellStyle name="Migliaia 6 5 4 5" xfId="39744" xr:uid="{00000000-0005-0000-0000-0000FB770000}"/>
    <cellStyle name="Migliaia 6 5 5" xfId="16279" xr:uid="{00000000-0005-0000-0000-0000FC770000}"/>
    <cellStyle name="Migliaia 6 5 5 2" xfId="16280" xr:uid="{00000000-0005-0000-0000-0000FD770000}"/>
    <cellStyle name="Migliaia 6 5 5 3" xfId="16281" xr:uid="{00000000-0005-0000-0000-0000FE770000}"/>
    <cellStyle name="Migliaia 6 5 5 4" xfId="29662" xr:uid="{00000000-0005-0000-0000-0000FF770000}"/>
    <cellStyle name="Migliaia 6 5 5 5" xfId="40649" xr:uid="{00000000-0005-0000-0000-000000780000}"/>
    <cellStyle name="Migliaia 6 5 6" xfId="16282" xr:uid="{00000000-0005-0000-0000-000001780000}"/>
    <cellStyle name="Migliaia 6 5 7" xfId="16283" xr:uid="{00000000-0005-0000-0000-000002780000}"/>
    <cellStyle name="Migliaia 6 5 8" xfId="16284" xr:uid="{00000000-0005-0000-0000-000003780000}"/>
    <cellStyle name="Migliaia 6 5 9" xfId="24773" xr:uid="{00000000-0005-0000-0000-000004780000}"/>
    <cellStyle name="Migliaia 6 6" xfId="16285" xr:uid="{00000000-0005-0000-0000-000005780000}"/>
    <cellStyle name="Migliaia 6 6 2" xfId="16286" xr:uid="{00000000-0005-0000-0000-000006780000}"/>
    <cellStyle name="Migliaia 6 6 3" xfId="16287" xr:uid="{00000000-0005-0000-0000-000007780000}"/>
    <cellStyle name="Migliaia 6 6 4" xfId="16288" xr:uid="{00000000-0005-0000-0000-000008780000}"/>
    <cellStyle name="Migliaia 6 6 5" xfId="27102" xr:uid="{00000000-0005-0000-0000-000009780000}"/>
    <cellStyle name="Migliaia 6 6 6" xfId="32180" xr:uid="{00000000-0005-0000-0000-00000A780000}"/>
    <cellStyle name="Migliaia 6 6 7" xfId="35168" xr:uid="{00000000-0005-0000-0000-00000B780000}"/>
    <cellStyle name="Migliaia 6 6 8" xfId="38128" xr:uid="{00000000-0005-0000-0000-00000C780000}"/>
    <cellStyle name="Migliaia 6 7" xfId="16289" xr:uid="{00000000-0005-0000-0000-00000D780000}"/>
    <cellStyle name="Migliaia 6 7 2" xfId="16290" xr:uid="{00000000-0005-0000-0000-00000E780000}"/>
    <cellStyle name="Migliaia 6 7 3" xfId="16291" xr:uid="{00000000-0005-0000-0000-00000F780000}"/>
    <cellStyle name="Migliaia 6 7 4" xfId="16292" xr:uid="{00000000-0005-0000-0000-000010780000}"/>
    <cellStyle name="Migliaia 6 7 5" xfId="24004" xr:uid="{00000000-0005-0000-0000-000011780000}"/>
    <cellStyle name="Migliaia 6 7 6" xfId="30560" xr:uid="{00000000-0005-0000-0000-000012780000}"/>
    <cellStyle name="Migliaia 6 7 7" xfId="33221" xr:uid="{00000000-0005-0000-0000-000013780000}"/>
    <cellStyle name="Migliaia 6 7 8" xfId="36512" xr:uid="{00000000-0005-0000-0000-000014780000}"/>
    <cellStyle name="Migliaia 6 8" xfId="16293" xr:uid="{00000000-0005-0000-0000-000015780000}"/>
    <cellStyle name="Migliaia 6 8 2" xfId="16294" xr:uid="{00000000-0005-0000-0000-000016780000}"/>
    <cellStyle name="Migliaia 6 8 3" xfId="16295" xr:uid="{00000000-0005-0000-0000-000017780000}"/>
    <cellStyle name="Migliaia 6 8 4" xfId="16296" xr:uid="{00000000-0005-0000-0000-000018780000}"/>
    <cellStyle name="Migliaia 6 8 5" xfId="27301" xr:uid="{00000000-0005-0000-0000-000019780000}"/>
    <cellStyle name="Migliaia 6 8 6" xfId="32372" xr:uid="{00000000-0005-0000-0000-00001A780000}"/>
    <cellStyle name="Migliaia 6 8 7" xfId="35360" xr:uid="{00000000-0005-0000-0000-00001B780000}"/>
    <cellStyle name="Migliaia 6 8 8" xfId="38320" xr:uid="{00000000-0005-0000-0000-00001C780000}"/>
    <cellStyle name="Migliaia 6 9" xfId="16297" xr:uid="{00000000-0005-0000-0000-00001D780000}"/>
    <cellStyle name="Migliaia 6 9 2" xfId="16298" xr:uid="{00000000-0005-0000-0000-00001E780000}"/>
    <cellStyle name="Migliaia 6 9 3" xfId="16299" xr:uid="{00000000-0005-0000-0000-00001F780000}"/>
    <cellStyle name="Migliaia 6 9 4" xfId="16300" xr:uid="{00000000-0005-0000-0000-000020780000}"/>
    <cellStyle name="Migliaia 6 9 5" xfId="27421" xr:uid="{00000000-0005-0000-0000-000021780000}"/>
    <cellStyle name="Migliaia 6 9 6" xfId="30436" xr:uid="{00000000-0005-0000-0000-000022780000}"/>
    <cellStyle name="Migliaia 6 9 7" xfId="35480" xr:uid="{00000000-0005-0000-0000-000023780000}"/>
    <cellStyle name="Migliaia 6 9 8" xfId="38440" xr:uid="{00000000-0005-0000-0000-000024780000}"/>
    <cellStyle name="Migliaia 60" xfId="16301" xr:uid="{00000000-0005-0000-0000-000025780000}"/>
    <cellStyle name="Migliaia 60 10" xfId="16302" xr:uid="{00000000-0005-0000-0000-000026780000}"/>
    <cellStyle name="Migliaia 60 10 2" xfId="16303" xr:uid="{00000000-0005-0000-0000-000027780000}"/>
    <cellStyle name="Migliaia 60 10 3" xfId="16304" xr:uid="{00000000-0005-0000-0000-000028780000}"/>
    <cellStyle name="Migliaia 60 10 4" xfId="28338" xr:uid="{00000000-0005-0000-0000-000029780000}"/>
    <cellStyle name="Migliaia 60 10 5" xfId="33096" xr:uid="{00000000-0005-0000-0000-00002A780000}"/>
    <cellStyle name="Migliaia 60 10 6" xfId="39345" xr:uid="{00000000-0005-0000-0000-00002B780000}"/>
    <cellStyle name="Migliaia 60 11" xfId="16305" xr:uid="{00000000-0005-0000-0000-00002C780000}"/>
    <cellStyle name="Migliaia 60 11 2" xfId="16306" xr:uid="{00000000-0005-0000-0000-00002D780000}"/>
    <cellStyle name="Migliaia 60 11 3" xfId="16307" xr:uid="{00000000-0005-0000-0000-00002E780000}"/>
    <cellStyle name="Migliaia 60 11 4" xfId="29258" xr:uid="{00000000-0005-0000-0000-00002F780000}"/>
    <cellStyle name="Migliaia 60 11 5" xfId="32746" xr:uid="{00000000-0005-0000-0000-000030780000}"/>
    <cellStyle name="Migliaia 60 11 6" xfId="40250" xr:uid="{00000000-0005-0000-0000-000031780000}"/>
    <cellStyle name="Migliaia 60 12" xfId="16308" xr:uid="{00000000-0005-0000-0000-000032780000}"/>
    <cellStyle name="Migliaia 60 13" xfId="16309" xr:uid="{00000000-0005-0000-0000-000033780000}"/>
    <cellStyle name="Migliaia 60 14" xfId="16310" xr:uid="{00000000-0005-0000-0000-000034780000}"/>
    <cellStyle name="Migliaia 60 15" xfId="23651" xr:uid="{00000000-0005-0000-0000-000035780000}"/>
    <cellStyle name="Migliaia 60 16" xfId="30295" xr:uid="{00000000-0005-0000-0000-000036780000}"/>
    <cellStyle name="Migliaia 60 17" xfId="36393" xr:uid="{00000000-0005-0000-0000-000037780000}"/>
    <cellStyle name="Migliaia 60 18" xfId="41155" xr:uid="{00000000-0005-0000-0000-000038780000}"/>
    <cellStyle name="Migliaia 60 19" xfId="41276" xr:uid="{00000000-0005-0000-0000-000039780000}"/>
    <cellStyle name="Migliaia 60 2" xfId="16311" xr:uid="{00000000-0005-0000-0000-00003A780000}"/>
    <cellStyle name="Migliaia 60 2 10" xfId="24774" xr:uid="{00000000-0005-0000-0000-00003B780000}"/>
    <cellStyle name="Migliaia 60 2 11" xfId="30296" xr:uid="{00000000-0005-0000-0000-00003C780000}"/>
    <cellStyle name="Migliaia 60 2 12" xfId="37242" xr:uid="{00000000-0005-0000-0000-00003D780000}"/>
    <cellStyle name="Migliaia 60 2 2" xfId="16312" xr:uid="{00000000-0005-0000-0000-00003E780000}"/>
    <cellStyle name="Migliaia 60 2 2 10" xfId="31292" xr:uid="{00000000-0005-0000-0000-00003F780000}"/>
    <cellStyle name="Migliaia 60 2 2 11" xfId="34056" xr:uid="{00000000-0005-0000-0000-000040780000}"/>
    <cellStyle name="Migliaia 60 2 2 12" xfId="37243" xr:uid="{00000000-0005-0000-0000-000041780000}"/>
    <cellStyle name="Migliaia 60 2 2 2" xfId="16313" xr:uid="{00000000-0005-0000-0000-000042780000}"/>
    <cellStyle name="Migliaia 60 2 2 2 2" xfId="16314" xr:uid="{00000000-0005-0000-0000-000043780000}"/>
    <cellStyle name="Migliaia 60 2 2 2 3" xfId="16315" xr:uid="{00000000-0005-0000-0000-000044780000}"/>
    <cellStyle name="Migliaia 60 2 2 2 4" xfId="16316" xr:uid="{00000000-0005-0000-0000-000045780000}"/>
    <cellStyle name="Migliaia 60 2 2 2 5" xfId="27117" xr:uid="{00000000-0005-0000-0000-000046780000}"/>
    <cellStyle name="Migliaia 60 2 2 2 6" xfId="32195" xr:uid="{00000000-0005-0000-0000-000047780000}"/>
    <cellStyle name="Migliaia 60 2 2 2 7" xfId="35183" xr:uid="{00000000-0005-0000-0000-000048780000}"/>
    <cellStyle name="Migliaia 60 2 2 2 8" xfId="38143" xr:uid="{00000000-0005-0000-0000-000049780000}"/>
    <cellStyle name="Migliaia 60 2 2 3" xfId="16317" xr:uid="{00000000-0005-0000-0000-00004A780000}"/>
    <cellStyle name="Migliaia 60 2 2 3 2" xfId="16318" xr:uid="{00000000-0005-0000-0000-00004B780000}"/>
    <cellStyle name="Migliaia 60 2 2 3 3" xfId="16319" xr:uid="{00000000-0005-0000-0000-00004C780000}"/>
    <cellStyle name="Migliaia 60 2 2 3 4" xfId="28196" xr:uid="{00000000-0005-0000-0000-00004D780000}"/>
    <cellStyle name="Migliaia 60 2 2 3 5" xfId="36245" xr:uid="{00000000-0005-0000-0000-00004E780000}"/>
    <cellStyle name="Migliaia 60 2 2 3 6" xfId="39205" xr:uid="{00000000-0005-0000-0000-00004F780000}"/>
    <cellStyle name="Migliaia 60 2 2 4" xfId="16320" xr:uid="{00000000-0005-0000-0000-000050780000}"/>
    <cellStyle name="Migliaia 60 2 2 4 2" xfId="16321" xr:uid="{00000000-0005-0000-0000-000051780000}"/>
    <cellStyle name="Migliaia 60 2 2 4 3" xfId="16322" xr:uid="{00000000-0005-0000-0000-000052780000}"/>
    <cellStyle name="Migliaia 60 2 2 4 4" xfId="29112" xr:uid="{00000000-0005-0000-0000-000053780000}"/>
    <cellStyle name="Migliaia 60 2 2 4 5" xfId="40109" xr:uid="{00000000-0005-0000-0000-000054780000}"/>
    <cellStyle name="Migliaia 60 2 2 5" xfId="16323" xr:uid="{00000000-0005-0000-0000-000055780000}"/>
    <cellStyle name="Migliaia 60 2 2 5 2" xfId="16324" xr:uid="{00000000-0005-0000-0000-000056780000}"/>
    <cellStyle name="Migliaia 60 2 2 5 3" xfId="16325" xr:uid="{00000000-0005-0000-0000-000057780000}"/>
    <cellStyle name="Migliaia 60 2 2 5 4" xfId="30032" xr:uid="{00000000-0005-0000-0000-000058780000}"/>
    <cellStyle name="Migliaia 60 2 2 5 5" xfId="41014" xr:uid="{00000000-0005-0000-0000-000059780000}"/>
    <cellStyle name="Migliaia 60 2 2 6" xfId="16326" xr:uid="{00000000-0005-0000-0000-00005A780000}"/>
    <cellStyle name="Migliaia 60 2 2 7" xfId="16327" xr:uid="{00000000-0005-0000-0000-00005B780000}"/>
    <cellStyle name="Migliaia 60 2 2 8" xfId="16328" xr:uid="{00000000-0005-0000-0000-00005C780000}"/>
    <cellStyle name="Migliaia 60 2 2 9" xfId="24775" xr:uid="{00000000-0005-0000-0000-00005D780000}"/>
    <cellStyle name="Migliaia 60 2 3" xfId="16329" xr:uid="{00000000-0005-0000-0000-00005E780000}"/>
    <cellStyle name="Migliaia 60 2 3 2" xfId="16330" xr:uid="{00000000-0005-0000-0000-00005F780000}"/>
    <cellStyle name="Migliaia 60 2 3 3" xfId="16331" xr:uid="{00000000-0005-0000-0000-000060780000}"/>
    <cellStyle name="Migliaia 60 2 3 4" xfId="16332" xr:uid="{00000000-0005-0000-0000-000061780000}"/>
    <cellStyle name="Migliaia 60 2 3 5" xfId="27116" xr:uid="{00000000-0005-0000-0000-000062780000}"/>
    <cellStyle name="Migliaia 60 2 3 6" xfId="32194" xr:uid="{00000000-0005-0000-0000-000063780000}"/>
    <cellStyle name="Migliaia 60 2 3 7" xfId="35182" xr:uid="{00000000-0005-0000-0000-000064780000}"/>
    <cellStyle name="Migliaia 60 2 3 8" xfId="38142" xr:uid="{00000000-0005-0000-0000-000065780000}"/>
    <cellStyle name="Migliaia 60 2 4" xfId="16333" xr:uid="{00000000-0005-0000-0000-000066780000}"/>
    <cellStyle name="Migliaia 60 2 4 2" xfId="16334" xr:uid="{00000000-0005-0000-0000-000067780000}"/>
    <cellStyle name="Migliaia 60 2 4 3" xfId="16335" xr:uid="{00000000-0005-0000-0000-000068780000}"/>
    <cellStyle name="Migliaia 60 2 4 4" xfId="16336" xr:uid="{00000000-0005-0000-0000-000069780000}"/>
    <cellStyle name="Migliaia 60 2 4 5" xfId="27485" xr:uid="{00000000-0005-0000-0000-00006A780000}"/>
    <cellStyle name="Migliaia 60 2 4 6" xfId="31291" xr:uid="{00000000-0005-0000-0000-00006B780000}"/>
    <cellStyle name="Migliaia 60 2 4 7" xfId="35542" xr:uid="{00000000-0005-0000-0000-00006C780000}"/>
    <cellStyle name="Migliaia 60 2 4 8" xfId="38502" xr:uid="{00000000-0005-0000-0000-00006D780000}"/>
    <cellStyle name="Migliaia 60 2 5" xfId="16337" xr:uid="{00000000-0005-0000-0000-00006E780000}"/>
    <cellStyle name="Migliaia 60 2 5 2" xfId="16338" xr:uid="{00000000-0005-0000-0000-00006F780000}"/>
    <cellStyle name="Migliaia 60 2 5 3" xfId="16339" xr:uid="{00000000-0005-0000-0000-000070780000}"/>
    <cellStyle name="Migliaia 60 2 5 4" xfId="28401" xr:uid="{00000000-0005-0000-0000-000071780000}"/>
    <cellStyle name="Migliaia 60 2 5 5" xfId="34055" xr:uid="{00000000-0005-0000-0000-000072780000}"/>
    <cellStyle name="Migliaia 60 2 5 6" xfId="39406" xr:uid="{00000000-0005-0000-0000-000073780000}"/>
    <cellStyle name="Migliaia 60 2 6" xfId="16340" xr:uid="{00000000-0005-0000-0000-000074780000}"/>
    <cellStyle name="Migliaia 60 2 6 2" xfId="16341" xr:uid="{00000000-0005-0000-0000-000075780000}"/>
    <cellStyle name="Migliaia 60 2 6 3" xfId="16342" xr:uid="{00000000-0005-0000-0000-000076780000}"/>
    <cellStyle name="Migliaia 60 2 6 4" xfId="29321" xr:uid="{00000000-0005-0000-0000-000077780000}"/>
    <cellStyle name="Migliaia 60 2 6 5" xfId="40311" xr:uid="{00000000-0005-0000-0000-000078780000}"/>
    <cellStyle name="Migliaia 60 2 7" xfId="16343" xr:uid="{00000000-0005-0000-0000-000079780000}"/>
    <cellStyle name="Migliaia 60 2 8" xfId="16344" xr:uid="{00000000-0005-0000-0000-00007A780000}"/>
    <cellStyle name="Migliaia 60 2 9" xfId="16345" xr:uid="{00000000-0005-0000-0000-00007B780000}"/>
    <cellStyle name="Migliaia 60 3" xfId="16346" xr:uid="{00000000-0005-0000-0000-00007C780000}"/>
    <cellStyle name="Migliaia 60 3 10" xfId="16347" xr:uid="{00000000-0005-0000-0000-00007D780000}"/>
    <cellStyle name="Migliaia 60 3 11" xfId="16348" xr:uid="{00000000-0005-0000-0000-00007E780000}"/>
    <cellStyle name="Migliaia 60 3 12" xfId="24776" xr:uid="{00000000-0005-0000-0000-00007F780000}"/>
    <cellStyle name="Migliaia 60 3 13" xfId="31293" xr:uid="{00000000-0005-0000-0000-000080780000}"/>
    <cellStyle name="Migliaia 60 3 14" xfId="37244" xr:uid="{00000000-0005-0000-0000-000081780000}"/>
    <cellStyle name="Migliaia 60 3 2" xfId="16349" xr:uid="{00000000-0005-0000-0000-000082780000}"/>
    <cellStyle name="Migliaia 60 3 2 10" xfId="31294" xr:uid="{00000000-0005-0000-0000-000083780000}"/>
    <cellStyle name="Migliaia 60 3 2 11" xfId="34058" xr:uid="{00000000-0005-0000-0000-000084780000}"/>
    <cellStyle name="Migliaia 60 3 2 12" xfId="37245" xr:uid="{00000000-0005-0000-0000-000085780000}"/>
    <cellStyle name="Migliaia 60 3 2 2" xfId="16350" xr:uid="{00000000-0005-0000-0000-000086780000}"/>
    <cellStyle name="Migliaia 60 3 2 2 2" xfId="16351" xr:uid="{00000000-0005-0000-0000-000087780000}"/>
    <cellStyle name="Migliaia 60 3 2 2 3" xfId="16352" xr:uid="{00000000-0005-0000-0000-000088780000}"/>
    <cellStyle name="Migliaia 60 3 2 2 4" xfId="16353" xr:uid="{00000000-0005-0000-0000-000089780000}"/>
    <cellStyle name="Migliaia 60 3 2 2 5" xfId="27119" xr:uid="{00000000-0005-0000-0000-00008A780000}"/>
    <cellStyle name="Migliaia 60 3 2 2 6" xfId="32197" xr:uid="{00000000-0005-0000-0000-00008B780000}"/>
    <cellStyle name="Migliaia 60 3 2 2 7" xfId="35185" xr:uid="{00000000-0005-0000-0000-00008C780000}"/>
    <cellStyle name="Migliaia 60 3 2 2 8" xfId="38145" xr:uid="{00000000-0005-0000-0000-00008D780000}"/>
    <cellStyle name="Migliaia 60 3 2 3" xfId="16354" xr:uid="{00000000-0005-0000-0000-00008E780000}"/>
    <cellStyle name="Migliaia 60 3 2 3 2" xfId="16355" xr:uid="{00000000-0005-0000-0000-00008F780000}"/>
    <cellStyle name="Migliaia 60 3 2 3 3" xfId="16356" xr:uid="{00000000-0005-0000-0000-000090780000}"/>
    <cellStyle name="Migliaia 60 3 2 3 4" xfId="27828" xr:uid="{00000000-0005-0000-0000-000091780000}"/>
    <cellStyle name="Migliaia 60 3 2 3 5" xfId="35882" xr:uid="{00000000-0005-0000-0000-000092780000}"/>
    <cellStyle name="Migliaia 60 3 2 3 6" xfId="38842" xr:uid="{00000000-0005-0000-0000-000093780000}"/>
    <cellStyle name="Migliaia 60 3 2 4" xfId="16357" xr:uid="{00000000-0005-0000-0000-000094780000}"/>
    <cellStyle name="Migliaia 60 3 2 4 2" xfId="16358" xr:uid="{00000000-0005-0000-0000-000095780000}"/>
    <cellStyle name="Migliaia 60 3 2 4 3" xfId="16359" xr:uid="{00000000-0005-0000-0000-000096780000}"/>
    <cellStyle name="Migliaia 60 3 2 4 4" xfId="28744" xr:uid="{00000000-0005-0000-0000-000097780000}"/>
    <cellStyle name="Migliaia 60 3 2 4 5" xfId="39746" xr:uid="{00000000-0005-0000-0000-000098780000}"/>
    <cellStyle name="Migliaia 60 3 2 5" xfId="16360" xr:uid="{00000000-0005-0000-0000-000099780000}"/>
    <cellStyle name="Migliaia 60 3 2 5 2" xfId="16361" xr:uid="{00000000-0005-0000-0000-00009A780000}"/>
    <cellStyle name="Migliaia 60 3 2 5 3" xfId="16362" xr:uid="{00000000-0005-0000-0000-00009B780000}"/>
    <cellStyle name="Migliaia 60 3 2 5 4" xfId="29664" xr:uid="{00000000-0005-0000-0000-00009C780000}"/>
    <cellStyle name="Migliaia 60 3 2 5 5" xfId="40651" xr:uid="{00000000-0005-0000-0000-00009D780000}"/>
    <cellStyle name="Migliaia 60 3 2 6" xfId="16363" xr:uid="{00000000-0005-0000-0000-00009E780000}"/>
    <cellStyle name="Migliaia 60 3 2 7" xfId="16364" xr:uid="{00000000-0005-0000-0000-00009F780000}"/>
    <cellStyle name="Migliaia 60 3 2 8" xfId="16365" xr:uid="{00000000-0005-0000-0000-0000A0780000}"/>
    <cellStyle name="Migliaia 60 3 2 9" xfId="24777" xr:uid="{00000000-0005-0000-0000-0000A1780000}"/>
    <cellStyle name="Migliaia 60 3 3" xfId="16366" xr:uid="{00000000-0005-0000-0000-0000A2780000}"/>
    <cellStyle name="Migliaia 60 3 3 10" xfId="24778" xr:uid="{00000000-0005-0000-0000-0000A3780000}"/>
    <cellStyle name="Migliaia 60 3 3 11" xfId="31295" xr:uid="{00000000-0005-0000-0000-0000A4780000}"/>
    <cellStyle name="Migliaia 60 3 3 12" xfId="34059" xr:uid="{00000000-0005-0000-0000-0000A5780000}"/>
    <cellStyle name="Migliaia 60 3 3 13" xfId="37246" xr:uid="{00000000-0005-0000-0000-0000A6780000}"/>
    <cellStyle name="Migliaia 60 3 3 2" xfId="16367" xr:uid="{00000000-0005-0000-0000-0000A7780000}"/>
    <cellStyle name="Migliaia 60 3 3 2 10" xfId="31296" xr:uid="{00000000-0005-0000-0000-0000A8780000}"/>
    <cellStyle name="Migliaia 60 3 3 2 11" xfId="34060" xr:uid="{00000000-0005-0000-0000-0000A9780000}"/>
    <cellStyle name="Migliaia 60 3 3 2 12" xfId="37247" xr:uid="{00000000-0005-0000-0000-0000AA780000}"/>
    <cellStyle name="Migliaia 60 3 3 2 2" xfId="16368" xr:uid="{00000000-0005-0000-0000-0000AB780000}"/>
    <cellStyle name="Migliaia 60 3 3 2 2 2" xfId="16369" xr:uid="{00000000-0005-0000-0000-0000AC780000}"/>
    <cellStyle name="Migliaia 60 3 3 2 2 3" xfId="16370" xr:uid="{00000000-0005-0000-0000-0000AD780000}"/>
    <cellStyle name="Migliaia 60 3 3 2 2 4" xfId="16371" xr:uid="{00000000-0005-0000-0000-0000AE780000}"/>
    <cellStyle name="Migliaia 60 3 3 2 2 5" xfId="27121" xr:uid="{00000000-0005-0000-0000-0000AF780000}"/>
    <cellStyle name="Migliaia 60 3 3 2 2 6" xfId="32199" xr:uid="{00000000-0005-0000-0000-0000B0780000}"/>
    <cellStyle name="Migliaia 60 3 3 2 2 7" xfId="35187" xr:uid="{00000000-0005-0000-0000-0000B1780000}"/>
    <cellStyle name="Migliaia 60 3 3 2 2 8" xfId="38147" xr:uid="{00000000-0005-0000-0000-0000B2780000}"/>
    <cellStyle name="Migliaia 60 3 3 2 3" xfId="16372" xr:uid="{00000000-0005-0000-0000-0000B3780000}"/>
    <cellStyle name="Migliaia 60 3 3 2 3 2" xfId="16373" xr:uid="{00000000-0005-0000-0000-0000B4780000}"/>
    <cellStyle name="Migliaia 60 3 3 2 3 3" xfId="16374" xr:uid="{00000000-0005-0000-0000-0000B5780000}"/>
    <cellStyle name="Migliaia 60 3 3 2 3 4" xfId="28198" xr:uid="{00000000-0005-0000-0000-0000B6780000}"/>
    <cellStyle name="Migliaia 60 3 3 2 3 5" xfId="36247" xr:uid="{00000000-0005-0000-0000-0000B7780000}"/>
    <cellStyle name="Migliaia 60 3 3 2 3 6" xfId="39207" xr:uid="{00000000-0005-0000-0000-0000B8780000}"/>
    <cellStyle name="Migliaia 60 3 3 2 4" xfId="16375" xr:uid="{00000000-0005-0000-0000-0000B9780000}"/>
    <cellStyle name="Migliaia 60 3 3 2 4 2" xfId="16376" xr:uid="{00000000-0005-0000-0000-0000BA780000}"/>
    <cellStyle name="Migliaia 60 3 3 2 4 3" xfId="16377" xr:uid="{00000000-0005-0000-0000-0000BB780000}"/>
    <cellStyle name="Migliaia 60 3 3 2 4 4" xfId="29114" xr:uid="{00000000-0005-0000-0000-0000BC780000}"/>
    <cellStyle name="Migliaia 60 3 3 2 4 5" xfId="40111" xr:uid="{00000000-0005-0000-0000-0000BD780000}"/>
    <cellStyle name="Migliaia 60 3 3 2 5" xfId="16378" xr:uid="{00000000-0005-0000-0000-0000BE780000}"/>
    <cellStyle name="Migliaia 60 3 3 2 5 2" xfId="16379" xr:uid="{00000000-0005-0000-0000-0000BF780000}"/>
    <cellStyle name="Migliaia 60 3 3 2 5 3" xfId="16380" xr:uid="{00000000-0005-0000-0000-0000C0780000}"/>
    <cellStyle name="Migliaia 60 3 3 2 5 4" xfId="30034" xr:uid="{00000000-0005-0000-0000-0000C1780000}"/>
    <cellStyle name="Migliaia 60 3 3 2 5 5" xfId="41016" xr:uid="{00000000-0005-0000-0000-0000C2780000}"/>
    <cellStyle name="Migliaia 60 3 3 2 6" xfId="16381" xr:uid="{00000000-0005-0000-0000-0000C3780000}"/>
    <cellStyle name="Migliaia 60 3 3 2 7" xfId="16382" xr:uid="{00000000-0005-0000-0000-0000C4780000}"/>
    <cellStyle name="Migliaia 60 3 3 2 8" xfId="16383" xr:uid="{00000000-0005-0000-0000-0000C5780000}"/>
    <cellStyle name="Migliaia 60 3 3 2 9" xfId="24779" xr:uid="{00000000-0005-0000-0000-0000C6780000}"/>
    <cellStyle name="Migliaia 60 3 3 3" xfId="16384" xr:uid="{00000000-0005-0000-0000-0000C7780000}"/>
    <cellStyle name="Migliaia 60 3 3 3 2" xfId="16385" xr:uid="{00000000-0005-0000-0000-0000C8780000}"/>
    <cellStyle name="Migliaia 60 3 3 3 3" xfId="16386" xr:uid="{00000000-0005-0000-0000-0000C9780000}"/>
    <cellStyle name="Migliaia 60 3 3 3 4" xfId="16387" xr:uid="{00000000-0005-0000-0000-0000CA780000}"/>
    <cellStyle name="Migliaia 60 3 3 3 5" xfId="27120" xr:uid="{00000000-0005-0000-0000-0000CB780000}"/>
    <cellStyle name="Migliaia 60 3 3 3 6" xfId="32198" xr:uid="{00000000-0005-0000-0000-0000CC780000}"/>
    <cellStyle name="Migliaia 60 3 3 3 7" xfId="35186" xr:uid="{00000000-0005-0000-0000-0000CD780000}"/>
    <cellStyle name="Migliaia 60 3 3 3 8" xfId="38146" xr:uid="{00000000-0005-0000-0000-0000CE780000}"/>
    <cellStyle name="Migliaia 60 3 3 4" xfId="16388" xr:uid="{00000000-0005-0000-0000-0000CF780000}"/>
    <cellStyle name="Migliaia 60 3 3 4 2" xfId="16389" xr:uid="{00000000-0005-0000-0000-0000D0780000}"/>
    <cellStyle name="Migliaia 60 3 3 4 3" xfId="16390" xr:uid="{00000000-0005-0000-0000-0000D1780000}"/>
    <cellStyle name="Migliaia 60 3 3 4 4" xfId="27829" xr:uid="{00000000-0005-0000-0000-0000D2780000}"/>
    <cellStyle name="Migliaia 60 3 3 4 5" xfId="35883" xr:uid="{00000000-0005-0000-0000-0000D3780000}"/>
    <cellStyle name="Migliaia 60 3 3 4 6" xfId="38843" xr:uid="{00000000-0005-0000-0000-0000D4780000}"/>
    <cellStyle name="Migliaia 60 3 3 5" xfId="16391" xr:uid="{00000000-0005-0000-0000-0000D5780000}"/>
    <cellStyle name="Migliaia 60 3 3 5 2" xfId="16392" xr:uid="{00000000-0005-0000-0000-0000D6780000}"/>
    <cellStyle name="Migliaia 60 3 3 5 3" xfId="16393" xr:uid="{00000000-0005-0000-0000-0000D7780000}"/>
    <cellStyle name="Migliaia 60 3 3 5 4" xfId="28745" xr:uid="{00000000-0005-0000-0000-0000D8780000}"/>
    <cellStyle name="Migliaia 60 3 3 5 5" xfId="39747" xr:uid="{00000000-0005-0000-0000-0000D9780000}"/>
    <cellStyle name="Migliaia 60 3 3 6" xfId="16394" xr:uid="{00000000-0005-0000-0000-0000DA780000}"/>
    <cellStyle name="Migliaia 60 3 3 6 2" xfId="16395" xr:uid="{00000000-0005-0000-0000-0000DB780000}"/>
    <cellStyle name="Migliaia 60 3 3 6 3" xfId="16396" xr:uid="{00000000-0005-0000-0000-0000DC780000}"/>
    <cellStyle name="Migliaia 60 3 3 6 4" xfId="29665" xr:uid="{00000000-0005-0000-0000-0000DD780000}"/>
    <cellStyle name="Migliaia 60 3 3 6 5" xfId="40652" xr:uid="{00000000-0005-0000-0000-0000DE780000}"/>
    <cellStyle name="Migliaia 60 3 3 7" xfId="16397" xr:uid="{00000000-0005-0000-0000-0000DF780000}"/>
    <cellStyle name="Migliaia 60 3 3 8" xfId="16398" xr:uid="{00000000-0005-0000-0000-0000E0780000}"/>
    <cellStyle name="Migliaia 60 3 3 9" xfId="16399" xr:uid="{00000000-0005-0000-0000-0000E1780000}"/>
    <cellStyle name="Migliaia 60 3 4" xfId="16400" xr:uid="{00000000-0005-0000-0000-0000E2780000}"/>
    <cellStyle name="Migliaia 60 3 4 10" xfId="31297" xr:uid="{00000000-0005-0000-0000-0000E3780000}"/>
    <cellStyle name="Migliaia 60 3 4 11" xfId="34061" xr:uid="{00000000-0005-0000-0000-0000E4780000}"/>
    <cellStyle name="Migliaia 60 3 4 12" xfId="37248" xr:uid="{00000000-0005-0000-0000-0000E5780000}"/>
    <cellStyle name="Migliaia 60 3 4 2" xfId="16401" xr:uid="{00000000-0005-0000-0000-0000E6780000}"/>
    <cellStyle name="Migliaia 60 3 4 2 2" xfId="16402" xr:uid="{00000000-0005-0000-0000-0000E7780000}"/>
    <cellStyle name="Migliaia 60 3 4 2 3" xfId="16403" xr:uid="{00000000-0005-0000-0000-0000E8780000}"/>
    <cellStyle name="Migliaia 60 3 4 2 4" xfId="16404" xr:uid="{00000000-0005-0000-0000-0000E9780000}"/>
    <cellStyle name="Migliaia 60 3 4 2 5" xfId="27122" xr:uid="{00000000-0005-0000-0000-0000EA780000}"/>
    <cellStyle name="Migliaia 60 3 4 2 6" xfId="32200" xr:uid="{00000000-0005-0000-0000-0000EB780000}"/>
    <cellStyle name="Migliaia 60 3 4 2 7" xfId="35188" xr:uid="{00000000-0005-0000-0000-0000EC780000}"/>
    <cellStyle name="Migliaia 60 3 4 2 8" xfId="38148" xr:uid="{00000000-0005-0000-0000-0000ED780000}"/>
    <cellStyle name="Migliaia 60 3 4 3" xfId="16405" xr:uid="{00000000-0005-0000-0000-0000EE780000}"/>
    <cellStyle name="Migliaia 60 3 4 3 2" xfId="16406" xr:uid="{00000000-0005-0000-0000-0000EF780000}"/>
    <cellStyle name="Migliaia 60 3 4 3 3" xfId="16407" xr:uid="{00000000-0005-0000-0000-0000F0780000}"/>
    <cellStyle name="Migliaia 60 3 4 3 4" xfId="28197" xr:uid="{00000000-0005-0000-0000-0000F1780000}"/>
    <cellStyle name="Migliaia 60 3 4 3 5" xfId="36246" xr:uid="{00000000-0005-0000-0000-0000F2780000}"/>
    <cellStyle name="Migliaia 60 3 4 3 6" xfId="39206" xr:uid="{00000000-0005-0000-0000-0000F3780000}"/>
    <cellStyle name="Migliaia 60 3 4 4" xfId="16408" xr:uid="{00000000-0005-0000-0000-0000F4780000}"/>
    <cellStyle name="Migliaia 60 3 4 4 2" xfId="16409" xr:uid="{00000000-0005-0000-0000-0000F5780000}"/>
    <cellStyle name="Migliaia 60 3 4 4 3" xfId="16410" xr:uid="{00000000-0005-0000-0000-0000F6780000}"/>
    <cellStyle name="Migliaia 60 3 4 4 4" xfId="29113" xr:uid="{00000000-0005-0000-0000-0000F7780000}"/>
    <cellStyle name="Migliaia 60 3 4 4 5" xfId="40110" xr:uid="{00000000-0005-0000-0000-0000F8780000}"/>
    <cellStyle name="Migliaia 60 3 4 5" xfId="16411" xr:uid="{00000000-0005-0000-0000-0000F9780000}"/>
    <cellStyle name="Migliaia 60 3 4 5 2" xfId="16412" xr:uid="{00000000-0005-0000-0000-0000FA780000}"/>
    <cellStyle name="Migliaia 60 3 4 5 3" xfId="16413" xr:uid="{00000000-0005-0000-0000-0000FB780000}"/>
    <cellStyle name="Migliaia 60 3 4 5 4" xfId="30033" xr:uid="{00000000-0005-0000-0000-0000FC780000}"/>
    <cellStyle name="Migliaia 60 3 4 5 5" xfId="41015" xr:uid="{00000000-0005-0000-0000-0000FD780000}"/>
    <cellStyle name="Migliaia 60 3 4 6" xfId="16414" xr:uid="{00000000-0005-0000-0000-0000FE780000}"/>
    <cellStyle name="Migliaia 60 3 4 7" xfId="16415" xr:uid="{00000000-0005-0000-0000-0000FF780000}"/>
    <cellStyle name="Migliaia 60 3 4 8" xfId="16416" xr:uid="{00000000-0005-0000-0000-000000790000}"/>
    <cellStyle name="Migliaia 60 3 4 9" xfId="24780" xr:uid="{00000000-0005-0000-0000-000001790000}"/>
    <cellStyle name="Migliaia 60 3 5" xfId="16417" xr:uid="{00000000-0005-0000-0000-000002790000}"/>
    <cellStyle name="Migliaia 60 3 5 2" xfId="16418" xr:uid="{00000000-0005-0000-0000-000003790000}"/>
    <cellStyle name="Migliaia 60 3 5 3" xfId="16419" xr:uid="{00000000-0005-0000-0000-000004790000}"/>
    <cellStyle name="Migliaia 60 3 5 4" xfId="16420" xr:uid="{00000000-0005-0000-0000-000005790000}"/>
    <cellStyle name="Migliaia 60 3 5 5" xfId="27118" xr:uid="{00000000-0005-0000-0000-000006790000}"/>
    <cellStyle name="Migliaia 60 3 5 6" xfId="32196" xr:uid="{00000000-0005-0000-0000-000007790000}"/>
    <cellStyle name="Migliaia 60 3 5 7" xfId="35184" xr:uid="{00000000-0005-0000-0000-000008790000}"/>
    <cellStyle name="Migliaia 60 3 5 8" xfId="38144" xr:uid="{00000000-0005-0000-0000-000009790000}"/>
    <cellStyle name="Migliaia 60 3 6" xfId="16421" xr:uid="{00000000-0005-0000-0000-00000A790000}"/>
    <cellStyle name="Migliaia 60 3 6 2" xfId="16422" xr:uid="{00000000-0005-0000-0000-00000B790000}"/>
    <cellStyle name="Migliaia 60 3 6 3" xfId="16423" xr:uid="{00000000-0005-0000-0000-00000C790000}"/>
    <cellStyle name="Migliaia 60 3 6 4" xfId="27827" xr:uid="{00000000-0005-0000-0000-00000D790000}"/>
    <cellStyle name="Migliaia 60 3 6 5" xfId="35881" xr:uid="{00000000-0005-0000-0000-00000E790000}"/>
    <cellStyle name="Migliaia 60 3 6 6" xfId="38841" xr:uid="{00000000-0005-0000-0000-00000F790000}"/>
    <cellStyle name="Migliaia 60 3 7" xfId="16424" xr:uid="{00000000-0005-0000-0000-000010790000}"/>
    <cellStyle name="Migliaia 60 3 7 2" xfId="16425" xr:uid="{00000000-0005-0000-0000-000011790000}"/>
    <cellStyle name="Migliaia 60 3 7 3" xfId="16426" xr:uid="{00000000-0005-0000-0000-000012790000}"/>
    <cellStyle name="Migliaia 60 3 7 4" xfId="28743" xr:uid="{00000000-0005-0000-0000-000013790000}"/>
    <cellStyle name="Migliaia 60 3 7 5" xfId="34057" xr:uid="{00000000-0005-0000-0000-000014790000}"/>
    <cellStyle name="Migliaia 60 3 7 6" xfId="39745" xr:uid="{00000000-0005-0000-0000-000015790000}"/>
    <cellStyle name="Migliaia 60 3 8" xfId="16427" xr:uid="{00000000-0005-0000-0000-000016790000}"/>
    <cellStyle name="Migliaia 60 3 8 2" xfId="16428" xr:uid="{00000000-0005-0000-0000-000017790000}"/>
    <cellStyle name="Migliaia 60 3 8 3" xfId="16429" xr:uid="{00000000-0005-0000-0000-000018790000}"/>
    <cellStyle name="Migliaia 60 3 8 4" xfId="29663" xr:uid="{00000000-0005-0000-0000-000019790000}"/>
    <cellStyle name="Migliaia 60 3 8 5" xfId="40650" xr:uid="{00000000-0005-0000-0000-00001A790000}"/>
    <cellStyle name="Migliaia 60 3 9" xfId="16430" xr:uid="{00000000-0005-0000-0000-00001B790000}"/>
    <cellStyle name="Migliaia 60 4" xfId="16431" xr:uid="{00000000-0005-0000-0000-00001C790000}"/>
    <cellStyle name="Migliaia 60 4 10" xfId="16432" xr:uid="{00000000-0005-0000-0000-00001D790000}"/>
    <cellStyle name="Migliaia 60 4 11" xfId="24781" xr:uid="{00000000-0005-0000-0000-00001E790000}"/>
    <cellStyle name="Migliaia 60 4 12" xfId="31298" xr:uid="{00000000-0005-0000-0000-00001F790000}"/>
    <cellStyle name="Migliaia 60 4 13" xfId="34062" xr:uid="{00000000-0005-0000-0000-000020790000}"/>
    <cellStyle name="Migliaia 60 4 14" xfId="37249" xr:uid="{00000000-0005-0000-0000-000021790000}"/>
    <cellStyle name="Migliaia 60 4 2" xfId="16433" xr:uid="{00000000-0005-0000-0000-000022790000}"/>
    <cellStyle name="Migliaia 60 4 2 10" xfId="24782" xr:uid="{00000000-0005-0000-0000-000023790000}"/>
    <cellStyle name="Migliaia 60 4 2 11" xfId="31299" xr:uid="{00000000-0005-0000-0000-000024790000}"/>
    <cellStyle name="Migliaia 60 4 2 12" xfId="34063" xr:uid="{00000000-0005-0000-0000-000025790000}"/>
    <cellStyle name="Migliaia 60 4 2 13" xfId="37250" xr:uid="{00000000-0005-0000-0000-000026790000}"/>
    <cellStyle name="Migliaia 60 4 2 2" xfId="16434" xr:uid="{00000000-0005-0000-0000-000027790000}"/>
    <cellStyle name="Migliaia 60 4 2 2 10" xfId="31300" xr:uid="{00000000-0005-0000-0000-000028790000}"/>
    <cellStyle name="Migliaia 60 4 2 2 11" xfId="34064" xr:uid="{00000000-0005-0000-0000-000029790000}"/>
    <cellStyle name="Migliaia 60 4 2 2 12" xfId="37251" xr:uid="{00000000-0005-0000-0000-00002A790000}"/>
    <cellStyle name="Migliaia 60 4 2 2 2" xfId="16435" xr:uid="{00000000-0005-0000-0000-00002B790000}"/>
    <cellStyle name="Migliaia 60 4 2 2 2 2" xfId="16436" xr:uid="{00000000-0005-0000-0000-00002C790000}"/>
    <cellStyle name="Migliaia 60 4 2 2 2 3" xfId="16437" xr:uid="{00000000-0005-0000-0000-00002D790000}"/>
    <cellStyle name="Migliaia 60 4 2 2 2 4" xfId="16438" xr:uid="{00000000-0005-0000-0000-00002E790000}"/>
    <cellStyle name="Migliaia 60 4 2 2 2 5" xfId="27125" xr:uid="{00000000-0005-0000-0000-00002F790000}"/>
    <cellStyle name="Migliaia 60 4 2 2 2 6" xfId="32203" xr:uid="{00000000-0005-0000-0000-000030790000}"/>
    <cellStyle name="Migliaia 60 4 2 2 2 7" xfId="35191" xr:uid="{00000000-0005-0000-0000-000031790000}"/>
    <cellStyle name="Migliaia 60 4 2 2 2 8" xfId="38151" xr:uid="{00000000-0005-0000-0000-000032790000}"/>
    <cellStyle name="Migliaia 60 4 2 2 3" xfId="16439" xr:uid="{00000000-0005-0000-0000-000033790000}"/>
    <cellStyle name="Migliaia 60 4 2 2 3 2" xfId="16440" xr:uid="{00000000-0005-0000-0000-000034790000}"/>
    <cellStyle name="Migliaia 60 4 2 2 3 3" xfId="16441" xr:uid="{00000000-0005-0000-0000-000035790000}"/>
    <cellStyle name="Migliaia 60 4 2 2 3 4" xfId="28200" xr:uid="{00000000-0005-0000-0000-000036790000}"/>
    <cellStyle name="Migliaia 60 4 2 2 3 5" xfId="36249" xr:uid="{00000000-0005-0000-0000-000037790000}"/>
    <cellStyle name="Migliaia 60 4 2 2 3 6" xfId="39209" xr:uid="{00000000-0005-0000-0000-000038790000}"/>
    <cellStyle name="Migliaia 60 4 2 2 4" xfId="16442" xr:uid="{00000000-0005-0000-0000-000039790000}"/>
    <cellStyle name="Migliaia 60 4 2 2 4 2" xfId="16443" xr:uid="{00000000-0005-0000-0000-00003A790000}"/>
    <cellStyle name="Migliaia 60 4 2 2 4 3" xfId="16444" xr:uid="{00000000-0005-0000-0000-00003B790000}"/>
    <cellStyle name="Migliaia 60 4 2 2 4 4" xfId="29116" xr:uid="{00000000-0005-0000-0000-00003C790000}"/>
    <cellStyle name="Migliaia 60 4 2 2 4 5" xfId="40113" xr:uid="{00000000-0005-0000-0000-00003D790000}"/>
    <cellStyle name="Migliaia 60 4 2 2 5" xfId="16445" xr:uid="{00000000-0005-0000-0000-00003E790000}"/>
    <cellStyle name="Migliaia 60 4 2 2 5 2" xfId="16446" xr:uid="{00000000-0005-0000-0000-00003F790000}"/>
    <cellStyle name="Migliaia 60 4 2 2 5 3" xfId="16447" xr:uid="{00000000-0005-0000-0000-000040790000}"/>
    <cellStyle name="Migliaia 60 4 2 2 5 4" xfId="30036" xr:uid="{00000000-0005-0000-0000-000041790000}"/>
    <cellStyle name="Migliaia 60 4 2 2 5 5" xfId="41018" xr:uid="{00000000-0005-0000-0000-000042790000}"/>
    <cellStyle name="Migliaia 60 4 2 2 6" xfId="16448" xr:uid="{00000000-0005-0000-0000-000043790000}"/>
    <cellStyle name="Migliaia 60 4 2 2 7" xfId="16449" xr:uid="{00000000-0005-0000-0000-000044790000}"/>
    <cellStyle name="Migliaia 60 4 2 2 8" xfId="16450" xr:uid="{00000000-0005-0000-0000-000045790000}"/>
    <cellStyle name="Migliaia 60 4 2 2 9" xfId="24783" xr:uid="{00000000-0005-0000-0000-000046790000}"/>
    <cellStyle name="Migliaia 60 4 2 3" xfId="16451" xr:uid="{00000000-0005-0000-0000-000047790000}"/>
    <cellStyle name="Migliaia 60 4 2 3 2" xfId="16452" xr:uid="{00000000-0005-0000-0000-000048790000}"/>
    <cellStyle name="Migliaia 60 4 2 3 3" xfId="16453" xr:uid="{00000000-0005-0000-0000-000049790000}"/>
    <cellStyle name="Migliaia 60 4 2 3 4" xfId="16454" xr:uid="{00000000-0005-0000-0000-00004A790000}"/>
    <cellStyle name="Migliaia 60 4 2 3 5" xfId="27124" xr:uid="{00000000-0005-0000-0000-00004B790000}"/>
    <cellStyle name="Migliaia 60 4 2 3 6" xfId="32202" xr:uid="{00000000-0005-0000-0000-00004C790000}"/>
    <cellStyle name="Migliaia 60 4 2 3 7" xfId="35190" xr:uid="{00000000-0005-0000-0000-00004D790000}"/>
    <cellStyle name="Migliaia 60 4 2 3 8" xfId="38150" xr:uid="{00000000-0005-0000-0000-00004E790000}"/>
    <cellStyle name="Migliaia 60 4 2 4" xfId="16455" xr:uid="{00000000-0005-0000-0000-00004F790000}"/>
    <cellStyle name="Migliaia 60 4 2 4 2" xfId="16456" xr:uid="{00000000-0005-0000-0000-000050790000}"/>
    <cellStyle name="Migliaia 60 4 2 4 3" xfId="16457" xr:uid="{00000000-0005-0000-0000-000051790000}"/>
    <cellStyle name="Migliaia 60 4 2 4 4" xfId="27831" xr:uid="{00000000-0005-0000-0000-000052790000}"/>
    <cellStyle name="Migliaia 60 4 2 4 5" xfId="35885" xr:uid="{00000000-0005-0000-0000-000053790000}"/>
    <cellStyle name="Migliaia 60 4 2 4 6" xfId="38845" xr:uid="{00000000-0005-0000-0000-000054790000}"/>
    <cellStyle name="Migliaia 60 4 2 5" xfId="16458" xr:uid="{00000000-0005-0000-0000-000055790000}"/>
    <cellStyle name="Migliaia 60 4 2 5 2" xfId="16459" xr:uid="{00000000-0005-0000-0000-000056790000}"/>
    <cellStyle name="Migliaia 60 4 2 5 3" xfId="16460" xr:uid="{00000000-0005-0000-0000-000057790000}"/>
    <cellStyle name="Migliaia 60 4 2 5 4" xfId="28747" xr:uid="{00000000-0005-0000-0000-000058790000}"/>
    <cellStyle name="Migliaia 60 4 2 5 5" xfId="39749" xr:uid="{00000000-0005-0000-0000-000059790000}"/>
    <cellStyle name="Migliaia 60 4 2 6" xfId="16461" xr:uid="{00000000-0005-0000-0000-00005A790000}"/>
    <cellStyle name="Migliaia 60 4 2 6 2" xfId="16462" xr:uid="{00000000-0005-0000-0000-00005B790000}"/>
    <cellStyle name="Migliaia 60 4 2 6 3" xfId="16463" xr:uid="{00000000-0005-0000-0000-00005C790000}"/>
    <cellStyle name="Migliaia 60 4 2 6 4" xfId="29667" xr:uid="{00000000-0005-0000-0000-00005D790000}"/>
    <cellStyle name="Migliaia 60 4 2 6 5" xfId="40654" xr:uid="{00000000-0005-0000-0000-00005E790000}"/>
    <cellStyle name="Migliaia 60 4 2 7" xfId="16464" xr:uid="{00000000-0005-0000-0000-00005F790000}"/>
    <cellStyle name="Migliaia 60 4 2 8" xfId="16465" xr:uid="{00000000-0005-0000-0000-000060790000}"/>
    <cellStyle name="Migliaia 60 4 2 9" xfId="16466" xr:uid="{00000000-0005-0000-0000-000061790000}"/>
    <cellStyle name="Migliaia 60 4 3" xfId="16467" xr:uid="{00000000-0005-0000-0000-000062790000}"/>
    <cellStyle name="Migliaia 60 4 3 10" xfId="31301" xr:uid="{00000000-0005-0000-0000-000063790000}"/>
    <cellStyle name="Migliaia 60 4 3 11" xfId="34065" xr:uid="{00000000-0005-0000-0000-000064790000}"/>
    <cellStyle name="Migliaia 60 4 3 12" xfId="37252" xr:uid="{00000000-0005-0000-0000-000065790000}"/>
    <cellStyle name="Migliaia 60 4 3 2" xfId="16468" xr:uid="{00000000-0005-0000-0000-000066790000}"/>
    <cellStyle name="Migliaia 60 4 3 2 2" xfId="16469" xr:uid="{00000000-0005-0000-0000-000067790000}"/>
    <cellStyle name="Migliaia 60 4 3 2 3" xfId="16470" xr:uid="{00000000-0005-0000-0000-000068790000}"/>
    <cellStyle name="Migliaia 60 4 3 2 4" xfId="16471" xr:uid="{00000000-0005-0000-0000-000069790000}"/>
    <cellStyle name="Migliaia 60 4 3 2 5" xfId="27126" xr:uid="{00000000-0005-0000-0000-00006A790000}"/>
    <cellStyle name="Migliaia 60 4 3 2 6" xfId="32204" xr:uid="{00000000-0005-0000-0000-00006B790000}"/>
    <cellStyle name="Migliaia 60 4 3 2 7" xfId="35192" xr:uid="{00000000-0005-0000-0000-00006C790000}"/>
    <cellStyle name="Migliaia 60 4 3 2 8" xfId="38152" xr:uid="{00000000-0005-0000-0000-00006D790000}"/>
    <cellStyle name="Migliaia 60 4 3 3" xfId="16472" xr:uid="{00000000-0005-0000-0000-00006E790000}"/>
    <cellStyle name="Migliaia 60 4 3 3 2" xfId="16473" xr:uid="{00000000-0005-0000-0000-00006F790000}"/>
    <cellStyle name="Migliaia 60 4 3 3 3" xfId="16474" xr:uid="{00000000-0005-0000-0000-000070790000}"/>
    <cellStyle name="Migliaia 60 4 3 3 4" xfId="28199" xr:uid="{00000000-0005-0000-0000-000071790000}"/>
    <cellStyle name="Migliaia 60 4 3 3 5" xfId="36248" xr:uid="{00000000-0005-0000-0000-000072790000}"/>
    <cellStyle name="Migliaia 60 4 3 3 6" xfId="39208" xr:uid="{00000000-0005-0000-0000-000073790000}"/>
    <cellStyle name="Migliaia 60 4 3 4" xfId="16475" xr:uid="{00000000-0005-0000-0000-000074790000}"/>
    <cellStyle name="Migliaia 60 4 3 4 2" xfId="16476" xr:uid="{00000000-0005-0000-0000-000075790000}"/>
    <cellStyle name="Migliaia 60 4 3 4 3" xfId="16477" xr:uid="{00000000-0005-0000-0000-000076790000}"/>
    <cellStyle name="Migliaia 60 4 3 4 4" xfId="29115" xr:uid="{00000000-0005-0000-0000-000077790000}"/>
    <cellStyle name="Migliaia 60 4 3 4 5" xfId="40112" xr:uid="{00000000-0005-0000-0000-000078790000}"/>
    <cellStyle name="Migliaia 60 4 3 5" xfId="16478" xr:uid="{00000000-0005-0000-0000-000079790000}"/>
    <cellStyle name="Migliaia 60 4 3 5 2" xfId="16479" xr:uid="{00000000-0005-0000-0000-00007A790000}"/>
    <cellStyle name="Migliaia 60 4 3 5 3" xfId="16480" xr:uid="{00000000-0005-0000-0000-00007B790000}"/>
    <cellStyle name="Migliaia 60 4 3 5 4" xfId="30035" xr:uid="{00000000-0005-0000-0000-00007C790000}"/>
    <cellStyle name="Migliaia 60 4 3 5 5" xfId="41017" xr:uid="{00000000-0005-0000-0000-00007D790000}"/>
    <cellStyle name="Migliaia 60 4 3 6" xfId="16481" xr:uid="{00000000-0005-0000-0000-00007E790000}"/>
    <cellStyle name="Migliaia 60 4 3 7" xfId="16482" xr:uid="{00000000-0005-0000-0000-00007F790000}"/>
    <cellStyle name="Migliaia 60 4 3 8" xfId="16483" xr:uid="{00000000-0005-0000-0000-000080790000}"/>
    <cellStyle name="Migliaia 60 4 3 9" xfId="24784" xr:uid="{00000000-0005-0000-0000-000081790000}"/>
    <cellStyle name="Migliaia 60 4 4" xfId="16484" xr:uid="{00000000-0005-0000-0000-000082790000}"/>
    <cellStyle name="Migliaia 60 4 4 2" xfId="16485" xr:uid="{00000000-0005-0000-0000-000083790000}"/>
    <cellStyle name="Migliaia 60 4 4 3" xfId="16486" xr:uid="{00000000-0005-0000-0000-000084790000}"/>
    <cellStyle name="Migliaia 60 4 4 4" xfId="16487" xr:uid="{00000000-0005-0000-0000-000085790000}"/>
    <cellStyle name="Migliaia 60 4 4 5" xfId="27123" xr:uid="{00000000-0005-0000-0000-000086790000}"/>
    <cellStyle name="Migliaia 60 4 4 6" xfId="32201" xr:uid="{00000000-0005-0000-0000-000087790000}"/>
    <cellStyle name="Migliaia 60 4 4 7" xfId="35189" xr:uid="{00000000-0005-0000-0000-000088790000}"/>
    <cellStyle name="Migliaia 60 4 4 8" xfId="38149" xr:uid="{00000000-0005-0000-0000-000089790000}"/>
    <cellStyle name="Migliaia 60 4 5" xfId="16488" xr:uid="{00000000-0005-0000-0000-00008A790000}"/>
    <cellStyle name="Migliaia 60 4 5 2" xfId="16489" xr:uid="{00000000-0005-0000-0000-00008B790000}"/>
    <cellStyle name="Migliaia 60 4 5 3" xfId="16490" xr:uid="{00000000-0005-0000-0000-00008C790000}"/>
    <cellStyle name="Migliaia 60 4 5 4" xfId="27830" xr:uid="{00000000-0005-0000-0000-00008D790000}"/>
    <cellStyle name="Migliaia 60 4 5 5" xfId="35884" xr:uid="{00000000-0005-0000-0000-00008E790000}"/>
    <cellStyle name="Migliaia 60 4 5 6" xfId="38844" xr:uid="{00000000-0005-0000-0000-00008F790000}"/>
    <cellStyle name="Migliaia 60 4 6" xfId="16491" xr:uid="{00000000-0005-0000-0000-000090790000}"/>
    <cellStyle name="Migliaia 60 4 6 2" xfId="16492" xr:uid="{00000000-0005-0000-0000-000091790000}"/>
    <cellStyle name="Migliaia 60 4 6 3" xfId="16493" xr:uid="{00000000-0005-0000-0000-000092790000}"/>
    <cellStyle name="Migliaia 60 4 6 4" xfId="28746" xr:uid="{00000000-0005-0000-0000-000093790000}"/>
    <cellStyle name="Migliaia 60 4 6 5" xfId="39748" xr:uid="{00000000-0005-0000-0000-000094790000}"/>
    <cellStyle name="Migliaia 60 4 7" xfId="16494" xr:uid="{00000000-0005-0000-0000-000095790000}"/>
    <cellStyle name="Migliaia 60 4 7 2" xfId="16495" xr:uid="{00000000-0005-0000-0000-000096790000}"/>
    <cellStyle name="Migliaia 60 4 7 3" xfId="16496" xr:uid="{00000000-0005-0000-0000-000097790000}"/>
    <cellStyle name="Migliaia 60 4 7 4" xfId="29666" xr:uid="{00000000-0005-0000-0000-000098790000}"/>
    <cellStyle name="Migliaia 60 4 7 5" xfId="40653" xr:uid="{00000000-0005-0000-0000-000099790000}"/>
    <cellStyle name="Migliaia 60 4 8" xfId="16497" xr:uid="{00000000-0005-0000-0000-00009A790000}"/>
    <cellStyle name="Migliaia 60 4 9" xfId="16498" xr:uid="{00000000-0005-0000-0000-00009B790000}"/>
    <cellStyle name="Migliaia 60 5" xfId="16499" xr:uid="{00000000-0005-0000-0000-00009C790000}"/>
    <cellStyle name="Migliaia 60 5 10" xfId="31302" xr:uid="{00000000-0005-0000-0000-00009D790000}"/>
    <cellStyle name="Migliaia 60 5 11" xfId="34066" xr:uid="{00000000-0005-0000-0000-00009E790000}"/>
    <cellStyle name="Migliaia 60 5 12" xfId="37253" xr:uid="{00000000-0005-0000-0000-00009F790000}"/>
    <cellStyle name="Migliaia 60 5 2" xfId="16500" xr:uid="{00000000-0005-0000-0000-0000A0790000}"/>
    <cellStyle name="Migliaia 60 5 2 2" xfId="16501" xr:uid="{00000000-0005-0000-0000-0000A1790000}"/>
    <cellStyle name="Migliaia 60 5 2 3" xfId="16502" xr:uid="{00000000-0005-0000-0000-0000A2790000}"/>
    <cellStyle name="Migliaia 60 5 2 4" xfId="16503" xr:uid="{00000000-0005-0000-0000-0000A3790000}"/>
    <cellStyle name="Migliaia 60 5 2 5" xfId="27127" xr:uid="{00000000-0005-0000-0000-0000A4790000}"/>
    <cellStyle name="Migliaia 60 5 2 6" xfId="32205" xr:uid="{00000000-0005-0000-0000-0000A5790000}"/>
    <cellStyle name="Migliaia 60 5 2 7" xfId="35193" xr:uid="{00000000-0005-0000-0000-0000A6790000}"/>
    <cellStyle name="Migliaia 60 5 2 8" xfId="38153" xr:uid="{00000000-0005-0000-0000-0000A7790000}"/>
    <cellStyle name="Migliaia 60 5 3" xfId="16504" xr:uid="{00000000-0005-0000-0000-0000A8790000}"/>
    <cellStyle name="Migliaia 60 5 3 2" xfId="16505" xr:uid="{00000000-0005-0000-0000-0000A9790000}"/>
    <cellStyle name="Migliaia 60 5 3 3" xfId="16506" xr:uid="{00000000-0005-0000-0000-0000AA790000}"/>
    <cellStyle name="Migliaia 60 5 3 4" xfId="27832" xr:uid="{00000000-0005-0000-0000-0000AB790000}"/>
    <cellStyle name="Migliaia 60 5 3 5" xfId="35886" xr:uid="{00000000-0005-0000-0000-0000AC790000}"/>
    <cellStyle name="Migliaia 60 5 3 6" xfId="38846" xr:uid="{00000000-0005-0000-0000-0000AD790000}"/>
    <cellStyle name="Migliaia 60 5 4" xfId="16507" xr:uid="{00000000-0005-0000-0000-0000AE790000}"/>
    <cellStyle name="Migliaia 60 5 4 2" xfId="16508" xr:uid="{00000000-0005-0000-0000-0000AF790000}"/>
    <cellStyle name="Migliaia 60 5 4 3" xfId="16509" xr:uid="{00000000-0005-0000-0000-0000B0790000}"/>
    <cellStyle name="Migliaia 60 5 4 4" xfId="28748" xr:uid="{00000000-0005-0000-0000-0000B1790000}"/>
    <cellStyle name="Migliaia 60 5 4 5" xfId="39750" xr:uid="{00000000-0005-0000-0000-0000B2790000}"/>
    <cellStyle name="Migliaia 60 5 5" xfId="16510" xr:uid="{00000000-0005-0000-0000-0000B3790000}"/>
    <cellStyle name="Migliaia 60 5 5 2" xfId="16511" xr:uid="{00000000-0005-0000-0000-0000B4790000}"/>
    <cellStyle name="Migliaia 60 5 5 3" xfId="16512" xr:uid="{00000000-0005-0000-0000-0000B5790000}"/>
    <cellStyle name="Migliaia 60 5 5 4" xfId="29668" xr:uid="{00000000-0005-0000-0000-0000B6790000}"/>
    <cellStyle name="Migliaia 60 5 5 5" xfId="40655" xr:uid="{00000000-0005-0000-0000-0000B7790000}"/>
    <cellStyle name="Migliaia 60 5 6" xfId="16513" xr:uid="{00000000-0005-0000-0000-0000B8790000}"/>
    <cellStyle name="Migliaia 60 5 7" xfId="16514" xr:uid="{00000000-0005-0000-0000-0000B9790000}"/>
    <cellStyle name="Migliaia 60 5 8" xfId="16515" xr:uid="{00000000-0005-0000-0000-0000BA790000}"/>
    <cellStyle name="Migliaia 60 5 9" xfId="24785" xr:uid="{00000000-0005-0000-0000-0000BB790000}"/>
    <cellStyle name="Migliaia 60 6" xfId="16516" xr:uid="{00000000-0005-0000-0000-0000BC790000}"/>
    <cellStyle name="Migliaia 60 6 2" xfId="16517" xr:uid="{00000000-0005-0000-0000-0000BD790000}"/>
    <cellStyle name="Migliaia 60 6 3" xfId="16518" xr:uid="{00000000-0005-0000-0000-0000BE790000}"/>
    <cellStyle name="Migliaia 60 6 4" xfId="16519" xr:uid="{00000000-0005-0000-0000-0000BF790000}"/>
    <cellStyle name="Migliaia 60 6 5" xfId="27115" xr:uid="{00000000-0005-0000-0000-0000C0790000}"/>
    <cellStyle name="Migliaia 60 6 6" xfId="32193" xr:uid="{00000000-0005-0000-0000-0000C1790000}"/>
    <cellStyle name="Migliaia 60 6 7" xfId="35181" xr:uid="{00000000-0005-0000-0000-0000C2790000}"/>
    <cellStyle name="Migliaia 60 6 8" xfId="38141" xr:uid="{00000000-0005-0000-0000-0000C3790000}"/>
    <cellStyle name="Migliaia 60 7" xfId="16520" xr:uid="{00000000-0005-0000-0000-0000C4790000}"/>
    <cellStyle name="Migliaia 60 7 2" xfId="16521" xr:uid="{00000000-0005-0000-0000-0000C5790000}"/>
    <cellStyle name="Migliaia 60 7 3" xfId="16522" xr:uid="{00000000-0005-0000-0000-0000C6790000}"/>
    <cellStyle name="Migliaia 60 7 4" xfId="16523" xr:uid="{00000000-0005-0000-0000-0000C7790000}"/>
    <cellStyle name="Migliaia 60 7 5" xfId="24005" xr:uid="{00000000-0005-0000-0000-0000C8790000}"/>
    <cellStyle name="Migliaia 60 7 6" xfId="30561" xr:uid="{00000000-0005-0000-0000-0000C9790000}"/>
    <cellStyle name="Migliaia 60 7 7" xfId="33222" xr:uid="{00000000-0005-0000-0000-0000CA790000}"/>
    <cellStyle name="Migliaia 60 7 8" xfId="36513" xr:uid="{00000000-0005-0000-0000-0000CB790000}"/>
    <cellStyle name="Migliaia 60 8" xfId="16524" xr:uid="{00000000-0005-0000-0000-0000CC790000}"/>
    <cellStyle name="Migliaia 60 8 2" xfId="16525" xr:uid="{00000000-0005-0000-0000-0000CD790000}"/>
    <cellStyle name="Migliaia 60 8 3" xfId="16526" xr:uid="{00000000-0005-0000-0000-0000CE790000}"/>
    <cellStyle name="Migliaia 60 8 4" xfId="16527" xr:uid="{00000000-0005-0000-0000-0000CF790000}"/>
    <cellStyle name="Migliaia 60 8 5" xfId="27302" xr:uid="{00000000-0005-0000-0000-0000D0790000}"/>
    <cellStyle name="Migliaia 60 8 6" xfId="32373" xr:uid="{00000000-0005-0000-0000-0000D1790000}"/>
    <cellStyle name="Migliaia 60 8 7" xfId="35361" xr:uid="{00000000-0005-0000-0000-0000D2790000}"/>
    <cellStyle name="Migliaia 60 8 8" xfId="38321" xr:uid="{00000000-0005-0000-0000-0000D3790000}"/>
    <cellStyle name="Migliaia 60 9" xfId="16528" xr:uid="{00000000-0005-0000-0000-0000D4790000}"/>
    <cellStyle name="Migliaia 60 9 2" xfId="16529" xr:uid="{00000000-0005-0000-0000-0000D5790000}"/>
    <cellStyle name="Migliaia 60 9 3" xfId="16530" xr:uid="{00000000-0005-0000-0000-0000D6790000}"/>
    <cellStyle name="Migliaia 60 9 4" xfId="16531" xr:uid="{00000000-0005-0000-0000-0000D7790000}"/>
    <cellStyle name="Migliaia 60 9 5" xfId="27422" xr:uid="{00000000-0005-0000-0000-0000D8790000}"/>
    <cellStyle name="Migliaia 60 9 6" xfId="30437" xr:uid="{00000000-0005-0000-0000-0000D9790000}"/>
    <cellStyle name="Migliaia 60 9 7" xfId="35481" xr:uid="{00000000-0005-0000-0000-0000DA790000}"/>
    <cellStyle name="Migliaia 60 9 8" xfId="38441" xr:uid="{00000000-0005-0000-0000-0000DB790000}"/>
    <cellStyle name="Migliaia 61" xfId="16532" xr:uid="{00000000-0005-0000-0000-0000DC790000}"/>
    <cellStyle name="Migliaia 61 10" xfId="16533" xr:uid="{00000000-0005-0000-0000-0000DD790000}"/>
    <cellStyle name="Migliaia 61 10 2" xfId="16534" xr:uid="{00000000-0005-0000-0000-0000DE790000}"/>
    <cellStyle name="Migliaia 61 10 3" xfId="16535" xr:uid="{00000000-0005-0000-0000-0000DF790000}"/>
    <cellStyle name="Migliaia 61 10 4" xfId="28339" xr:uid="{00000000-0005-0000-0000-0000E0790000}"/>
    <cellStyle name="Migliaia 61 10 5" xfId="33097" xr:uid="{00000000-0005-0000-0000-0000E1790000}"/>
    <cellStyle name="Migliaia 61 10 6" xfId="39346" xr:uid="{00000000-0005-0000-0000-0000E2790000}"/>
    <cellStyle name="Migliaia 61 11" xfId="16536" xr:uid="{00000000-0005-0000-0000-0000E3790000}"/>
    <cellStyle name="Migliaia 61 11 2" xfId="16537" xr:uid="{00000000-0005-0000-0000-0000E4790000}"/>
    <cellStyle name="Migliaia 61 11 3" xfId="16538" xr:uid="{00000000-0005-0000-0000-0000E5790000}"/>
    <cellStyle name="Migliaia 61 11 4" xfId="29259" xr:uid="{00000000-0005-0000-0000-0000E6790000}"/>
    <cellStyle name="Migliaia 61 11 5" xfId="32747" xr:uid="{00000000-0005-0000-0000-0000E7790000}"/>
    <cellStyle name="Migliaia 61 11 6" xfId="40251" xr:uid="{00000000-0005-0000-0000-0000E8790000}"/>
    <cellStyle name="Migliaia 61 12" xfId="16539" xr:uid="{00000000-0005-0000-0000-0000E9790000}"/>
    <cellStyle name="Migliaia 61 13" xfId="16540" xr:uid="{00000000-0005-0000-0000-0000EA790000}"/>
    <cellStyle name="Migliaia 61 14" xfId="16541" xr:uid="{00000000-0005-0000-0000-0000EB790000}"/>
    <cellStyle name="Migliaia 61 15" xfId="23652" xr:uid="{00000000-0005-0000-0000-0000EC790000}"/>
    <cellStyle name="Migliaia 61 16" xfId="30297" xr:uid="{00000000-0005-0000-0000-0000ED790000}"/>
    <cellStyle name="Migliaia 61 17" xfId="36394" xr:uid="{00000000-0005-0000-0000-0000EE790000}"/>
    <cellStyle name="Migliaia 61 18" xfId="41156" xr:uid="{00000000-0005-0000-0000-0000EF790000}"/>
    <cellStyle name="Migliaia 61 19" xfId="41277" xr:uid="{00000000-0005-0000-0000-0000F0790000}"/>
    <cellStyle name="Migliaia 61 2" xfId="16542" xr:uid="{00000000-0005-0000-0000-0000F1790000}"/>
    <cellStyle name="Migliaia 61 2 10" xfId="24786" xr:uid="{00000000-0005-0000-0000-0000F2790000}"/>
    <cellStyle name="Migliaia 61 2 11" xfId="30298" xr:uid="{00000000-0005-0000-0000-0000F3790000}"/>
    <cellStyle name="Migliaia 61 2 12" xfId="37254" xr:uid="{00000000-0005-0000-0000-0000F4790000}"/>
    <cellStyle name="Migliaia 61 2 2" xfId="16543" xr:uid="{00000000-0005-0000-0000-0000F5790000}"/>
    <cellStyle name="Migliaia 61 2 2 10" xfId="31304" xr:uid="{00000000-0005-0000-0000-0000F6790000}"/>
    <cellStyle name="Migliaia 61 2 2 11" xfId="34068" xr:uid="{00000000-0005-0000-0000-0000F7790000}"/>
    <cellStyle name="Migliaia 61 2 2 12" xfId="37255" xr:uid="{00000000-0005-0000-0000-0000F8790000}"/>
    <cellStyle name="Migliaia 61 2 2 2" xfId="16544" xr:uid="{00000000-0005-0000-0000-0000F9790000}"/>
    <cellStyle name="Migliaia 61 2 2 2 2" xfId="16545" xr:uid="{00000000-0005-0000-0000-0000FA790000}"/>
    <cellStyle name="Migliaia 61 2 2 2 3" xfId="16546" xr:uid="{00000000-0005-0000-0000-0000FB790000}"/>
    <cellStyle name="Migliaia 61 2 2 2 4" xfId="16547" xr:uid="{00000000-0005-0000-0000-0000FC790000}"/>
    <cellStyle name="Migliaia 61 2 2 2 5" xfId="27130" xr:uid="{00000000-0005-0000-0000-0000FD790000}"/>
    <cellStyle name="Migliaia 61 2 2 2 6" xfId="32208" xr:uid="{00000000-0005-0000-0000-0000FE790000}"/>
    <cellStyle name="Migliaia 61 2 2 2 7" xfId="35196" xr:uid="{00000000-0005-0000-0000-0000FF790000}"/>
    <cellStyle name="Migliaia 61 2 2 2 8" xfId="38156" xr:uid="{00000000-0005-0000-0000-0000007A0000}"/>
    <cellStyle name="Migliaia 61 2 2 3" xfId="16548" xr:uid="{00000000-0005-0000-0000-0000017A0000}"/>
    <cellStyle name="Migliaia 61 2 2 3 2" xfId="16549" xr:uid="{00000000-0005-0000-0000-0000027A0000}"/>
    <cellStyle name="Migliaia 61 2 2 3 3" xfId="16550" xr:uid="{00000000-0005-0000-0000-0000037A0000}"/>
    <cellStyle name="Migliaia 61 2 2 3 4" xfId="28201" xr:uid="{00000000-0005-0000-0000-0000047A0000}"/>
    <cellStyle name="Migliaia 61 2 2 3 5" xfId="36250" xr:uid="{00000000-0005-0000-0000-0000057A0000}"/>
    <cellStyle name="Migliaia 61 2 2 3 6" xfId="39210" xr:uid="{00000000-0005-0000-0000-0000067A0000}"/>
    <cellStyle name="Migliaia 61 2 2 4" xfId="16551" xr:uid="{00000000-0005-0000-0000-0000077A0000}"/>
    <cellStyle name="Migliaia 61 2 2 4 2" xfId="16552" xr:uid="{00000000-0005-0000-0000-0000087A0000}"/>
    <cellStyle name="Migliaia 61 2 2 4 3" xfId="16553" xr:uid="{00000000-0005-0000-0000-0000097A0000}"/>
    <cellStyle name="Migliaia 61 2 2 4 4" xfId="29117" xr:uid="{00000000-0005-0000-0000-00000A7A0000}"/>
    <cellStyle name="Migliaia 61 2 2 4 5" xfId="40114" xr:uid="{00000000-0005-0000-0000-00000B7A0000}"/>
    <cellStyle name="Migliaia 61 2 2 5" xfId="16554" xr:uid="{00000000-0005-0000-0000-00000C7A0000}"/>
    <cellStyle name="Migliaia 61 2 2 5 2" xfId="16555" xr:uid="{00000000-0005-0000-0000-00000D7A0000}"/>
    <cellStyle name="Migliaia 61 2 2 5 3" xfId="16556" xr:uid="{00000000-0005-0000-0000-00000E7A0000}"/>
    <cellStyle name="Migliaia 61 2 2 5 4" xfId="30037" xr:uid="{00000000-0005-0000-0000-00000F7A0000}"/>
    <cellStyle name="Migliaia 61 2 2 5 5" xfId="41019" xr:uid="{00000000-0005-0000-0000-0000107A0000}"/>
    <cellStyle name="Migliaia 61 2 2 6" xfId="16557" xr:uid="{00000000-0005-0000-0000-0000117A0000}"/>
    <cellStyle name="Migliaia 61 2 2 7" xfId="16558" xr:uid="{00000000-0005-0000-0000-0000127A0000}"/>
    <cellStyle name="Migliaia 61 2 2 8" xfId="16559" xr:uid="{00000000-0005-0000-0000-0000137A0000}"/>
    <cellStyle name="Migliaia 61 2 2 9" xfId="24787" xr:uid="{00000000-0005-0000-0000-0000147A0000}"/>
    <cellStyle name="Migliaia 61 2 3" xfId="16560" xr:uid="{00000000-0005-0000-0000-0000157A0000}"/>
    <cellStyle name="Migliaia 61 2 3 2" xfId="16561" xr:uid="{00000000-0005-0000-0000-0000167A0000}"/>
    <cellStyle name="Migliaia 61 2 3 3" xfId="16562" xr:uid="{00000000-0005-0000-0000-0000177A0000}"/>
    <cellStyle name="Migliaia 61 2 3 4" xfId="16563" xr:uid="{00000000-0005-0000-0000-0000187A0000}"/>
    <cellStyle name="Migliaia 61 2 3 5" xfId="27129" xr:uid="{00000000-0005-0000-0000-0000197A0000}"/>
    <cellStyle name="Migliaia 61 2 3 6" xfId="32207" xr:uid="{00000000-0005-0000-0000-00001A7A0000}"/>
    <cellStyle name="Migliaia 61 2 3 7" xfId="35195" xr:uid="{00000000-0005-0000-0000-00001B7A0000}"/>
    <cellStyle name="Migliaia 61 2 3 8" xfId="38155" xr:uid="{00000000-0005-0000-0000-00001C7A0000}"/>
    <cellStyle name="Migliaia 61 2 4" xfId="16564" xr:uid="{00000000-0005-0000-0000-00001D7A0000}"/>
    <cellStyle name="Migliaia 61 2 4 2" xfId="16565" xr:uid="{00000000-0005-0000-0000-00001E7A0000}"/>
    <cellStyle name="Migliaia 61 2 4 3" xfId="16566" xr:uid="{00000000-0005-0000-0000-00001F7A0000}"/>
    <cellStyle name="Migliaia 61 2 4 4" xfId="16567" xr:uid="{00000000-0005-0000-0000-0000207A0000}"/>
    <cellStyle name="Migliaia 61 2 4 5" xfId="27486" xr:uid="{00000000-0005-0000-0000-0000217A0000}"/>
    <cellStyle name="Migliaia 61 2 4 6" xfId="31303" xr:uid="{00000000-0005-0000-0000-0000227A0000}"/>
    <cellStyle name="Migliaia 61 2 4 7" xfId="35543" xr:uid="{00000000-0005-0000-0000-0000237A0000}"/>
    <cellStyle name="Migliaia 61 2 4 8" xfId="38503" xr:uid="{00000000-0005-0000-0000-0000247A0000}"/>
    <cellStyle name="Migliaia 61 2 5" xfId="16568" xr:uid="{00000000-0005-0000-0000-0000257A0000}"/>
    <cellStyle name="Migliaia 61 2 5 2" xfId="16569" xr:uid="{00000000-0005-0000-0000-0000267A0000}"/>
    <cellStyle name="Migliaia 61 2 5 3" xfId="16570" xr:uid="{00000000-0005-0000-0000-0000277A0000}"/>
    <cellStyle name="Migliaia 61 2 5 4" xfId="28402" xr:uid="{00000000-0005-0000-0000-0000287A0000}"/>
    <cellStyle name="Migliaia 61 2 5 5" xfId="34067" xr:uid="{00000000-0005-0000-0000-0000297A0000}"/>
    <cellStyle name="Migliaia 61 2 5 6" xfId="39407" xr:uid="{00000000-0005-0000-0000-00002A7A0000}"/>
    <cellStyle name="Migliaia 61 2 6" xfId="16571" xr:uid="{00000000-0005-0000-0000-00002B7A0000}"/>
    <cellStyle name="Migliaia 61 2 6 2" xfId="16572" xr:uid="{00000000-0005-0000-0000-00002C7A0000}"/>
    <cellStyle name="Migliaia 61 2 6 3" xfId="16573" xr:uid="{00000000-0005-0000-0000-00002D7A0000}"/>
    <cellStyle name="Migliaia 61 2 6 4" xfId="29322" xr:uid="{00000000-0005-0000-0000-00002E7A0000}"/>
    <cellStyle name="Migliaia 61 2 6 5" xfId="40312" xr:uid="{00000000-0005-0000-0000-00002F7A0000}"/>
    <cellStyle name="Migliaia 61 2 7" xfId="16574" xr:uid="{00000000-0005-0000-0000-0000307A0000}"/>
    <cellStyle name="Migliaia 61 2 8" xfId="16575" xr:uid="{00000000-0005-0000-0000-0000317A0000}"/>
    <cellStyle name="Migliaia 61 2 9" xfId="16576" xr:uid="{00000000-0005-0000-0000-0000327A0000}"/>
    <cellStyle name="Migliaia 61 3" xfId="16577" xr:uid="{00000000-0005-0000-0000-0000337A0000}"/>
    <cellStyle name="Migliaia 61 3 10" xfId="16578" xr:uid="{00000000-0005-0000-0000-0000347A0000}"/>
    <cellStyle name="Migliaia 61 3 11" xfId="16579" xr:uid="{00000000-0005-0000-0000-0000357A0000}"/>
    <cellStyle name="Migliaia 61 3 12" xfId="24788" xr:uid="{00000000-0005-0000-0000-0000367A0000}"/>
    <cellStyle name="Migliaia 61 3 13" xfId="31305" xr:uid="{00000000-0005-0000-0000-0000377A0000}"/>
    <cellStyle name="Migliaia 61 3 14" xfId="37256" xr:uid="{00000000-0005-0000-0000-0000387A0000}"/>
    <cellStyle name="Migliaia 61 3 2" xfId="16580" xr:uid="{00000000-0005-0000-0000-0000397A0000}"/>
    <cellStyle name="Migliaia 61 3 2 10" xfId="31306" xr:uid="{00000000-0005-0000-0000-00003A7A0000}"/>
    <cellStyle name="Migliaia 61 3 2 11" xfId="34070" xr:uid="{00000000-0005-0000-0000-00003B7A0000}"/>
    <cellStyle name="Migliaia 61 3 2 12" xfId="37257" xr:uid="{00000000-0005-0000-0000-00003C7A0000}"/>
    <cellStyle name="Migliaia 61 3 2 2" xfId="16581" xr:uid="{00000000-0005-0000-0000-00003D7A0000}"/>
    <cellStyle name="Migliaia 61 3 2 2 2" xfId="16582" xr:uid="{00000000-0005-0000-0000-00003E7A0000}"/>
    <cellStyle name="Migliaia 61 3 2 2 3" xfId="16583" xr:uid="{00000000-0005-0000-0000-00003F7A0000}"/>
    <cellStyle name="Migliaia 61 3 2 2 4" xfId="16584" xr:uid="{00000000-0005-0000-0000-0000407A0000}"/>
    <cellStyle name="Migliaia 61 3 2 2 5" xfId="27132" xr:uid="{00000000-0005-0000-0000-0000417A0000}"/>
    <cellStyle name="Migliaia 61 3 2 2 6" xfId="32210" xr:uid="{00000000-0005-0000-0000-0000427A0000}"/>
    <cellStyle name="Migliaia 61 3 2 2 7" xfId="35198" xr:uid="{00000000-0005-0000-0000-0000437A0000}"/>
    <cellStyle name="Migliaia 61 3 2 2 8" xfId="38158" xr:uid="{00000000-0005-0000-0000-0000447A0000}"/>
    <cellStyle name="Migliaia 61 3 2 3" xfId="16585" xr:uid="{00000000-0005-0000-0000-0000457A0000}"/>
    <cellStyle name="Migliaia 61 3 2 3 2" xfId="16586" xr:uid="{00000000-0005-0000-0000-0000467A0000}"/>
    <cellStyle name="Migliaia 61 3 2 3 3" xfId="16587" xr:uid="{00000000-0005-0000-0000-0000477A0000}"/>
    <cellStyle name="Migliaia 61 3 2 3 4" xfId="27834" xr:uid="{00000000-0005-0000-0000-0000487A0000}"/>
    <cellStyle name="Migliaia 61 3 2 3 5" xfId="35888" xr:uid="{00000000-0005-0000-0000-0000497A0000}"/>
    <cellStyle name="Migliaia 61 3 2 3 6" xfId="38848" xr:uid="{00000000-0005-0000-0000-00004A7A0000}"/>
    <cellStyle name="Migliaia 61 3 2 4" xfId="16588" xr:uid="{00000000-0005-0000-0000-00004B7A0000}"/>
    <cellStyle name="Migliaia 61 3 2 4 2" xfId="16589" xr:uid="{00000000-0005-0000-0000-00004C7A0000}"/>
    <cellStyle name="Migliaia 61 3 2 4 3" xfId="16590" xr:uid="{00000000-0005-0000-0000-00004D7A0000}"/>
    <cellStyle name="Migliaia 61 3 2 4 4" xfId="28750" xr:uid="{00000000-0005-0000-0000-00004E7A0000}"/>
    <cellStyle name="Migliaia 61 3 2 4 5" xfId="39752" xr:uid="{00000000-0005-0000-0000-00004F7A0000}"/>
    <cellStyle name="Migliaia 61 3 2 5" xfId="16591" xr:uid="{00000000-0005-0000-0000-0000507A0000}"/>
    <cellStyle name="Migliaia 61 3 2 5 2" xfId="16592" xr:uid="{00000000-0005-0000-0000-0000517A0000}"/>
    <cellStyle name="Migliaia 61 3 2 5 3" xfId="16593" xr:uid="{00000000-0005-0000-0000-0000527A0000}"/>
    <cellStyle name="Migliaia 61 3 2 5 4" xfId="29670" xr:uid="{00000000-0005-0000-0000-0000537A0000}"/>
    <cellStyle name="Migliaia 61 3 2 5 5" xfId="40657" xr:uid="{00000000-0005-0000-0000-0000547A0000}"/>
    <cellStyle name="Migliaia 61 3 2 6" xfId="16594" xr:uid="{00000000-0005-0000-0000-0000557A0000}"/>
    <cellStyle name="Migliaia 61 3 2 7" xfId="16595" xr:uid="{00000000-0005-0000-0000-0000567A0000}"/>
    <cellStyle name="Migliaia 61 3 2 8" xfId="16596" xr:uid="{00000000-0005-0000-0000-0000577A0000}"/>
    <cellStyle name="Migliaia 61 3 2 9" xfId="24789" xr:uid="{00000000-0005-0000-0000-0000587A0000}"/>
    <cellStyle name="Migliaia 61 3 3" xfId="16597" xr:uid="{00000000-0005-0000-0000-0000597A0000}"/>
    <cellStyle name="Migliaia 61 3 3 10" xfId="24790" xr:uid="{00000000-0005-0000-0000-00005A7A0000}"/>
    <cellStyle name="Migliaia 61 3 3 11" xfId="31307" xr:uid="{00000000-0005-0000-0000-00005B7A0000}"/>
    <cellStyle name="Migliaia 61 3 3 12" xfId="34071" xr:uid="{00000000-0005-0000-0000-00005C7A0000}"/>
    <cellStyle name="Migliaia 61 3 3 13" xfId="37258" xr:uid="{00000000-0005-0000-0000-00005D7A0000}"/>
    <cellStyle name="Migliaia 61 3 3 2" xfId="16598" xr:uid="{00000000-0005-0000-0000-00005E7A0000}"/>
    <cellStyle name="Migliaia 61 3 3 2 10" xfId="31308" xr:uid="{00000000-0005-0000-0000-00005F7A0000}"/>
    <cellStyle name="Migliaia 61 3 3 2 11" xfId="34072" xr:uid="{00000000-0005-0000-0000-0000607A0000}"/>
    <cellStyle name="Migliaia 61 3 3 2 12" xfId="37259" xr:uid="{00000000-0005-0000-0000-0000617A0000}"/>
    <cellStyle name="Migliaia 61 3 3 2 2" xfId="16599" xr:uid="{00000000-0005-0000-0000-0000627A0000}"/>
    <cellStyle name="Migliaia 61 3 3 2 2 2" xfId="16600" xr:uid="{00000000-0005-0000-0000-0000637A0000}"/>
    <cellStyle name="Migliaia 61 3 3 2 2 3" xfId="16601" xr:uid="{00000000-0005-0000-0000-0000647A0000}"/>
    <cellStyle name="Migliaia 61 3 3 2 2 4" xfId="16602" xr:uid="{00000000-0005-0000-0000-0000657A0000}"/>
    <cellStyle name="Migliaia 61 3 3 2 2 5" xfId="27134" xr:uid="{00000000-0005-0000-0000-0000667A0000}"/>
    <cellStyle name="Migliaia 61 3 3 2 2 6" xfId="32212" xr:uid="{00000000-0005-0000-0000-0000677A0000}"/>
    <cellStyle name="Migliaia 61 3 3 2 2 7" xfId="35200" xr:uid="{00000000-0005-0000-0000-0000687A0000}"/>
    <cellStyle name="Migliaia 61 3 3 2 2 8" xfId="38160" xr:uid="{00000000-0005-0000-0000-0000697A0000}"/>
    <cellStyle name="Migliaia 61 3 3 2 3" xfId="16603" xr:uid="{00000000-0005-0000-0000-00006A7A0000}"/>
    <cellStyle name="Migliaia 61 3 3 2 3 2" xfId="16604" xr:uid="{00000000-0005-0000-0000-00006B7A0000}"/>
    <cellStyle name="Migliaia 61 3 3 2 3 3" xfId="16605" xr:uid="{00000000-0005-0000-0000-00006C7A0000}"/>
    <cellStyle name="Migliaia 61 3 3 2 3 4" xfId="28203" xr:uid="{00000000-0005-0000-0000-00006D7A0000}"/>
    <cellStyle name="Migliaia 61 3 3 2 3 5" xfId="36252" xr:uid="{00000000-0005-0000-0000-00006E7A0000}"/>
    <cellStyle name="Migliaia 61 3 3 2 3 6" xfId="39212" xr:uid="{00000000-0005-0000-0000-00006F7A0000}"/>
    <cellStyle name="Migliaia 61 3 3 2 4" xfId="16606" xr:uid="{00000000-0005-0000-0000-0000707A0000}"/>
    <cellStyle name="Migliaia 61 3 3 2 4 2" xfId="16607" xr:uid="{00000000-0005-0000-0000-0000717A0000}"/>
    <cellStyle name="Migliaia 61 3 3 2 4 3" xfId="16608" xr:uid="{00000000-0005-0000-0000-0000727A0000}"/>
    <cellStyle name="Migliaia 61 3 3 2 4 4" xfId="29119" xr:uid="{00000000-0005-0000-0000-0000737A0000}"/>
    <cellStyle name="Migliaia 61 3 3 2 4 5" xfId="40116" xr:uid="{00000000-0005-0000-0000-0000747A0000}"/>
    <cellStyle name="Migliaia 61 3 3 2 5" xfId="16609" xr:uid="{00000000-0005-0000-0000-0000757A0000}"/>
    <cellStyle name="Migliaia 61 3 3 2 5 2" xfId="16610" xr:uid="{00000000-0005-0000-0000-0000767A0000}"/>
    <cellStyle name="Migliaia 61 3 3 2 5 3" xfId="16611" xr:uid="{00000000-0005-0000-0000-0000777A0000}"/>
    <cellStyle name="Migliaia 61 3 3 2 5 4" xfId="30039" xr:uid="{00000000-0005-0000-0000-0000787A0000}"/>
    <cellStyle name="Migliaia 61 3 3 2 5 5" xfId="41021" xr:uid="{00000000-0005-0000-0000-0000797A0000}"/>
    <cellStyle name="Migliaia 61 3 3 2 6" xfId="16612" xr:uid="{00000000-0005-0000-0000-00007A7A0000}"/>
    <cellStyle name="Migliaia 61 3 3 2 7" xfId="16613" xr:uid="{00000000-0005-0000-0000-00007B7A0000}"/>
    <cellStyle name="Migliaia 61 3 3 2 8" xfId="16614" xr:uid="{00000000-0005-0000-0000-00007C7A0000}"/>
    <cellStyle name="Migliaia 61 3 3 2 9" xfId="24791" xr:uid="{00000000-0005-0000-0000-00007D7A0000}"/>
    <cellStyle name="Migliaia 61 3 3 3" xfId="16615" xr:uid="{00000000-0005-0000-0000-00007E7A0000}"/>
    <cellStyle name="Migliaia 61 3 3 3 2" xfId="16616" xr:uid="{00000000-0005-0000-0000-00007F7A0000}"/>
    <cellStyle name="Migliaia 61 3 3 3 3" xfId="16617" xr:uid="{00000000-0005-0000-0000-0000807A0000}"/>
    <cellStyle name="Migliaia 61 3 3 3 4" xfId="16618" xr:uid="{00000000-0005-0000-0000-0000817A0000}"/>
    <cellStyle name="Migliaia 61 3 3 3 5" xfId="27133" xr:uid="{00000000-0005-0000-0000-0000827A0000}"/>
    <cellStyle name="Migliaia 61 3 3 3 6" xfId="32211" xr:uid="{00000000-0005-0000-0000-0000837A0000}"/>
    <cellStyle name="Migliaia 61 3 3 3 7" xfId="35199" xr:uid="{00000000-0005-0000-0000-0000847A0000}"/>
    <cellStyle name="Migliaia 61 3 3 3 8" xfId="38159" xr:uid="{00000000-0005-0000-0000-0000857A0000}"/>
    <cellStyle name="Migliaia 61 3 3 4" xfId="16619" xr:uid="{00000000-0005-0000-0000-0000867A0000}"/>
    <cellStyle name="Migliaia 61 3 3 4 2" xfId="16620" xr:uid="{00000000-0005-0000-0000-0000877A0000}"/>
    <cellStyle name="Migliaia 61 3 3 4 3" xfId="16621" xr:uid="{00000000-0005-0000-0000-0000887A0000}"/>
    <cellStyle name="Migliaia 61 3 3 4 4" xfId="27835" xr:uid="{00000000-0005-0000-0000-0000897A0000}"/>
    <cellStyle name="Migliaia 61 3 3 4 5" xfId="35889" xr:uid="{00000000-0005-0000-0000-00008A7A0000}"/>
    <cellStyle name="Migliaia 61 3 3 4 6" xfId="38849" xr:uid="{00000000-0005-0000-0000-00008B7A0000}"/>
    <cellStyle name="Migliaia 61 3 3 5" xfId="16622" xr:uid="{00000000-0005-0000-0000-00008C7A0000}"/>
    <cellStyle name="Migliaia 61 3 3 5 2" xfId="16623" xr:uid="{00000000-0005-0000-0000-00008D7A0000}"/>
    <cellStyle name="Migliaia 61 3 3 5 3" xfId="16624" xr:uid="{00000000-0005-0000-0000-00008E7A0000}"/>
    <cellStyle name="Migliaia 61 3 3 5 4" xfId="28751" xr:uid="{00000000-0005-0000-0000-00008F7A0000}"/>
    <cellStyle name="Migliaia 61 3 3 5 5" xfId="39753" xr:uid="{00000000-0005-0000-0000-0000907A0000}"/>
    <cellStyle name="Migliaia 61 3 3 6" xfId="16625" xr:uid="{00000000-0005-0000-0000-0000917A0000}"/>
    <cellStyle name="Migliaia 61 3 3 6 2" xfId="16626" xr:uid="{00000000-0005-0000-0000-0000927A0000}"/>
    <cellStyle name="Migliaia 61 3 3 6 3" xfId="16627" xr:uid="{00000000-0005-0000-0000-0000937A0000}"/>
    <cellStyle name="Migliaia 61 3 3 6 4" xfId="29671" xr:uid="{00000000-0005-0000-0000-0000947A0000}"/>
    <cellStyle name="Migliaia 61 3 3 6 5" xfId="40658" xr:uid="{00000000-0005-0000-0000-0000957A0000}"/>
    <cellStyle name="Migliaia 61 3 3 7" xfId="16628" xr:uid="{00000000-0005-0000-0000-0000967A0000}"/>
    <cellStyle name="Migliaia 61 3 3 8" xfId="16629" xr:uid="{00000000-0005-0000-0000-0000977A0000}"/>
    <cellStyle name="Migliaia 61 3 3 9" xfId="16630" xr:uid="{00000000-0005-0000-0000-0000987A0000}"/>
    <cellStyle name="Migliaia 61 3 4" xfId="16631" xr:uid="{00000000-0005-0000-0000-0000997A0000}"/>
    <cellStyle name="Migliaia 61 3 4 10" xfId="31309" xr:uid="{00000000-0005-0000-0000-00009A7A0000}"/>
    <cellStyle name="Migliaia 61 3 4 11" xfId="34073" xr:uid="{00000000-0005-0000-0000-00009B7A0000}"/>
    <cellStyle name="Migliaia 61 3 4 12" xfId="37260" xr:uid="{00000000-0005-0000-0000-00009C7A0000}"/>
    <cellStyle name="Migliaia 61 3 4 2" xfId="16632" xr:uid="{00000000-0005-0000-0000-00009D7A0000}"/>
    <cellStyle name="Migliaia 61 3 4 2 2" xfId="16633" xr:uid="{00000000-0005-0000-0000-00009E7A0000}"/>
    <cellStyle name="Migliaia 61 3 4 2 3" xfId="16634" xr:uid="{00000000-0005-0000-0000-00009F7A0000}"/>
    <cellStyle name="Migliaia 61 3 4 2 4" xfId="16635" xr:uid="{00000000-0005-0000-0000-0000A07A0000}"/>
    <cellStyle name="Migliaia 61 3 4 2 5" xfId="27135" xr:uid="{00000000-0005-0000-0000-0000A17A0000}"/>
    <cellStyle name="Migliaia 61 3 4 2 6" xfId="32213" xr:uid="{00000000-0005-0000-0000-0000A27A0000}"/>
    <cellStyle name="Migliaia 61 3 4 2 7" xfId="35201" xr:uid="{00000000-0005-0000-0000-0000A37A0000}"/>
    <cellStyle name="Migliaia 61 3 4 2 8" xfId="38161" xr:uid="{00000000-0005-0000-0000-0000A47A0000}"/>
    <cellStyle name="Migliaia 61 3 4 3" xfId="16636" xr:uid="{00000000-0005-0000-0000-0000A57A0000}"/>
    <cellStyle name="Migliaia 61 3 4 3 2" xfId="16637" xr:uid="{00000000-0005-0000-0000-0000A67A0000}"/>
    <cellStyle name="Migliaia 61 3 4 3 3" xfId="16638" xr:uid="{00000000-0005-0000-0000-0000A77A0000}"/>
    <cellStyle name="Migliaia 61 3 4 3 4" xfId="28202" xr:uid="{00000000-0005-0000-0000-0000A87A0000}"/>
    <cellStyle name="Migliaia 61 3 4 3 5" xfId="36251" xr:uid="{00000000-0005-0000-0000-0000A97A0000}"/>
    <cellStyle name="Migliaia 61 3 4 3 6" xfId="39211" xr:uid="{00000000-0005-0000-0000-0000AA7A0000}"/>
    <cellStyle name="Migliaia 61 3 4 4" xfId="16639" xr:uid="{00000000-0005-0000-0000-0000AB7A0000}"/>
    <cellStyle name="Migliaia 61 3 4 4 2" xfId="16640" xr:uid="{00000000-0005-0000-0000-0000AC7A0000}"/>
    <cellStyle name="Migliaia 61 3 4 4 3" xfId="16641" xr:uid="{00000000-0005-0000-0000-0000AD7A0000}"/>
    <cellStyle name="Migliaia 61 3 4 4 4" xfId="29118" xr:uid="{00000000-0005-0000-0000-0000AE7A0000}"/>
    <cellStyle name="Migliaia 61 3 4 4 5" xfId="40115" xr:uid="{00000000-0005-0000-0000-0000AF7A0000}"/>
    <cellStyle name="Migliaia 61 3 4 5" xfId="16642" xr:uid="{00000000-0005-0000-0000-0000B07A0000}"/>
    <cellStyle name="Migliaia 61 3 4 5 2" xfId="16643" xr:uid="{00000000-0005-0000-0000-0000B17A0000}"/>
    <cellStyle name="Migliaia 61 3 4 5 3" xfId="16644" xr:uid="{00000000-0005-0000-0000-0000B27A0000}"/>
    <cellStyle name="Migliaia 61 3 4 5 4" xfId="30038" xr:uid="{00000000-0005-0000-0000-0000B37A0000}"/>
    <cellStyle name="Migliaia 61 3 4 5 5" xfId="41020" xr:uid="{00000000-0005-0000-0000-0000B47A0000}"/>
    <cellStyle name="Migliaia 61 3 4 6" xfId="16645" xr:uid="{00000000-0005-0000-0000-0000B57A0000}"/>
    <cellStyle name="Migliaia 61 3 4 7" xfId="16646" xr:uid="{00000000-0005-0000-0000-0000B67A0000}"/>
    <cellStyle name="Migliaia 61 3 4 8" xfId="16647" xr:uid="{00000000-0005-0000-0000-0000B77A0000}"/>
    <cellStyle name="Migliaia 61 3 4 9" xfId="24792" xr:uid="{00000000-0005-0000-0000-0000B87A0000}"/>
    <cellStyle name="Migliaia 61 3 5" xfId="16648" xr:uid="{00000000-0005-0000-0000-0000B97A0000}"/>
    <cellStyle name="Migliaia 61 3 5 2" xfId="16649" xr:uid="{00000000-0005-0000-0000-0000BA7A0000}"/>
    <cellStyle name="Migliaia 61 3 5 3" xfId="16650" xr:uid="{00000000-0005-0000-0000-0000BB7A0000}"/>
    <cellStyle name="Migliaia 61 3 5 4" xfId="16651" xr:uid="{00000000-0005-0000-0000-0000BC7A0000}"/>
    <cellStyle name="Migliaia 61 3 5 5" xfId="27131" xr:uid="{00000000-0005-0000-0000-0000BD7A0000}"/>
    <cellStyle name="Migliaia 61 3 5 6" xfId="32209" xr:uid="{00000000-0005-0000-0000-0000BE7A0000}"/>
    <cellStyle name="Migliaia 61 3 5 7" xfId="35197" xr:uid="{00000000-0005-0000-0000-0000BF7A0000}"/>
    <cellStyle name="Migliaia 61 3 5 8" xfId="38157" xr:uid="{00000000-0005-0000-0000-0000C07A0000}"/>
    <cellStyle name="Migliaia 61 3 6" xfId="16652" xr:uid="{00000000-0005-0000-0000-0000C17A0000}"/>
    <cellStyle name="Migliaia 61 3 6 2" xfId="16653" xr:uid="{00000000-0005-0000-0000-0000C27A0000}"/>
    <cellStyle name="Migliaia 61 3 6 3" xfId="16654" xr:uid="{00000000-0005-0000-0000-0000C37A0000}"/>
    <cellStyle name="Migliaia 61 3 6 4" xfId="27833" xr:uid="{00000000-0005-0000-0000-0000C47A0000}"/>
    <cellStyle name="Migliaia 61 3 6 5" xfId="35887" xr:uid="{00000000-0005-0000-0000-0000C57A0000}"/>
    <cellStyle name="Migliaia 61 3 6 6" xfId="38847" xr:uid="{00000000-0005-0000-0000-0000C67A0000}"/>
    <cellStyle name="Migliaia 61 3 7" xfId="16655" xr:uid="{00000000-0005-0000-0000-0000C77A0000}"/>
    <cellStyle name="Migliaia 61 3 7 2" xfId="16656" xr:uid="{00000000-0005-0000-0000-0000C87A0000}"/>
    <cellStyle name="Migliaia 61 3 7 3" xfId="16657" xr:uid="{00000000-0005-0000-0000-0000C97A0000}"/>
    <cellStyle name="Migliaia 61 3 7 4" xfId="28749" xr:uid="{00000000-0005-0000-0000-0000CA7A0000}"/>
    <cellStyle name="Migliaia 61 3 7 5" xfId="34069" xr:uid="{00000000-0005-0000-0000-0000CB7A0000}"/>
    <cellStyle name="Migliaia 61 3 7 6" xfId="39751" xr:uid="{00000000-0005-0000-0000-0000CC7A0000}"/>
    <cellStyle name="Migliaia 61 3 8" xfId="16658" xr:uid="{00000000-0005-0000-0000-0000CD7A0000}"/>
    <cellStyle name="Migliaia 61 3 8 2" xfId="16659" xr:uid="{00000000-0005-0000-0000-0000CE7A0000}"/>
    <cellStyle name="Migliaia 61 3 8 3" xfId="16660" xr:uid="{00000000-0005-0000-0000-0000CF7A0000}"/>
    <cellStyle name="Migliaia 61 3 8 4" xfId="29669" xr:uid="{00000000-0005-0000-0000-0000D07A0000}"/>
    <cellStyle name="Migliaia 61 3 8 5" xfId="40656" xr:uid="{00000000-0005-0000-0000-0000D17A0000}"/>
    <cellStyle name="Migliaia 61 3 9" xfId="16661" xr:uid="{00000000-0005-0000-0000-0000D27A0000}"/>
    <cellStyle name="Migliaia 61 4" xfId="16662" xr:uid="{00000000-0005-0000-0000-0000D37A0000}"/>
    <cellStyle name="Migliaia 61 4 10" xfId="16663" xr:uid="{00000000-0005-0000-0000-0000D47A0000}"/>
    <cellStyle name="Migliaia 61 4 11" xfId="24793" xr:uid="{00000000-0005-0000-0000-0000D57A0000}"/>
    <cellStyle name="Migliaia 61 4 12" xfId="31310" xr:uid="{00000000-0005-0000-0000-0000D67A0000}"/>
    <cellStyle name="Migliaia 61 4 13" xfId="34074" xr:uid="{00000000-0005-0000-0000-0000D77A0000}"/>
    <cellStyle name="Migliaia 61 4 14" xfId="37261" xr:uid="{00000000-0005-0000-0000-0000D87A0000}"/>
    <cellStyle name="Migliaia 61 4 2" xfId="16664" xr:uid="{00000000-0005-0000-0000-0000D97A0000}"/>
    <cellStyle name="Migliaia 61 4 2 10" xfId="24794" xr:uid="{00000000-0005-0000-0000-0000DA7A0000}"/>
    <cellStyle name="Migliaia 61 4 2 11" xfId="31311" xr:uid="{00000000-0005-0000-0000-0000DB7A0000}"/>
    <cellStyle name="Migliaia 61 4 2 12" xfId="34075" xr:uid="{00000000-0005-0000-0000-0000DC7A0000}"/>
    <cellStyle name="Migliaia 61 4 2 13" xfId="37262" xr:uid="{00000000-0005-0000-0000-0000DD7A0000}"/>
    <cellStyle name="Migliaia 61 4 2 2" xfId="16665" xr:uid="{00000000-0005-0000-0000-0000DE7A0000}"/>
    <cellStyle name="Migliaia 61 4 2 2 10" xfId="31312" xr:uid="{00000000-0005-0000-0000-0000DF7A0000}"/>
    <cellStyle name="Migliaia 61 4 2 2 11" xfId="34076" xr:uid="{00000000-0005-0000-0000-0000E07A0000}"/>
    <cellStyle name="Migliaia 61 4 2 2 12" xfId="37263" xr:uid="{00000000-0005-0000-0000-0000E17A0000}"/>
    <cellStyle name="Migliaia 61 4 2 2 2" xfId="16666" xr:uid="{00000000-0005-0000-0000-0000E27A0000}"/>
    <cellStyle name="Migliaia 61 4 2 2 2 2" xfId="16667" xr:uid="{00000000-0005-0000-0000-0000E37A0000}"/>
    <cellStyle name="Migliaia 61 4 2 2 2 3" xfId="16668" xr:uid="{00000000-0005-0000-0000-0000E47A0000}"/>
    <cellStyle name="Migliaia 61 4 2 2 2 4" xfId="16669" xr:uid="{00000000-0005-0000-0000-0000E57A0000}"/>
    <cellStyle name="Migliaia 61 4 2 2 2 5" xfId="27138" xr:uid="{00000000-0005-0000-0000-0000E67A0000}"/>
    <cellStyle name="Migliaia 61 4 2 2 2 6" xfId="32216" xr:uid="{00000000-0005-0000-0000-0000E77A0000}"/>
    <cellStyle name="Migliaia 61 4 2 2 2 7" xfId="35204" xr:uid="{00000000-0005-0000-0000-0000E87A0000}"/>
    <cellStyle name="Migliaia 61 4 2 2 2 8" xfId="38164" xr:uid="{00000000-0005-0000-0000-0000E97A0000}"/>
    <cellStyle name="Migliaia 61 4 2 2 3" xfId="16670" xr:uid="{00000000-0005-0000-0000-0000EA7A0000}"/>
    <cellStyle name="Migliaia 61 4 2 2 3 2" xfId="16671" xr:uid="{00000000-0005-0000-0000-0000EB7A0000}"/>
    <cellStyle name="Migliaia 61 4 2 2 3 3" xfId="16672" xr:uid="{00000000-0005-0000-0000-0000EC7A0000}"/>
    <cellStyle name="Migliaia 61 4 2 2 3 4" xfId="28205" xr:uid="{00000000-0005-0000-0000-0000ED7A0000}"/>
    <cellStyle name="Migliaia 61 4 2 2 3 5" xfId="36254" xr:uid="{00000000-0005-0000-0000-0000EE7A0000}"/>
    <cellStyle name="Migliaia 61 4 2 2 3 6" xfId="39214" xr:uid="{00000000-0005-0000-0000-0000EF7A0000}"/>
    <cellStyle name="Migliaia 61 4 2 2 4" xfId="16673" xr:uid="{00000000-0005-0000-0000-0000F07A0000}"/>
    <cellStyle name="Migliaia 61 4 2 2 4 2" xfId="16674" xr:uid="{00000000-0005-0000-0000-0000F17A0000}"/>
    <cellStyle name="Migliaia 61 4 2 2 4 3" xfId="16675" xr:uid="{00000000-0005-0000-0000-0000F27A0000}"/>
    <cellStyle name="Migliaia 61 4 2 2 4 4" xfId="29121" xr:uid="{00000000-0005-0000-0000-0000F37A0000}"/>
    <cellStyle name="Migliaia 61 4 2 2 4 5" xfId="40118" xr:uid="{00000000-0005-0000-0000-0000F47A0000}"/>
    <cellStyle name="Migliaia 61 4 2 2 5" xfId="16676" xr:uid="{00000000-0005-0000-0000-0000F57A0000}"/>
    <cellStyle name="Migliaia 61 4 2 2 5 2" xfId="16677" xr:uid="{00000000-0005-0000-0000-0000F67A0000}"/>
    <cellStyle name="Migliaia 61 4 2 2 5 3" xfId="16678" xr:uid="{00000000-0005-0000-0000-0000F77A0000}"/>
    <cellStyle name="Migliaia 61 4 2 2 5 4" xfId="30041" xr:uid="{00000000-0005-0000-0000-0000F87A0000}"/>
    <cellStyle name="Migliaia 61 4 2 2 5 5" xfId="41023" xr:uid="{00000000-0005-0000-0000-0000F97A0000}"/>
    <cellStyle name="Migliaia 61 4 2 2 6" xfId="16679" xr:uid="{00000000-0005-0000-0000-0000FA7A0000}"/>
    <cellStyle name="Migliaia 61 4 2 2 7" xfId="16680" xr:uid="{00000000-0005-0000-0000-0000FB7A0000}"/>
    <cellStyle name="Migliaia 61 4 2 2 8" xfId="16681" xr:uid="{00000000-0005-0000-0000-0000FC7A0000}"/>
    <cellStyle name="Migliaia 61 4 2 2 9" xfId="24795" xr:uid="{00000000-0005-0000-0000-0000FD7A0000}"/>
    <cellStyle name="Migliaia 61 4 2 3" xfId="16682" xr:uid="{00000000-0005-0000-0000-0000FE7A0000}"/>
    <cellStyle name="Migliaia 61 4 2 3 2" xfId="16683" xr:uid="{00000000-0005-0000-0000-0000FF7A0000}"/>
    <cellStyle name="Migliaia 61 4 2 3 3" xfId="16684" xr:uid="{00000000-0005-0000-0000-0000007B0000}"/>
    <cellStyle name="Migliaia 61 4 2 3 4" xfId="16685" xr:uid="{00000000-0005-0000-0000-0000017B0000}"/>
    <cellStyle name="Migliaia 61 4 2 3 5" xfId="27137" xr:uid="{00000000-0005-0000-0000-0000027B0000}"/>
    <cellStyle name="Migliaia 61 4 2 3 6" xfId="32215" xr:uid="{00000000-0005-0000-0000-0000037B0000}"/>
    <cellStyle name="Migliaia 61 4 2 3 7" xfId="35203" xr:uid="{00000000-0005-0000-0000-0000047B0000}"/>
    <cellStyle name="Migliaia 61 4 2 3 8" xfId="38163" xr:uid="{00000000-0005-0000-0000-0000057B0000}"/>
    <cellStyle name="Migliaia 61 4 2 4" xfId="16686" xr:uid="{00000000-0005-0000-0000-0000067B0000}"/>
    <cellStyle name="Migliaia 61 4 2 4 2" xfId="16687" xr:uid="{00000000-0005-0000-0000-0000077B0000}"/>
    <cellStyle name="Migliaia 61 4 2 4 3" xfId="16688" xr:uid="{00000000-0005-0000-0000-0000087B0000}"/>
    <cellStyle name="Migliaia 61 4 2 4 4" xfId="27837" xr:uid="{00000000-0005-0000-0000-0000097B0000}"/>
    <cellStyle name="Migliaia 61 4 2 4 5" xfId="35891" xr:uid="{00000000-0005-0000-0000-00000A7B0000}"/>
    <cellStyle name="Migliaia 61 4 2 4 6" xfId="38851" xr:uid="{00000000-0005-0000-0000-00000B7B0000}"/>
    <cellStyle name="Migliaia 61 4 2 5" xfId="16689" xr:uid="{00000000-0005-0000-0000-00000C7B0000}"/>
    <cellStyle name="Migliaia 61 4 2 5 2" xfId="16690" xr:uid="{00000000-0005-0000-0000-00000D7B0000}"/>
    <cellStyle name="Migliaia 61 4 2 5 3" xfId="16691" xr:uid="{00000000-0005-0000-0000-00000E7B0000}"/>
    <cellStyle name="Migliaia 61 4 2 5 4" xfId="28753" xr:uid="{00000000-0005-0000-0000-00000F7B0000}"/>
    <cellStyle name="Migliaia 61 4 2 5 5" xfId="39755" xr:uid="{00000000-0005-0000-0000-0000107B0000}"/>
    <cellStyle name="Migliaia 61 4 2 6" xfId="16692" xr:uid="{00000000-0005-0000-0000-0000117B0000}"/>
    <cellStyle name="Migliaia 61 4 2 6 2" xfId="16693" xr:uid="{00000000-0005-0000-0000-0000127B0000}"/>
    <cellStyle name="Migliaia 61 4 2 6 3" xfId="16694" xr:uid="{00000000-0005-0000-0000-0000137B0000}"/>
    <cellStyle name="Migliaia 61 4 2 6 4" xfId="29673" xr:uid="{00000000-0005-0000-0000-0000147B0000}"/>
    <cellStyle name="Migliaia 61 4 2 6 5" xfId="40660" xr:uid="{00000000-0005-0000-0000-0000157B0000}"/>
    <cellStyle name="Migliaia 61 4 2 7" xfId="16695" xr:uid="{00000000-0005-0000-0000-0000167B0000}"/>
    <cellStyle name="Migliaia 61 4 2 8" xfId="16696" xr:uid="{00000000-0005-0000-0000-0000177B0000}"/>
    <cellStyle name="Migliaia 61 4 2 9" xfId="16697" xr:uid="{00000000-0005-0000-0000-0000187B0000}"/>
    <cellStyle name="Migliaia 61 4 3" xfId="16698" xr:uid="{00000000-0005-0000-0000-0000197B0000}"/>
    <cellStyle name="Migliaia 61 4 3 10" xfId="31313" xr:uid="{00000000-0005-0000-0000-00001A7B0000}"/>
    <cellStyle name="Migliaia 61 4 3 11" xfId="34077" xr:uid="{00000000-0005-0000-0000-00001B7B0000}"/>
    <cellStyle name="Migliaia 61 4 3 12" xfId="37264" xr:uid="{00000000-0005-0000-0000-00001C7B0000}"/>
    <cellStyle name="Migliaia 61 4 3 2" xfId="16699" xr:uid="{00000000-0005-0000-0000-00001D7B0000}"/>
    <cellStyle name="Migliaia 61 4 3 2 2" xfId="16700" xr:uid="{00000000-0005-0000-0000-00001E7B0000}"/>
    <cellStyle name="Migliaia 61 4 3 2 3" xfId="16701" xr:uid="{00000000-0005-0000-0000-00001F7B0000}"/>
    <cellStyle name="Migliaia 61 4 3 2 4" xfId="16702" xr:uid="{00000000-0005-0000-0000-0000207B0000}"/>
    <cellStyle name="Migliaia 61 4 3 2 5" xfId="27139" xr:uid="{00000000-0005-0000-0000-0000217B0000}"/>
    <cellStyle name="Migliaia 61 4 3 2 6" xfId="32217" xr:uid="{00000000-0005-0000-0000-0000227B0000}"/>
    <cellStyle name="Migliaia 61 4 3 2 7" xfId="35205" xr:uid="{00000000-0005-0000-0000-0000237B0000}"/>
    <cellStyle name="Migliaia 61 4 3 2 8" xfId="38165" xr:uid="{00000000-0005-0000-0000-0000247B0000}"/>
    <cellStyle name="Migliaia 61 4 3 3" xfId="16703" xr:uid="{00000000-0005-0000-0000-0000257B0000}"/>
    <cellStyle name="Migliaia 61 4 3 3 2" xfId="16704" xr:uid="{00000000-0005-0000-0000-0000267B0000}"/>
    <cellStyle name="Migliaia 61 4 3 3 3" xfId="16705" xr:uid="{00000000-0005-0000-0000-0000277B0000}"/>
    <cellStyle name="Migliaia 61 4 3 3 4" xfId="28204" xr:uid="{00000000-0005-0000-0000-0000287B0000}"/>
    <cellStyle name="Migliaia 61 4 3 3 5" xfId="36253" xr:uid="{00000000-0005-0000-0000-0000297B0000}"/>
    <cellStyle name="Migliaia 61 4 3 3 6" xfId="39213" xr:uid="{00000000-0005-0000-0000-00002A7B0000}"/>
    <cellStyle name="Migliaia 61 4 3 4" xfId="16706" xr:uid="{00000000-0005-0000-0000-00002B7B0000}"/>
    <cellStyle name="Migliaia 61 4 3 4 2" xfId="16707" xr:uid="{00000000-0005-0000-0000-00002C7B0000}"/>
    <cellStyle name="Migliaia 61 4 3 4 3" xfId="16708" xr:uid="{00000000-0005-0000-0000-00002D7B0000}"/>
    <cellStyle name="Migliaia 61 4 3 4 4" xfId="29120" xr:uid="{00000000-0005-0000-0000-00002E7B0000}"/>
    <cellStyle name="Migliaia 61 4 3 4 5" xfId="40117" xr:uid="{00000000-0005-0000-0000-00002F7B0000}"/>
    <cellStyle name="Migliaia 61 4 3 5" xfId="16709" xr:uid="{00000000-0005-0000-0000-0000307B0000}"/>
    <cellStyle name="Migliaia 61 4 3 5 2" xfId="16710" xr:uid="{00000000-0005-0000-0000-0000317B0000}"/>
    <cellStyle name="Migliaia 61 4 3 5 3" xfId="16711" xr:uid="{00000000-0005-0000-0000-0000327B0000}"/>
    <cellStyle name="Migliaia 61 4 3 5 4" xfId="30040" xr:uid="{00000000-0005-0000-0000-0000337B0000}"/>
    <cellStyle name="Migliaia 61 4 3 5 5" xfId="41022" xr:uid="{00000000-0005-0000-0000-0000347B0000}"/>
    <cellStyle name="Migliaia 61 4 3 6" xfId="16712" xr:uid="{00000000-0005-0000-0000-0000357B0000}"/>
    <cellStyle name="Migliaia 61 4 3 7" xfId="16713" xr:uid="{00000000-0005-0000-0000-0000367B0000}"/>
    <cellStyle name="Migliaia 61 4 3 8" xfId="16714" xr:uid="{00000000-0005-0000-0000-0000377B0000}"/>
    <cellStyle name="Migliaia 61 4 3 9" xfId="24796" xr:uid="{00000000-0005-0000-0000-0000387B0000}"/>
    <cellStyle name="Migliaia 61 4 4" xfId="16715" xr:uid="{00000000-0005-0000-0000-0000397B0000}"/>
    <cellStyle name="Migliaia 61 4 4 2" xfId="16716" xr:uid="{00000000-0005-0000-0000-00003A7B0000}"/>
    <cellStyle name="Migliaia 61 4 4 3" xfId="16717" xr:uid="{00000000-0005-0000-0000-00003B7B0000}"/>
    <cellStyle name="Migliaia 61 4 4 4" xfId="16718" xr:uid="{00000000-0005-0000-0000-00003C7B0000}"/>
    <cellStyle name="Migliaia 61 4 4 5" xfId="27136" xr:uid="{00000000-0005-0000-0000-00003D7B0000}"/>
    <cellStyle name="Migliaia 61 4 4 6" xfId="32214" xr:uid="{00000000-0005-0000-0000-00003E7B0000}"/>
    <cellStyle name="Migliaia 61 4 4 7" xfId="35202" xr:uid="{00000000-0005-0000-0000-00003F7B0000}"/>
    <cellStyle name="Migliaia 61 4 4 8" xfId="38162" xr:uid="{00000000-0005-0000-0000-0000407B0000}"/>
    <cellStyle name="Migliaia 61 4 5" xfId="16719" xr:uid="{00000000-0005-0000-0000-0000417B0000}"/>
    <cellStyle name="Migliaia 61 4 5 2" xfId="16720" xr:uid="{00000000-0005-0000-0000-0000427B0000}"/>
    <cellStyle name="Migliaia 61 4 5 3" xfId="16721" xr:uid="{00000000-0005-0000-0000-0000437B0000}"/>
    <cellStyle name="Migliaia 61 4 5 4" xfId="27836" xr:uid="{00000000-0005-0000-0000-0000447B0000}"/>
    <cellStyle name="Migliaia 61 4 5 5" xfId="35890" xr:uid="{00000000-0005-0000-0000-0000457B0000}"/>
    <cellStyle name="Migliaia 61 4 5 6" xfId="38850" xr:uid="{00000000-0005-0000-0000-0000467B0000}"/>
    <cellStyle name="Migliaia 61 4 6" xfId="16722" xr:uid="{00000000-0005-0000-0000-0000477B0000}"/>
    <cellStyle name="Migliaia 61 4 6 2" xfId="16723" xr:uid="{00000000-0005-0000-0000-0000487B0000}"/>
    <cellStyle name="Migliaia 61 4 6 3" xfId="16724" xr:uid="{00000000-0005-0000-0000-0000497B0000}"/>
    <cellStyle name="Migliaia 61 4 6 4" xfId="28752" xr:uid="{00000000-0005-0000-0000-00004A7B0000}"/>
    <cellStyle name="Migliaia 61 4 6 5" xfId="39754" xr:uid="{00000000-0005-0000-0000-00004B7B0000}"/>
    <cellStyle name="Migliaia 61 4 7" xfId="16725" xr:uid="{00000000-0005-0000-0000-00004C7B0000}"/>
    <cellStyle name="Migliaia 61 4 7 2" xfId="16726" xr:uid="{00000000-0005-0000-0000-00004D7B0000}"/>
    <cellStyle name="Migliaia 61 4 7 3" xfId="16727" xr:uid="{00000000-0005-0000-0000-00004E7B0000}"/>
    <cellStyle name="Migliaia 61 4 7 4" xfId="29672" xr:uid="{00000000-0005-0000-0000-00004F7B0000}"/>
    <cellStyle name="Migliaia 61 4 7 5" xfId="40659" xr:uid="{00000000-0005-0000-0000-0000507B0000}"/>
    <cellStyle name="Migliaia 61 4 8" xfId="16728" xr:uid="{00000000-0005-0000-0000-0000517B0000}"/>
    <cellStyle name="Migliaia 61 4 9" xfId="16729" xr:uid="{00000000-0005-0000-0000-0000527B0000}"/>
    <cellStyle name="Migliaia 61 5" xfId="16730" xr:uid="{00000000-0005-0000-0000-0000537B0000}"/>
    <cellStyle name="Migliaia 61 5 10" xfId="31314" xr:uid="{00000000-0005-0000-0000-0000547B0000}"/>
    <cellStyle name="Migliaia 61 5 11" xfId="34078" xr:uid="{00000000-0005-0000-0000-0000557B0000}"/>
    <cellStyle name="Migliaia 61 5 12" xfId="37265" xr:uid="{00000000-0005-0000-0000-0000567B0000}"/>
    <cellStyle name="Migliaia 61 5 2" xfId="16731" xr:uid="{00000000-0005-0000-0000-0000577B0000}"/>
    <cellStyle name="Migliaia 61 5 2 2" xfId="16732" xr:uid="{00000000-0005-0000-0000-0000587B0000}"/>
    <cellStyle name="Migliaia 61 5 2 3" xfId="16733" xr:uid="{00000000-0005-0000-0000-0000597B0000}"/>
    <cellStyle name="Migliaia 61 5 2 4" xfId="16734" xr:uid="{00000000-0005-0000-0000-00005A7B0000}"/>
    <cellStyle name="Migliaia 61 5 2 5" xfId="27140" xr:uid="{00000000-0005-0000-0000-00005B7B0000}"/>
    <cellStyle name="Migliaia 61 5 2 6" xfId="32218" xr:uid="{00000000-0005-0000-0000-00005C7B0000}"/>
    <cellStyle name="Migliaia 61 5 2 7" xfId="35206" xr:uid="{00000000-0005-0000-0000-00005D7B0000}"/>
    <cellStyle name="Migliaia 61 5 2 8" xfId="38166" xr:uid="{00000000-0005-0000-0000-00005E7B0000}"/>
    <cellStyle name="Migliaia 61 5 3" xfId="16735" xr:uid="{00000000-0005-0000-0000-00005F7B0000}"/>
    <cellStyle name="Migliaia 61 5 3 2" xfId="16736" xr:uid="{00000000-0005-0000-0000-0000607B0000}"/>
    <cellStyle name="Migliaia 61 5 3 3" xfId="16737" xr:uid="{00000000-0005-0000-0000-0000617B0000}"/>
    <cellStyle name="Migliaia 61 5 3 4" xfId="27838" xr:uid="{00000000-0005-0000-0000-0000627B0000}"/>
    <cellStyle name="Migliaia 61 5 3 5" xfId="35892" xr:uid="{00000000-0005-0000-0000-0000637B0000}"/>
    <cellStyle name="Migliaia 61 5 3 6" xfId="38852" xr:uid="{00000000-0005-0000-0000-0000647B0000}"/>
    <cellStyle name="Migliaia 61 5 4" xfId="16738" xr:uid="{00000000-0005-0000-0000-0000657B0000}"/>
    <cellStyle name="Migliaia 61 5 4 2" xfId="16739" xr:uid="{00000000-0005-0000-0000-0000667B0000}"/>
    <cellStyle name="Migliaia 61 5 4 3" xfId="16740" xr:uid="{00000000-0005-0000-0000-0000677B0000}"/>
    <cellStyle name="Migliaia 61 5 4 4" xfId="28754" xr:uid="{00000000-0005-0000-0000-0000687B0000}"/>
    <cellStyle name="Migliaia 61 5 4 5" xfId="39756" xr:uid="{00000000-0005-0000-0000-0000697B0000}"/>
    <cellStyle name="Migliaia 61 5 5" xfId="16741" xr:uid="{00000000-0005-0000-0000-00006A7B0000}"/>
    <cellStyle name="Migliaia 61 5 5 2" xfId="16742" xr:uid="{00000000-0005-0000-0000-00006B7B0000}"/>
    <cellStyle name="Migliaia 61 5 5 3" xfId="16743" xr:uid="{00000000-0005-0000-0000-00006C7B0000}"/>
    <cellStyle name="Migliaia 61 5 5 4" xfId="29674" xr:uid="{00000000-0005-0000-0000-00006D7B0000}"/>
    <cellStyle name="Migliaia 61 5 5 5" xfId="40661" xr:uid="{00000000-0005-0000-0000-00006E7B0000}"/>
    <cellStyle name="Migliaia 61 5 6" xfId="16744" xr:uid="{00000000-0005-0000-0000-00006F7B0000}"/>
    <cellStyle name="Migliaia 61 5 7" xfId="16745" xr:uid="{00000000-0005-0000-0000-0000707B0000}"/>
    <cellStyle name="Migliaia 61 5 8" xfId="16746" xr:uid="{00000000-0005-0000-0000-0000717B0000}"/>
    <cellStyle name="Migliaia 61 5 9" xfId="24797" xr:uid="{00000000-0005-0000-0000-0000727B0000}"/>
    <cellStyle name="Migliaia 61 6" xfId="16747" xr:uid="{00000000-0005-0000-0000-0000737B0000}"/>
    <cellStyle name="Migliaia 61 6 2" xfId="16748" xr:uid="{00000000-0005-0000-0000-0000747B0000}"/>
    <cellStyle name="Migliaia 61 6 3" xfId="16749" xr:uid="{00000000-0005-0000-0000-0000757B0000}"/>
    <cellStyle name="Migliaia 61 6 4" xfId="16750" xr:uid="{00000000-0005-0000-0000-0000767B0000}"/>
    <cellStyle name="Migliaia 61 6 5" xfId="27128" xr:uid="{00000000-0005-0000-0000-0000777B0000}"/>
    <cellStyle name="Migliaia 61 6 6" xfId="32206" xr:uid="{00000000-0005-0000-0000-0000787B0000}"/>
    <cellStyle name="Migliaia 61 6 7" xfId="35194" xr:uid="{00000000-0005-0000-0000-0000797B0000}"/>
    <cellStyle name="Migliaia 61 6 8" xfId="38154" xr:uid="{00000000-0005-0000-0000-00007A7B0000}"/>
    <cellStyle name="Migliaia 61 7" xfId="16751" xr:uid="{00000000-0005-0000-0000-00007B7B0000}"/>
    <cellStyle name="Migliaia 61 7 2" xfId="16752" xr:uid="{00000000-0005-0000-0000-00007C7B0000}"/>
    <cellStyle name="Migliaia 61 7 3" xfId="16753" xr:uid="{00000000-0005-0000-0000-00007D7B0000}"/>
    <cellStyle name="Migliaia 61 7 4" xfId="16754" xr:uid="{00000000-0005-0000-0000-00007E7B0000}"/>
    <cellStyle name="Migliaia 61 7 5" xfId="24006" xr:uid="{00000000-0005-0000-0000-00007F7B0000}"/>
    <cellStyle name="Migliaia 61 7 6" xfId="30562" xr:uid="{00000000-0005-0000-0000-0000807B0000}"/>
    <cellStyle name="Migliaia 61 7 7" xfId="33223" xr:uid="{00000000-0005-0000-0000-0000817B0000}"/>
    <cellStyle name="Migliaia 61 7 8" xfId="36514" xr:uid="{00000000-0005-0000-0000-0000827B0000}"/>
    <cellStyle name="Migliaia 61 8" xfId="16755" xr:uid="{00000000-0005-0000-0000-0000837B0000}"/>
    <cellStyle name="Migliaia 61 8 2" xfId="16756" xr:uid="{00000000-0005-0000-0000-0000847B0000}"/>
    <cellStyle name="Migliaia 61 8 3" xfId="16757" xr:uid="{00000000-0005-0000-0000-0000857B0000}"/>
    <cellStyle name="Migliaia 61 8 4" xfId="16758" xr:uid="{00000000-0005-0000-0000-0000867B0000}"/>
    <cellStyle name="Migliaia 61 8 5" xfId="27303" xr:uid="{00000000-0005-0000-0000-0000877B0000}"/>
    <cellStyle name="Migliaia 61 8 6" xfId="32374" xr:uid="{00000000-0005-0000-0000-0000887B0000}"/>
    <cellStyle name="Migliaia 61 8 7" xfId="35362" xr:uid="{00000000-0005-0000-0000-0000897B0000}"/>
    <cellStyle name="Migliaia 61 8 8" xfId="38322" xr:uid="{00000000-0005-0000-0000-00008A7B0000}"/>
    <cellStyle name="Migliaia 61 9" xfId="16759" xr:uid="{00000000-0005-0000-0000-00008B7B0000}"/>
    <cellStyle name="Migliaia 61 9 2" xfId="16760" xr:uid="{00000000-0005-0000-0000-00008C7B0000}"/>
    <cellStyle name="Migliaia 61 9 3" xfId="16761" xr:uid="{00000000-0005-0000-0000-00008D7B0000}"/>
    <cellStyle name="Migliaia 61 9 4" xfId="16762" xr:uid="{00000000-0005-0000-0000-00008E7B0000}"/>
    <cellStyle name="Migliaia 61 9 5" xfId="27423" xr:uid="{00000000-0005-0000-0000-00008F7B0000}"/>
    <cellStyle name="Migliaia 61 9 6" xfId="30438" xr:uid="{00000000-0005-0000-0000-0000907B0000}"/>
    <cellStyle name="Migliaia 61 9 7" xfId="35482" xr:uid="{00000000-0005-0000-0000-0000917B0000}"/>
    <cellStyle name="Migliaia 61 9 8" xfId="38442" xr:uid="{00000000-0005-0000-0000-0000927B0000}"/>
    <cellStyle name="Migliaia 7" xfId="16763" xr:uid="{00000000-0005-0000-0000-0000937B0000}"/>
    <cellStyle name="Migliaia 7 10" xfId="16764" xr:uid="{00000000-0005-0000-0000-0000947B0000}"/>
    <cellStyle name="Migliaia 7 10 2" xfId="16765" xr:uid="{00000000-0005-0000-0000-0000957B0000}"/>
    <cellStyle name="Migliaia 7 10 3" xfId="16766" xr:uid="{00000000-0005-0000-0000-0000967B0000}"/>
    <cellStyle name="Migliaia 7 10 4" xfId="28340" xr:uid="{00000000-0005-0000-0000-0000977B0000}"/>
    <cellStyle name="Migliaia 7 10 5" xfId="33098" xr:uid="{00000000-0005-0000-0000-0000987B0000}"/>
    <cellStyle name="Migliaia 7 10 6" xfId="39347" xr:uid="{00000000-0005-0000-0000-0000997B0000}"/>
    <cellStyle name="Migliaia 7 11" xfId="16767" xr:uid="{00000000-0005-0000-0000-00009A7B0000}"/>
    <cellStyle name="Migliaia 7 11 2" xfId="16768" xr:uid="{00000000-0005-0000-0000-00009B7B0000}"/>
    <cellStyle name="Migliaia 7 11 3" xfId="16769" xr:uid="{00000000-0005-0000-0000-00009C7B0000}"/>
    <cellStyle name="Migliaia 7 11 4" xfId="29260" xr:uid="{00000000-0005-0000-0000-00009D7B0000}"/>
    <cellStyle name="Migliaia 7 11 5" xfId="32748" xr:uid="{00000000-0005-0000-0000-00009E7B0000}"/>
    <cellStyle name="Migliaia 7 11 6" xfId="40252" xr:uid="{00000000-0005-0000-0000-00009F7B0000}"/>
    <cellStyle name="Migliaia 7 12" xfId="16770" xr:uid="{00000000-0005-0000-0000-0000A07B0000}"/>
    <cellStyle name="Migliaia 7 13" xfId="16771" xr:uid="{00000000-0005-0000-0000-0000A17B0000}"/>
    <cellStyle name="Migliaia 7 14" xfId="16772" xr:uid="{00000000-0005-0000-0000-0000A27B0000}"/>
    <cellStyle name="Migliaia 7 15" xfId="23653" xr:uid="{00000000-0005-0000-0000-0000A37B0000}"/>
    <cellStyle name="Migliaia 7 16" xfId="30299" xr:uid="{00000000-0005-0000-0000-0000A47B0000}"/>
    <cellStyle name="Migliaia 7 17" xfId="36395" xr:uid="{00000000-0005-0000-0000-0000A57B0000}"/>
    <cellStyle name="Migliaia 7 18" xfId="41157" xr:uid="{00000000-0005-0000-0000-0000A67B0000}"/>
    <cellStyle name="Migliaia 7 19" xfId="41278" xr:uid="{00000000-0005-0000-0000-0000A77B0000}"/>
    <cellStyle name="Migliaia 7 2" xfId="16773" xr:uid="{00000000-0005-0000-0000-0000A87B0000}"/>
    <cellStyle name="Migliaia 7 2 10" xfId="24798" xr:uid="{00000000-0005-0000-0000-0000A97B0000}"/>
    <cellStyle name="Migliaia 7 2 11" xfId="30300" xr:uid="{00000000-0005-0000-0000-0000AA7B0000}"/>
    <cellStyle name="Migliaia 7 2 12" xfId="37266" xr:uid="{00000000-0005-0000-0000-0000AB7B0000}"/>
    <cellStyle name="Migliaia 7 2 2" xfId="16774" xr:uid="{00000000-0005-0000-0000-0000AC7B0000}"/>
    <cellStyle name="Migliaia 7 2 2 10" xfId="31316" xr:uid="{00000000-0005-0000-0000-0000AD7B0000}"/>
    <cellStyle name="Migliaia 7 2 2 11" xfId="34080" xr:uid="{00000000-0005-0000-0000-0000AE7B0000}"/>
    <cellStyle name="Migliaia 7 2 2 12" xfId="37267" xr:uid="{00000000-0005-0000-0000-0000AF7B0000}"/>
    <cellStyle name="Migliaia 7 2 2 2" xfId="16775" xr:uid="{00000000-0005-0000-0000-0000B07B0000}"/>
    <cellStyle name="Migliaia 7 2 2 2 2" xfId="16776" xr:uid="{00000000-0005-0000-0000-0000B17B0000}"/>
    <cellStyle name="Migliaia 7 2 2 2 3" xfId="16777" xr:uid="{00000000-0005-0000-0000-0000B27B0000}"/>
    <cellStyle name="Migliaia 7 2 2 2 4" xfId="16778" xr:uid="{00000000-0005-0000-0000-0000B37B0000}"/>
    <cellStyle name="Migliaia 7 2 2 2 5" xfId="27143" xr:uid="{00000000-0005-0000-0000-0000B47B0000}"/>
    <cellStyle name="Migliaia 7 2 2 2 6" xfId="32221" xr:uid="{00000000-0005-0000-0000-0000B57B0000}"/>
    <cellStyle name="Migliaia 7 2 2 2 7" xfId="35209" xr:uid="{00000000-0005-0000-0000-0000B67B0000}"/>
    <cellStyle name="Migliaia 7 2 2 2 8" xfId="38169" xr:uid="{00000000-0005-0000-0000-0000B77B0000}"/>
    <cellStyle name="Migliaia 7 2 2 3" xfId="16779" xr:uid="{00000000-0005-0000-0000-0000B87B0000}"/>
    <cellStyle name="Migliaia 7 2 2 3 2" xfId="16780" xr:uid="{00000000-0005-0000-0000-0000B97B0000}"/>
    <cellStyle name="Migliaia 7 2 2 3 3" xfId="16781" xr:uid="{00000000-0005-0000-0000-0000BA7B0000}"/>
    <cellStyle name="Migliaia 7 2 2 3 4" xfId="28206" xr:uid="{00000000-0005-0000-0000-0000BB7B0000}"/>
    <cellStyle name="Migliaia 7 2 2 3 5" xfId="36255" xr:uid="{00000000-0005-0000-0000-0000BC7B0000}"/>
    <cellStyle name="Migliaia 7 2 2 3 6" xfId="39215" xr:uid="{00000000-0005-0000-0000-0000BD7B0000}"/>
    <cellStyle name="Migliaia 7 2 2 4" xfId="16782" xr:uid="{00000000-0005-0000-0000-0000BE7B0000}"/>
    <cellStyle name="Migliaia 7 2 2 4 2" xfId="16783" xr:uid="{00000000-0005-0000-0000-0000BF7B0000}"/>
    <cellStyle name="Migliaia 7 2 2 4 3" xfId="16784" xr:uid="{00000000-0005-0000-0000-0000C07B0000}"/>
    <cellStyle name="Migliaia 7 2 2 4 4" xfId="29122" xr:uid="{00000000-0005-0000-0000-0000C17B0000}"/>
    <cellStyle name="Migliaia 7 2 2 4 5" xfId="40119" xr:uid="{00000000-0005-0000-0000-0000C27B0000}"/>
    <cellStyle name="Migliaia 7 2 2 5" xfId="16785" xr:uid="{00000000-0005-0000-0000-0000C37B0000}"/>
    <cellStyle name="Migliaia 7 2 2 5 2" xfId="16786" xr:uid="{00000000-0005-0000-0000-0000C47B0000}"/>
    <cellStyle name="Migliaia 7 2 2 5 3" xfId="16787" xr:uid="{00000000-0005-0000-0000-0000C57B0000}"/>
    <cellStyle name="Migliaia 7 2 2 5 4" xfId="30042" xr:uid="{00000000-0005-0000-0000-0000C67B0000}"/>
    <cellStyle name="Migliaia 7 2 2 5 5" xfId="41024" xr:uid="{00000000-0005-0000-0000-0000C77B0000}"/>
    <cellStyle name="Migliaia 7 2 2 6" xfId="16788" xr:uid="{00000000-0005-0000-0000-0000C87B0000}"/>
    <cellStyle name="Migliaia 7 2 2 7" xfId="16789" xr:uid="{00000000-0005-0000-0000-0000C97B0000}"/>
    <cellStyle name="Migliaia 7 2 2 8" xfId="16790" xr:uid="{00000000-0005-0000-0000-0000CA7B0000}"/>
    <cellStyle name="Migliaia 7 2 2 9" xfId="24799" xr:uid="{00000000-0005-0000-0000-0000CB7B0000}"/>
    <cellStyle name="Migliaia 7 2 3" xfId="16791" xr:uid="{00000000-0005-0000-0000-0000CC7B0000}"/>
    <cellStyle name="Migliaia 7 2 3 2" xfId="16792" xr:uid="{00000000-0005-0000-0000-0000CD7B0000}"/>
    <cellStyle name="Migliaia 7 2 3 3" xfId="16793" xr:uid="{00000000-0005-0000-0000-0000CE7B0000}"/>
    <cellStyle name="Migliaia 7 2 3 4" xfId="16794" xr:uid="{00000000-0005-0000-0000-0000CF7B0000}"/>
    <cellStyle name="Migliaia 7 2 3 5" xfId="27142" xr:uid="{00000000-0005-0000-0000-0000D07B0000}"/>
    <cellStyle name="Migliaia 7 2 3 6" xfId="32220" xr:uid="{00000000-0005-0000-0000-0000D17B0000}"/>
    <cellStyle name="Migliaia 7 2 3 7" xfId="35208" xr:uid="{00000000-0005-0000-0000-0000D27B0000}"/>
    <cellStyle name="Migliaia 7 2 3 8" xfId="38168" xr:uid="{00000000-0005-0000-0000-0000D37B0000}"/>
    <cellStyle name="Migliaia 7 2 4" xfId="16795" xr:uid="{00000000-0005-0000-0000-0000D47B0000}"/>
    <cellStyle name="Migliaia 7 2 4 2" xfId="16796" xr:uid="{00000000-0005-0000-0000-0000D57B0000}"/>
    <cellStyle name="Migliaia 7 2 4 3" xfId="16797" xr:uid="{00000000-0005-0000-0000-0000D67B0000}"/>
    <cellStyle name="Migliaia 7 2 4 4" xfId="16798" xr:uid="{00000000-0005-0000-0000-0000D77B0000}"/>
    <cellStyle name="Migliaia 7 2 4 5" xfId="27487" xr:uid="{00000000-0005-0000-0000-0000D87B0000}"/>
    <cellStyle name="Migliaia 7 2 4 6" xfId="31315" xr:uid="{00000000-0005-0000-0000-0000D97B0000}"/>
    <cellStyle name="Migliaia 7 2 4 7" xfId="35544" xr:uid="{00000000-0005-0000-0000-0000DA7B0000}"/>
    <cellStyle name="Migliaia 7 2 4 8" xfId="38504" xr:uid="{00000000-0005-0000-0000-0000DB7B0000}"/>
    <cellStyle name="Migliaia 7 2 5" xfId="16799" xr:uid="{00000000-0005-0000-0000-0000DC7B0000}"/>
    <cellStyle name="Migliaia 7 2 5 2" xfId="16800" xr:uid="{00000000-0005-0000-0000-0000DD7B0000}"/>
    <cellStyle name="Migliaia 7 2 5 3" xfId="16801" xr:uid="{00000000-0005-0000-0000-0000DE7B0000}"/>
    <cellStyle name="Migliaia 7 2 5 4" xfId="28403" xr:uid="{00000000-0005-0000-0000-0000DF7B0000}"/>
    <cellStyle name="Migliaia 7 2 5 5" xfId="34079" xr:uid="{00000000-0005-0000-0000-0000E07B0000}"/>
    <cellStyle name="Migliaia 7 2 5 6" xfId="39408" xr:uid="{00000000-0005-0000-0000-0000E17B0000}"/>
    <cellStyle name="Migliaia 7 2 6" xfId="16802" xr:uid="{00000000-0005-0000-0000-0000E27B0000}"/>
    <cellStyle name="Migliaia 7 2 6 2" xfId="16803" xr:uid="{00000000-0005-0000-0000-0000E37B0000}"/>
    <cellStyle name="Migliaia 7 2 6 3" xfId="16804" xr:uid="{00000000-0005-0000-0000-0000E47B0000}"/>
    <cellStyle name="Migliaia 7 2 6 4" xfId="29323" xr:uid="{00000000-0005-0000-0000-0000E57B0000}"/>
    <cellStyle name="Migliaia 7 2 6 5" xfId="40313" xr:uid="{00000000-0005-0000-0000-0000E67B0000}"/>
    <cellStyle name="Migliaia 7 2 7" xfId="16805" xr:uid="{00000000-0005-0000-0000-0000E77B0000}"/>
    <cellStyle name="Migliaia 7 2 8" xfId="16806" xr:uid="{00000000-0005-0000-0000-0000E87B0000}"/>
    <cellStyle name="Migliaia 7 2 9" xfId="16807" xr:uid="{00000000-0005-0000-0000-0000E97B0000}"/>
    <cellStyle name="Migliaia 7 3" xfId="16808" xr:uid="{00000000-0005-0000-0000-0000EA7B0000}"/>
    <cellStyle name="Migliaia 7 3 10" xfId="16809" xr:uid="{00000000-0005-0000-0000-0000EB7B0000}"/>
    <cellStyle name="Migliaia 7 3 11" xfId="16810" xr:uid="{00000000-0005-0000-0000-0000EC7B0000}"/>
    <cellStyle name="Migliaia 7 3 12" xfId="24800" xr:uid="{00000000-0005-0000-0000-0000ED7B0000}"/>
    <cellStyle name="Migliaia 7 3 13" xfId="31317" xr:uid="{00000000-0005-0000-0000-0000EE7B0000}"/>
    <cellStyle name="Migliaia 7 3 14" xfId="37268" xr:uid="{00000000-0005-0000-0000-0000EF7B0000}"/>
    <cellStyle name="Migliaia 7 3 2" xfId="16811" xr:uid="{00000000-0005-0000-0000-0000F07B0000}"/>
    <cellStyle name="Migliaia 7 3 2 10" xfId="31318" xr:uid="{00000000-0005-0000-0000-0000F17B0000}"/>
    <cellStyle name="Migliaia 7 3 2 11" xfId="34082" xr:uid="{00000000-0005-0000-0000-0000F27B0000}"/>
    <cellStyle name="Migliaia 7 3 2 12" xfId="37269" xr:uid="{00000000-0005-0000-0000-0000F37B0000}"/>
    <cellStyle name="Migliaia 7 3 2 2" xfId="16812" xr:uid="{00000000-0005-0000-0000-0000F47B0000}"/>
    <cellStyle name="Migliaia 7 3 2 2 2" xfId="16813" xr:uid="{00000000-0005-0000-0000-0000F57B0000}"/>
    <cellStyle name="Migliaia 7 3 2 2 3" xfId="16814" xr:uid="{00000000-0005-0000-0000-0000F67B0000}"/>
    <cellStyle name="Migliaia 7 3 2 2 4" xfId="16815" xr:uid="{00000000-0005-0000-0000-0000F77B0000}"/>
    <cellStyle name="Migliaia 7 3 2 2 5" xfId="27145" xr:uid="{00000000-0005-0000-0000-0000F87B0000}"/>
    <cellStyle name="Migliaia 7 3 2 2 6" xfId="32223" xr:uid="{00000000-0005-0000-0000-0000F97B0000}"/>
    <cellStyle name="Migliaia 7 3 2 2 7" xfId="35211" xr:uid="{00000000-0005-0000-0000-0000FA7B0000}"/>
    <cellStyle name="Migliaia 7 3 2 2 8" xfId="38171" xr:uid="{00000000-0005-0000-0000-0000FB7B0000}"/>
    <cellStyle name="Migliaia 7 3 2 3" xfId="16816" xr:uid="{00000000-0005-0000-0000-0000FC7B0000}"/>
    <cellStyle name="Migliaia 7 3 2 3 2" xfId="16817" xr:uid="{00000000-0005-0000-0000-0000FD7B0000}"/>
    <cellStyle name="Migliaia 7 3 2 3 3" xfId="16818" xr:uid="{00000000-0005-0000-0000-0000FE7B0000}"/>
    <cellStyle name="Migliaia 7 3 2 3 4" xfId="27840" xr:uid="{00000000-0005-0000-0000-0000FF7B0000}"/>
    <cellStyle name="Migliaia 7 3 2 3 5" xfId="35894" xr:uid="{00000000-0005-0000-0000-0000007C0000}"/>
    <cellStyle name="Migliaia 7 3 2 3 6" xfId="38854" xr:uid="{00000000-0005-0000-0000-0000017C0000}"/>
    <cellStyle name="Migliaia 7 3 2 4" xfId="16819" xr:uid="{00000000-0005-0000-0000-0000027C0000}"/>
    <cellStyle name="Migliaia 7 3 2 4 2" xfId="16820" xr:uid="{00000000-0005-0000-0000-0000037C0000}"/>
    <cellStyle name="Migliaia 7 3 2 4 3" xfId="16821" xr:uid="{00000000-0005-0000-0000-0000047C0000}"/>
    <cellStyle name="Migliaia 7 3 2 4 4" xfId="28756" xr:uid="{00000000-0005-0000-0000-0000057C0000}"/>
    <cellStyle name="Migliaia 7 3 2 4 5" xfId="39758" xr:uid="{00000000-0005-0000-0000-0000067C0000}"/>
    <cellStyle name="Migliaia 7 3 2 5" xfId="16822" xr:uid="{00000000-0005-0000-0000-0000077C0000}"/>
    <cellStyle name="Migliaia 7 3 2 5 2" xfId="16823" xr:uid="{00000000-0005-0000-0000-0000087C0000}"/>
    <cellStyle name="Migliaia 7 3 2 5 3" xfId="16824" xr:uid="{00000000-0005-0000-0000-0000097C0000}"/>
    <cellStyle name="Migliaia 7 3 2 5 4" xfId="29676" xr:uid="{00000000-0005-0000-0000-00000A7C0000}"/>
    <cellStyle name="Migliaia 7 3 2 5 5" xfId="40663" xr:uid="{00000000-0005-0000-0000-00000B7C0000}"/>
    <cellStyle name="Migliaia 7 3 2 6" xfId="16825" xr:uid="{00000000-0005-0000-0000-00000C7C0000}"/>
    <cellStyle name="Migliaia 7 3 2 7" xfId="16826" xr:uid="{00000000-0005-0000-0000-00000D7C0000}"/>
    <cellStyle name="Migliaia 7 3 2 8" xfId="16827" xr:uid="{00000000-0005-0000-0000-00000E7C0000}"/>
    <cellStyle name="Migliaia 7 3 2 9" xfId="24801" xr:uid="{00000000-0005-0000-0000-00000F7C0000}"/>
    <cellStyle name="Migliaia 7 3 3" xfId="16828" xr:uid="{00000000-0005-0000-0000-0000107C0000}"/>
    <cellStyle name="Migliaia 7 3 3 10" xfId="24802" xr:uid="{00000000-0005-0000-0000-0000117C0000}"/>
    <cellStyle name="Migliaia 7 3 3 11" xfId="31319" xr:uid="{00000000-0005-0000-0000-0000127C0000}"/>
    <cellStyle name="Migliaia 7 3 3 12" xfId="34083" xr:uid="{00000000-0005-0000-0000-0000137C0000}"/>
    <cellStyle name="Migliaia 7 3 3 13" xfId="37270" xr:uid="{00000000-0005-0000-0000-0000147C0000}"/>
    <cellStyle name="Migliaia 7 3 3 2" xfId="16829" xr:uid="{00000000-0005-0000-0000-0000157C0000}"/>
    <cellStyle name="Migliaia 7 3 3 2 10" xfId="31320" xr:uid="{00000000-0005-0000-0000-0000167C0000}"/>
    <cellStyle name="Migliaia 7 3 3 2 11" xfId="34084" xr:uid="{00000000-0005-0000-0000-0000177C0000}"/>
    <cellStyle name="Migliaia 7 3 3 2 12" xfId="37271" xr:uid="{00000000-0005-0000-0000-0000187C0000}"/>
    <cellStyle name="Migliaia 7 3 3 2 2" xfId="16830" xr:uid="{00000000-0005-0000-0000-0000197C0000}"/>
    <cellStyle name="Migliaia 7 3 3 2 2 2" xfId="16831" xr:uid="{00000000-0005-0000-0000-00001A7C0000}"/>
    <cellStyle name="Migliaia 7 3 3 2 2 3" xfId="16832" xr:uid="{00000000-0005-0000-0000-00001B7C0000}"/>
    <cellStyle name="Migliaia 7 3 3 2 2 4" xfId="16833" xr:uid="{00000000-0005-0000-0000-00001C7C0000}"/>
    <cellStyle name="Migliaia 7 3 3 2 2 5" xfId="27147" xr:uid="{00000000-0005-0000-0000-00001D7C0000}"/>
    <cellStyle name="Migliaia 7 3 3 2 2 6" xfId="32225" xr:uid="{00000000-0005-0000-0000-00001E7C0000}"/>
    <cellStyle name="Migliaia 7 3 3 2 2 7" xfId="35213" xr:uid="{00000000-0005-0000-0000-00001F7C0000}"/>
    <cellStyle name="Migliaia 7 3 3 2 2 8" xfId="38173" xr:uid="{00000000-0005-0000-0000-0000207C0000}"/>
    <cellStyle name="Migliaia 7 3 3 2 3" xfId="16834" xr:uid="{00000000-0005-0000-0000-0000217C0000}"/>
    <cellStyle name="Migliaia 7 3 3 2 3 2" xfId="16835" xr:uid="{00000000-0005-0000-0000-0000227C0000}"/>
    <cellStyle name="Migliaia 7 3 3 2 3 3" xfId="16836" xr:uid="{00000000-0005-0000-0000-0000237C0000}"/>
    <cellStyle name="Migliaia 7 3 3 2 3 4" xfId="28208" xr:uid="{00000000-0005-0000-0000-0000247C0000}"/>
    <cellStyle name="Migliaia 7 3 3 2 3 5" xfId="36257" xr:uid="{00000000-0005-0000-0000-0000257C0000}"/>
    <cellStyle name="Migliaia 7 3 3 2 3 6" xfId="39217" xr:uid="{00000000-0005-0000-0000-0000267C0000}"/>
    <cellStyle name="Migliaia 7 3 3 2 4" xfId="16837" xr:uid="{00000000-0005-0000-0000-0000277C0000}"/>
    <cellStyle name="Migliaia 7 3 3 2 4 2" xfId="16838" xr:uid="{00000000-0005-0000-0000-0000287C0000}"/>
    <cellStyle name="Migliaia 7 3 3 2 4 3" xfId="16839" xr:uid="{00000000-0005-0000-0000-0000297C0000}"/>
    <cellStyle name="Migliaia 7 3 3 2 4 4" xfId="29124" xr:uid="{00000000-0005-0000-0000-00002A7C0000}"/>
    <cellStyle name="Migliaia 7 3 3 2 4 5" xfId="40121" xr:uid="{00000000-0005-0000-0000-00002B7C0000}"/>
    <cellStyle name="Migliaia 7 3 3 2 5" xfId="16840" xr:uid="{00000000-0005-0000-0000-00002C7C0000}"/>
    <cellStyle name="Migliaia 7 3 3 2 5 2" xfId="16841" xr:uid="{00000000-0005-0000-0000-00002D7C0000}"/>
    <cellStyle name="Migliaia 7 3 3 2 5 3" xfId="16842" xr:uid="{00000000-0005-0000-0000-00002E7C0000}"/>
    <cellStyle name="Migliaia 7 3 3 2 5 4" xfId="30044" xr:uid="{00000000-0005-0000-0000-00002F7C0000}"/>
    <cellStyle name="Migliaia 7 3 3 2 5 5" xfId="41026" xr:uid="{00000000-0005-0000-0000-0000307C0000}"/>
    <cellStyle name="Migliaia 7 3 3 2 6" xfId="16843" xr:uid="{00000000-0005-0000-0000-0000317C0000}"/>
    <cellStyle name="Migliaia 7 3 3 2 7" xfId="16844" xr:uid="{00000000-0005-0000-0000-0000327C0000}"/>
    <cellStyle name="Migliaia 7 3 3 2 8" xfId="16845" xr:uid="{00000000-0005-0000-0000-0000337C0000}"/>
    <cellStyle name="Migliaia 7 3 3 2 9" xfId="24803" xr:uid="{00000000-0005-0000-0000-0000347C0000}"/>
    <cellStyle name="Migliaia 7 3 3 3" xfId="16846" xr:uid="{00000000-0005-0000-0000-0000357C0000}"/>
    <cellStyle name="Migliaia 7 3 3 3 2" xfId="16847" xr:uid="{00000000-0005-0000-0000-0000367C0000}"/>
    <cellStyle name="Migliaia 7 3 3 3 3" xfId="16848" xr:uid="{00000000-0005-0000-0000-0000377C0000}"/>
    <cellStyle name="Migliaia 7 3 3 3 4" xfId="16849" xr:uid="{00000000-0005-0000-0000-0000387C0000}"/>
    <cellStyle name="Migliaia 7 3 3 3 5" xfId="27146" xr:uid="{00000000-0005-0000-0000-0000397C0000}"/>
    <cellStyle name="Migliaia 7 3 3 3 6" xfId="32224" xr:uid="{00000000-0005-0000-0000-00003A7C0000}"/>
    <cellStyle name="Migliaia 7 3 3 3 7" xfId="35212" xr:uid="{00000000-0005-0000-0000-00003B7C0000}"/>
    <cellStyle name="Migliaia 7 3 3 3 8" xfId="38172" xr:uid="{00000000-0005-0000-0000-00003C7C0000}"/>
    <cellStyle name="Migliaia 7 3 3 4" xfId="16850" xr:uid="{00000000-0005-0000-0000-00003D7C0000}"/>
    <cellStyle name="Migliaia 7 3 3 4 2" xfId="16851" xr:uid="{00000000-0005-0000-0000-00003E7C0000}"/>
    <cellStyle name="Migliaia 7 3 3 4 3" xfId="16852" xr:uid="{00000000-0005-0000-0000-00003F7C0000}"/>
    <cellStyle name="Migliaia 7 3 3 4 4" xfId="27841" xr:uid="{00000000-0005-0000-0000-0000407C0000}"/>
    <cellStyle name="Migliaia 7 3 3 4 5" xfId="35895" xr:uid="{00000000-0005-0000-0000-0000417C0000}"/>
    <cellStyle name="Migliaia 7 3 3 4 6" xfId="38855" xr:uid="{00000000-0005-0000-0000-0000427C0000}"/>
    <cellStyle name="Migliaia 7 3 3 5" xfId="16853" xr:uid="{00000000-0005-0000-0000-0000437C0000}"/>
    <cellStyle name="Migliaia 7 3 3 5 2" xfId="16854" xr:uid="{00000000-0005-0000-0000-0000447C0000}"/>
    <cellStyle name="Migliaia 7 3 3 5 3" xfId="16855" xr:uid="{00000000-0005-0000-0000-0000457C0000}"/>
    <cellStyle name="Migliaia 7 3 3 5 4" xfId="28757" xr:uid="{00000000-0005-0000-0000-0000467C0000}"/>
    <cellStyle name="Migliaia 7 3 3 5 5" xfId="39759" xr:uid="{00000000-0005-0000-0000-0000477C0000}"/>
    <cellStyle name="Migliaia 7 3 3 6" xfId="16856" xr:uid="{00000000-0005-0000-0000-0000487C0000}"/>
    <cellStyle name="Migliaia 7 3 3 6 2" xfId="16857" xr:uid="{00000000-0005-0000-0000-0000497C0000}"/>
    <cellStyle name="Migliaia 7 3 3 6 3" xfId="16858" xr:uid="{00000000-0005-0000-0000-00004A7C0000}"/>
    <cellStyle name="Migliaia 7 3 3 6 4" xfId="29677" xr:uid="{00000000-0005-0000-0000-00004B7C0000}"/>
    <cellStyle name="Migliaia 7 3 3 6 5" xfId="40664" xr:uid="{00000000-0005-0000-0000-00004C7C0000}"/>
    <cellStyle name="Migliaia 7 3 3 7" xfId="16859" xr:uid="{00000000-0005-0000-0000-00004D7C0000}"/>
    <cellStyle name="Migliaia 7 3 3 8" xfId="16860" xr:uid="{00000000-0005-0000-0000-00004E7C0000}"/>
    <cellStyle name="Migliaia 7 3 3 9" xfId="16861" xr:uid="{00000000-0005-0000-0000-00004F7C0000}"/>
    <cellStyle name="Migliaia 7 3 4" xfId="16862" xr:uid="{00000000-0005-0000-0000-0000507C0000}"/>
    <cellStyle name="Migliaia 7 3 4 10" xfId="31321" xr:uid="{00000000-0005-0000-0000-0000517C0000}"/>
    <cellStyle name="Migliaia 7 3 4 11" xfId="34085" xr:uid="{00000000-0005-0000-0000-0000527C0000}"/>
    <cellStyle name="Migliaia 7 3 4 12" xfId="37272" xr:uid="{00000000-0005-0000-0000-0000537C0000}"/>
    <cellStyle name="Migliaia 7 3 4 2" xfId="16863" xr:uid="{00000000-0005-0000-0000-0000547C0000}"/>
    <cellStyle name="Migliaia 7 3 4 2 2" xfId="16864" xr:uid="{00000000-0005-0000-0000-0000557C0000}"/>
    <cellStyle name="Migliaia 7 3 4 2 3" xfId="16865" xr:uid="{00000000-0005-0000-0000-0000567C0000}"/>
    <cellStyle name="Migliaia 7 3 4 2 4" xfId="16866" xr:uid="{00000000-0005-0000-0000-0000577C0000}"/>
    <cellStyle name="Migliaia 7 3 4 2 5" xfId="27148" xr:uid="{00000000-0005-0000-0000-0000587C0000}"/>
    <cellStyle name="Migliaia 7 3 4 2 6" xfId="32226" xr:uid="{00000000-0005-0000-0000-0000597C0000}"/>
    <cellStyle name="Migliaia 7 3 4 2 7" xfId="35214" xr:uid="{00000000-0005-0000-0000-00005A7C0000}"/>
    <cellStyle name="Migliaia 7 3 4 2 8" xfId="38174" xr:uid="{00000000-0005-0000-0000-00005B7C0000}"/>
    <cellStyle name="Migliaia 7 3 4 3" xfId="16867" xr:uid="{00000000-0005-0000-0000-00005C7C0000}"/>
    <cellStyle name="Migliaia 7 3 4 3 2" xfId="16868" xr:uid="{00000000-0005-0000-0000-00005D7C0000}"/>
    <cellStyle name="Migliaia 7 3 4 3 3" xfId="16869" xr:uid="{00000000-0005-0000-0000-00005E7C0000}"/>
    <cellStyle name="Migliaia 7 3 4 3 4" xfId="28207" xr:uid="{00000000-0005-0000-0000-00005F7C0000}"/>
    <cellStyle name="Migliaia 7 3 4 3 5" xfId="36256" xr:uid="{00000000-0005-0000-0000-0000607C0000}"/>
    <cellStyle name="Migliaia 7 3 4 3 6" xfId="39216" xr:uid="{00000000-0005-0000-0000-0000617C0000}"/>
    <cellStyle name="Migliaia 7 3 4 4" xfId="16870" xr:uid="{00000000-0005-0000-0000-0000627C0000}"/>
    <cellStyle name="Migliaia 7 3 4 4 2" xfId="16871" xr:uid="{00000000-0005-0000-0000-0000637C0000}"/>
    <cellStyle name="Migliaia 7 3 4 4 3" xfId="16872" xr:uid="{00000000-0005-0000-0000-0000647C0000}"/>
    <cellStyle name="Migliaia 7 3 4 4 4" xfId="29123" xr:uid="{00000000-0005-0000-0000-0000657C0000}"/>
    <cellStyle name="Migliaia 7 3 4 4 5" xfId="40120" xr:uid="{00000000-0005-0000-0000-0000667C0000}"/>
    <cellStyle name="Migliaia 7 3 4 5" xfId="16873" xr:uid="{00000000-0005-0000-0000-0000677C0000}"/>
    <cellStyle name="Migliaia 7 3 4 5 2" xfId="16874" xr:uid="{00000000-0005-0000-0000-0000687C0000}"/>
    <cellStyle name="Migliaia 7 3 4 5 3" xfId="16875" xr:uid="{00000000-0005-0000-0000-0000697C0000}"/>
    <cellStyle name="Migliaia 7 3 4 5 4" xfId="30043" xr:uid="{00000000-0005-0000-0000-00006A7C0000}"/>
    <cellStyle name="Migliaia 7 3 4 5 5" xfId="41025" xr:uid="{00000000-0005-0000-0000-00006B7C0000}"/>
    <cellStyle name="Migliaia 7 3 4 6" xfId="16876" xr:uid="{00000000-0005-0000-0000-00006C7C0000}"/>
    <cellStyle name="Migliaia 7 3 4 7" xfId="16877" xr:uid="{00000000-0005-0000-0000-00006D7C0000}"/>
    <cellStyle name="Migliaia 7 3 4 8" xfId="16878" xr:uid="{00000000-0005-0000-0000-00006E7C0000}"/>
    <cellStyle name="Migliaia 7 3 4 9" xfId="24804" xr:uid="{00000000-0005-0000-0000-00006F7C0000}"/>
    <cellStyle name="Migliaia 7 3 5" xfId="16879" xr:uid="{00000000-0005-0000-0000-0000707C0000}"/>
    <cellStyle name="Migliaia 7 3 5 2" xfId="16880" xr:uid="{00000000-0005-0000-0000-0000717C0000}"/>
    <cellStyle name="Migliaia 7 3 5 3" xfId="16881" xr:uid="{00000000-0005-0000-0000-0000727C0000}"/>
    <cellStyle name="Migliaia 7 3 5 4" xfId="16882" xr:uid="{00000000-0005-0000-0000-0000737C0000}"/>
    <cellStyle name="Migliaia 7 3 5 5" xfId="27144" xr:uid="{00000000-0005-0000-0000-0000747C0000}"/>
    <cellStyle name="Migliaia 7 3 5 6" xfId="32222" xr:uid="{00000000-0005-0000-0000-0000757C0000}"/>
    <cellStyle name="Migliaia 7 3 5 7" xfId="35210" xr:uid="{00000000-0005-0000-0000-0000767C0000}"/>
    <cellStyle name="Migliaia 7 3 5 8" xfId="38170" xr:uid="{00000000-0005-0000-0000-0000777C0000}"/>
    <cellStyle name="Migliaia 7 3 6" xfId="16883" xr:uid="{00000000-0005-0000-0000-0000787C0000}"/>
    <cellStyle name="Migliaia 7 3 6 2" xfId="16884" xr:uid="{00000000-0005-0000-0000-0000797C0000}"/>
    <cellStyle name="Migliaia 7 3 6 3" xfId="16885" xr:uid="{00000000-0005-0000-0000-00007A7C0000}"/>
    <cellStyle name="Migliaia 7 3 6 4" xfId="27839" xr:uid="{00000000-0005-0000-0000-00007B7C0000}"/>
    <cellStyle name="Migliaia 7 3 6 5" xfId="35893" xr:uid="{00000000-0005-0000-0000-00007C7C0000}"/>
    <cellStyle name="Migliaia 7 3 6 6" xfId="38853" xr:uid="{00000000-0005-0000-0000-00007D7C0000}"/>
    <cellStyle name="Migliaia 7 3 7" xfId="16886" xr:uid="{00000000-0005-0000-0000-00007E7C0000}"/>
    <cellStyle name="Migliaia 7 3 7 2" xfId="16887" xr:uid="{00000000-0005-0000-0000-00007F7C0000}"/>
    <cellStyle name="Migliaia 7 3 7 3" xfId="16888" xr:uid="{00000000-0005-0000-0000-0000807C0000}"/>
    <cellStyle name="Migliaia 7 3 7 4" xfId="28755" xr:uid="{00000000-0005-0000-0000-0000817C0000}"/>
    <cellStyle name="Migliaia 7 3 7 5" xfId="34081" xr:uid="{00000000-0005-0000-0000-0000827C0000}"/>
    <cellStyle name="Migliaia 7 3 7 6" xfId="39757" xr:uid="{00000000-0005-0000-0000-0000837C0000}"/>
    <cellStyle name="Migliaia 7 3 8" xfId="16889" xr:uid="{00000000-0005-0000-0000-0000847C0000}"/>
    <cellStyle name="Migliaia 7 3 8 2" xfId="16890" xr:uid="{00000000-0005-0000-0000-0000857C0000}"/>
    <cellStyle name="Migliaia 7 3 8 3" xfId="16891" xr:uid="{00000000-0005-0000-0000-0000867C0000}"/>
    <cellStyle name="Migliaia 7 3 8 4" xfId="29675" xr:uid="{00000000-0005-0000-0000-0000877C0000}"/>
    <cellStyle name="Migliaia 7 3 8 5" xfId="40662" xr:uid="{00000000-0005-0000-0000-0000887C0000}"/>
    <cellStyle name="Migliaia 7 3 9" xfId="16892" xr:uid="{00000000-0005-0000-0000-0000897C0000}"/>
    <cellStyle name="Migliaia 7 4" xfId="16893" xr:uid="{00000000-0005-0000-0000-00008A7C0000}"/>
    <cellStyle name="Migliaia 7 4 10" xfId="16894" xr:uid="{00000000-0005-0000-0000-00008B7C0000}"/>
    <cellStyle name="Migliaia 7 4 11" xfId="24805" xr:uid="{00000000-0005-0000-0000-00008C7C0000}"/>
    <cellStyle name="Migliaia 7 4 12" xfId="31322" xr:uid="{00000000-0005-0000-0000-00008D7C0000}"/>
    <cellStyle name="Migliaia 7 4 13" xfId="34086" xr:uid="{00000000-0005-0000-0000-00008E7C0000}"/>
    <cellStyle name="Migliaia 7 4 14" xfId="37273" xr:uid="{00000000-0005-0000-0000-00008F7C0000}"/>
    <cellStyle name="Migliaia 7 4 2" xfId="16895" xr:uid="{00000000-0005-0000-0000-0000907C0000}"/>
    <cellStyle name="Migliaia 7 4 2 10" xfId="24806" xr:uid="{00000000-0005-0000-0000-0000917C0000}"/>
    <cellStyle name="Migliaia 7 4 2 11" xfId="31323" xr:uid="{00000000-0005-0000-0000-0000927C0000}"/>
    <cellStyle name="Migliaia 7 4 2 12" xfId="34087" xr:uid="{00000000-0005-0000-0000-0000937C0000}"/>
    <cellStyle name="Migliaia 7 4 2 13" xfId="37274" xr:uid="{00000000-0005-0000-0000-0000947C0000}"/>
    <cellStyle name="Migliaia 7 4 2 2" xfId="16896" xr:uid="{00000000-0005-0000-0000-0000957C0000}"/>
    <cellStyle name="Migliaia 7 4 2 2 10" xfId="31324" xr:uid="{00000000-0005-0000-0000-0000967C0000}"/>
    <cellStyle name="Migliaia 7 4 2 2 11" xfId="34088" xr:uid="{00000000-0005-0000-0000-0000977C0000}"/>
    <cellStyle name="Migliaia 7 4 2 2 12" xfId="37275" xr:uid="{00000000-0005-0000-0000-0000987C0000}"/>
    <cellStyle name="Migliaia 7 4 2 2 2" xfId="16897" xr:uid="{00000000-0005-0000-0000-0000997C0000}"/>
    <cellStyle name="Migliaia 7 4 2 2 2 2" xfId="16898" xr:uid="{00000000-0005-0000-0000-00009A7C0000}"/>
    <cellStyle name="Migliaia 7 4 2 2 2 3" xfId="16899" xr:uid="{00000000-0005-0000-0000-00009B7C0000}"/>
    <cellStyle name="Migliaia 7 4 2 2 2 4" xfId="16900" xr:uid="{00000000-0005-0000-0000-00009C7C0000}"/>
    <cellStyle name="Migliaia 7 4 2 2 2 5" xfId="27151" xr:uid="{00000000-0005-0000-0000-00009D7C0000}"/>
    <cellStyle name="Migliaia 7 4 2 2 2 6" xfId="32229" xr:uid="{00000000-0005-0000-0000-00009E7C0000}"/>
    <cellStyle name="Migliaia 7 4 2 2 2 7" xfId="35217" xr:uid="{00000000-0005-0000-0000-00009F7C0000}"/>
    <cellStyle name="Migliaia 7 4 2 2 2 8" xfId="38177" xr:uid="{00000000-0005-0000-0000-0000A07C0000}"/>
    <cellStyle name="Migliaia 7 4 2 2 3" xfId="16901" xr:uid="{00000000-0005-0000-0000-0000A17C0000}"/>
    <cellStyle name="Migliaia 7 4 2 2 3 2" xfId="16902" xr:uid="{00000000-0005-0000-0000-0000A27C0000}"/>
    <cellStyle name="Migliaia 7 4 2 2 3 3" xfId="16903" xr:uid="{00000000-0005-0000-0000-0000A37C0000}"/>
    <cellStyle name="Migliaia 7 4 2 2 3 4" xfId="28210" xr:uid="{00000000-0005-0000-0000-0000A47C0000}"/>
    <cellStyle name="Migliaia 7 4 2 2 3 5" xfId="36259" xr:uid="{00000000-0005-0000-0000-0000A57C0000}"/>
    <cellStyle name="Migliaia 7 4 2 2 3 6" xfId="39219" xr:uid="{00000000-0005-0000-0000-0000A67C0000}"/>
    <cellStyle name="Migliaia 7 4 2 2 4" xfId="16904" xr:uid="{00000000-0005-0000-0000-0000A77C0000}"/>
    <cellStyle name="Migliaia 7 4 2 2 4 2" xfId="16905" xr:uid="{00000000-0005-0000-0000-0000A87C0000}"/>
    <cellStyle name="Migliaia 7 4 2 2 4 3" xfId="16906" xr:uid="{00000000-0005-0000-0000-0000A97C0000}"/>
    <cellStyle name="Migliaia 7 4 2 2 4 4" xfId="29126" xr:uid="{00000000-0005-0000-0000-0000AA7C0000}"/>
    <cellStyle name="Migliaia 7 4 2 2 4 5" xfId="40123" xr:uid="{00000000-0005-0000-0000-0000AB7C0000}"/>
    <cellStyle name="Migliaia 7 4 2 2 5" xfId="16907" xr:uid="{00000000-0005-0000-0000-0000AC7C0000}"/>
    <cellStyle name="Migliaia 7 4 2 2 5 2" xfId="16908" xr:uid="{00000000-0005-0000-0000-0000AD7C0000}"/>
    <cellStyle name="Migliaia 7 4 2 2 5 3" xfId="16909" xr:uid="{00000000-0005-0000-0000-0000AE7C0000}"/>
    <cellStyle name="Migliaia 7 4 2 2 5 4" xfId="30046" xr:uid="{00000000-0005-0000-0000-0000AF7C0000}"/>
    <cellStyle name="Migliaia 7 4 2 2 5 5" xfId="41028" xr:uid="{00000000-0005-0000-0000-0000B07C0000}"/>
    <cellStyle name="Migliaia 7 4 2 2 6" xfId="16910" xr:uid="{00000000-0005-0000-0000-0000B17C0000}"/>
    <cellStyle name="Migliaia 7 4 2 2 7" xfId="16911" xr:uid="{00000000-0005-0000-0000-0000B27C0000}"/>
    <cellStyle name="Migliaia 7 4 2 2 8" xfId="16912" xr:uid="{00000000-0005-0000-0000-0000B37C0000}"/>
    <cellStyle name="Migliaia 7 4 2 2 9" xfId="24807" xr:uid="{00000000-0005-0000-0000-0000B47C0000}"/>
    <cellStyle name="Migliaia 7 4 2 3" xfId="16913" xr:uid="{00000000-0005-0000-0000-0000B57C0000}"/>
    <cellStyle name="Migliaia 7 4 2 3 2" xfId="16914" xr:uid="{00000000-0005-0000-0000-0000B67C0000}"/>
    <cellStyle name="Migliaia 7 4 2 3 3" xfId="16915" xr:uid="{00000000-0005-0000-0000-0000B77C0000}"/>
    <cellStyle name="Migliaia 7 4 2 3 4" xfId="16916" xr:uid="{00000000-0005-0000-0000-0000B87C0000}"/>
    <cellStyle name="Migliaia 7 4 2 3 5" xfId="27150" xr:uid="{00000000-0005-0000-0000-0000B97C0000}"/>
    <cellStyle name="Migliaia 7 4 2 3 6" xfId="32228" xr:uid="{00000000-0005-0000-0000-0000BA7C0000}"/>
    <cellStyle name="Migliaia 7 4 2 3 7" xfId="35216" xr:uid="{00000000-0005-0000-0000-0000BB7C0000}"/>
    <cellStyle name="Migliaia 7 4 2 3 8" xfId="38176" xr:uid="{00000000-0005-0000-0000-0000BC7C0000}"/>
    <cellStyle name="Migliaia 7 4 2 4" xfId="16917" xr:uid="{00000000-0005-0000-0000-0000BD7C0000}"/>
    <cellStyle name="Migliaia 7 4 2 4 2" xfId="16918" xr:uid="{00000000-0005-0000-0000-0000BE7C0000}"/>
    <cellStyle name="Migliaia 7 4 2 4 3" xfId="16919" xr:uid="{00000000-0005-0000-0000-0000BF7C0000}"/>
    <cellStyle name="Migliaia 7 4 2 4 4" xfId="27843" xr:uid="{00000000-0005-0000-0000-0000C07C0000}"/>
    <cellStyle name="Migliaia 7 4 2 4 5" xfId="35897" xr:uid="{00000000-0005-0000-0000-0000C17C0000}"/>
    <cellStyle name="Migliaia 7 4 2 4 6" xfId="38857" xr:uid="{00000000-0005-0000-0000-0000C27C0000}"/>
    <cellStyle name="Migliaia 7 4 2 5" xfId="16920" xr:uid="{00000000-0005-0000-0000-0000C37C0000}"/>
    <cellStyle name="Migliaia 7 4 2 5 2" xfId="16921" xr:uid="{00000000-0005-0000-0000-0000C47C0000}"/>
    <cellStyle name="Migliaia 7 4 2 5 3" xfId="16922" xr:uid="{00000000-0005-0000-0000-0000C57C0000}"/>
    <cellStyle name="Migliaia 7 4 2 5 4" xfId="28759" xr:uid="{00000000-0005-0000-0000-0000C67C0000}"/>
    <cellStyle name="Migliaia 7 4 2 5 5" xfId="39761" xr:uid="{00000000-0005-0000-0000-0000C77C0000}"/>
    <cellStyle name="Migliaia 7 4 2 6" xfId="16923" xr:uid="{00000000-0005-0000-0000-0000C87C0000}"/>
    <cellStyle name="Migliaia 7 4 2 6 2" xfId="16924" xr:uid="{00000000-0005-0000-0000-0000C97C0000}"/>
    <cellStyle name="Migliaia 7 4 2 6 3" xfId="16925" xr:uid="{00000000-0005-0000-0000-0000CA7C0000}"/>
    <cellStyle name="Migliaia 7 4 2 6 4" xfId="29679" xr:uid="{00000000-0005-0000-0000-0000CB7C0000}"/>
    <cellStyle name="Migliaia 7 4 2 6 5" xfId="40666" xr:uid="{00000000-0005-0000-0000-0000CC7C0000}"/>
    <cellStyle name="Migliaia 7 4 2 7" xfId="16926" xr:uid="{00000000-0005-0000-0000-0000CD7C0000}"/>
    <cellStyle name="Migliaia 7 4 2 8" xfId="16927" xr:uid="{00000000-0005-0000-0000-0000CE7C0000}"/>
    <cellStyle name="Migliaia 7 4 2 9" xfId="16928" xr:uid="{00000000-0005-0000-0000-0000CF7C0000}"/>
    <cellStyle name="Migliaia 7 4 3" xfId="16929" xr:uid="{00000000-0005-0000-0000-0000D07C0000}"/>
    <cellStyle name="Migliaia 7 4 3 10" xfId="31325" xr:uid="{00000000-0005-0000-0000-0000D17C0000}"/>
    <cellStyle name="Migliaia 7 4 3 11" xfId="34089" xr:uid="{00000000-0005-0000-0000-0000D27C0000}"/>
    <cellStyle name="Migliaia 7 4 3 12" xfId="37276" xr:uid="{00000000-0005-0000-0000-0000D37C0000}"/>
    <cellStyle name="Migliaia 7 4 3 2" xfId="16930" xr:uid="{00000000-0005-0000-0000-0000D47C0000}"/>
    <cellStyle name="Migliaia 7 4 3 2 2" xfId="16931" xr:uid="{00000000-0005-0000-0000-0000D57C0000}"/>
    <cellStyle name="Migliaia 7 4 3 2 3" xfId="16932" xr:uid="{00000000-0005-0000-0000-0000D67C0000}"/>
    <cellStyle name="Migliaia 7 4 3 2 4" xfId="16933" xr:uid="{00000000-0005-0000-0000-0000D77C0000}"/>
    <cellStyle name="Migliaia 7 4 3 2 5" xfId="27152" xr:uid="{00000000-0005-0000-0000-0000D87C0000}"/>
    <cellStyle name="Migliaia 7 4 3 2 6" xfId="32230" xr:uid="{00000000-0005-0000-0000-0000D97C0000}"/>
    <cellStyle name="Migliaia 7 4 3 2 7" xfId="35218" xr:uid="{00000000-0005-0000-0000-0000DA7C0000}"/>
    <cellStyle name="Migliaia 7 4 3 2 8" xfId="38178" xr:uid="{00000000-0005-0000-0000-0000DB7C0000}"/>
    <cellStyle name="Migliaia 7 4 3 3" xfId="16934" xr:uid="{00000000-0005-0000-0000-0000DC7C0000}"/>
    <cellStyle name="Migliaia 7 4 3 3 2" xfId="16935" xr:uid="{00000000-0005-0000-0000-0000DD7C0000}"/>
    <cellStyle name="Migliaia 7 4 3 3 3" xfId="16936" xr:uid="{00000000-0005-0000-0000-0000DE7C0000}"/>
    <cellStyle name="Migliaia 7 4 3 3 4" xfId="28209" xr:uid="{00000000-0005-0000-0000-0000DF7C0000}"/>
    <cellStyle name="Migliaia 7 4 3 3 5" xfId="36258" xr:uid="{00000000-0005-0000-0000-0000E07C0000}"/>
    <cellStyle name="Migliaia 7 4 3 3 6" xfId="39218" xr:uid="{00000000-0005-0000-0000-0000E17C0000}"/>
    <cellStyle name="Migliaia 7 4 3 4" xfId="16937" xr:uid="{00000000-0005-0000-0000-0000E27C0000}"/>
    <cellStyle name="Migliaia 7 4 3 4 2" xfId="16938" xr:uid="{00000000-0005-0000-0000-0000E37C0000}"/>
    <cellStyle name="Migliaia 7 4 3 4 3" xfId="16939" xr:uid="{00000000-0005-0000-0000-0000E47C0000}"/>
    <cellStyle name="Migliaia 7 4 3 4 4" xfId="29125" xr:uid="{00000000-0005-0000-0000-0000E57C0000}"/>
    <cellStyle name="Migliaia 7 4 3 4 5" xfId="40122" xr:uid="{00000000-0005-0000-0000-0000E67C0000}"/>
    <cellStyle name="Migliaia 7 4 3 5" xfId="16940" xr:uid="{00000000-0005-0000-0000-0000E77C0000}"/>
    <cellStyle name="Migliaia 7 4 3 5 2" xfId="16941" xr:uid="{00000000-0005-0000-0000-0000E87C0000}"/>
    <cellStyle name="Migliaia 7 4 3 5 3" xfId="16942" xr:uid="{00000000-0005-0000-0000-0000E97C0000}"/>
    <cellStyle name="Migliaia 7 4 3 5 4" xfId="30045" xr:uid="{00000000-0005-0000-0000-0000EA7C0000}"/>
    <cellStyle name="Migliaia 7 4 3 5 5" xfId="41027" xr:uid="{00000000-0005-0000-0000-0000EB7C0000}"/>
    <cellStyle name="Migliaia 7 4 3 6" xfId="16943" xr:uid="{00000000-0005-0000-0000-0000EC7C0000}"/>
    <cellStyle name="Migliaia 7 4 3 7" xfId="16944" xr:uid="{00000000-0005-0000-0000-0000ED7C0000}"/>
    <cellStyle name="Migliaia 7 4 3 8" xfId="16945" xr:uid="{00000000-0005-0000-0000-0000EE7C0000}"/>
    <cellStyle name="Migliaia 7 4 3 9" xfId="24808" xr:uid="{00000000-0005-0000-0000-0000EF7C0000}"/>
    <cellStyle name="Migliaia 7 4 4" xfId="16946" xr:uid="{00000000-0005-0000-0000-0000F07C0000}"/>
    <cellStyle name="Migliaia 7 4 4 2" xfId="16947" xr:uid="{00000000-0005-0000-0000-0000F17C0000}"/>
    <cellStyle name="Migliaia 7 4 4 3" xfId="16948" xr:uid="{00000000-0005-0000-0000-0000F27C0000}"/>
    <cellStyle name="Migliaia 7 4 4 4" xfId="16949" xr:uid="{00000000-0005-0000-0000-0000F37C0000}"/>
    <cellStyle name="Migliaia 7 4 4 5" xfId="27149" xr:uid="{00000000-0005-0000-0000-0000F47C0000}"/>
    <cellStyle name="Migliaia 7 4 4 6" xfId="32227" xr:uid="{00000000-0005-0000-0000-0000F57C0000}"/>
    <cellStyle name="Migliaia 7 4 4 7" xfId="35215" xr:uid="{00000000-0005-0000-0000-0000F67C0000}"/>
    <cellStyle name="Migliaia 7 4 4 8" xfId="38175" xr:uid="{00000000-0005-0000-0000-0000F77C0000}"/>
    <cellStyle name="Migliaia 7 4 5" xfId="16950" xr:uid="{00000000-0005-0000-0000-0000F87C0000}"/>
    <cellStyle name="Migliaia 7 4 5 2" xfId="16951" xr:uid="{00000000-0005-0000-0000-0000F97C0000}"/>
    <cellStyle name="Migliaia 7 4 5 3" xfId="16952" xr:uid="{00000000-0005-0000-0000-0000FA7C0000}"/>
    <cellStyle name="Migliaia 7 4 5 4" xfId="27842" xr:uid="{00000000-0005-0000-0000-0000FB7C0000}"/>
    <cellStyle name="Migliaia 7 4 5 5" xfId="35896" xr:uid="{00000000-0005-0000-0000-0000FC7C0000}"/>
    <cellStyle name="Migliaia 7 4 5 6" xfId="38856" xr:uid="{00000000-0005-0000-0000-0000FD7C0000}"/>
    <cellStyle name="Migliaia 7 4 6" xfId="16953" xr:uid="{00000000-0005-0000-0000-0000FE7C0000}"/>
    <cellStyle name="Migliaia 7 4 6 2" xfId="16954" xr:uid="{00000000-0005-0000-0000-0000FF7C0000}"/>
    <cellStyle name="Migliaia 7 4 6 3" xfId="16955" xr:uid="{00000000-0005-0000-0000-0000007D0000}"/>
    <cellStyle name="Migliaia 7 4 6 4" xfId="28758" xr:uid="{00000000-0005-0000-0000-0000017D0000}"/>
    <cellStyle name="Migliaia 7 4 6 5" xfId="39760" xr:uid="{00000000-0005-0000-0000-0000027D0000}"/>
    <cellStyle name="Migliaia 7 4 7" xfId="16956" xr:uid="{00000000-0005-0000-0000-0000037D0000}"/>
    <cellStyle name="Migliaia 7 4 7 2" xfId="16957" xr:uid="{00000000-0005-0000-0000-0000047D0000}"/>
    <cellStyle name="Migliaia 7 4 7 3" xfId="16958" xr:uid="{00000000-0005-0000-0000-0000057D0000}"/>
    <cellStyle name="Migliaia 7 4 7 4" xfId="29678" xr:uid="{00000000-0005-0000-0000-0000067D0000}"/>
    <cellStyle name="Migliaia 7 4 7 5" xfId="40665" xr:uid="{00000000-0005-0000-0000-0000077D0000}"/>
    <cellStyle name="Migliaia 7 4 8" xfId="16959" xr:uid="{00000000-0005-0000-0000-0000087D0000}"/>
    <cellStyle name="Migliaia 7 4 9" xfId="16960" xr:uid="{00000000-0005-0000-0000-0000097D0000}"/>
    <cellStyle name="Migliaia 7 5" xfId="16961" xr:uid="{00000000-0005-0000-0000-00000A7D0000}"/>
    <cellStyle name="Migliaia 7 5 10" xfId="31326" xr:uid="{00000000-0005-0000-0000-00000B7D0000}"/>
    <cellStyle name="Migliaia 7 5 11" xfId="34090" xr:uid="{00000000-0005-0000-0000-00000C7D0000}"/>
    <cellStyle name="Migliaia 7 5 12" xfId="37277" xr:uid="{00000000-0005-0000-0000-00000D7D0000}"/>
    <cellStyle name="Migliaia 7 5 2" xfId="16962" xr:uid="{00000000-0005-0000-0000-00000E7D0000}"/>
    <cellStyle name="Migliaia 7 5 2 2" xfId="16963" xr:uid="{00000000-0005-0000-0000-00000F7D0000}"/>
    <cellStyle name="Migliaia 7 5 2 3" xfId="16964" xr:uid="{00000000-0005-0000-0000-0000107D0000}"/>
    <cellStyle name="Migliaia 7 5 2 4" xfId="16965" xr:uid="{00000000-0005-0000-0000-0000117D0000}"/>
    <cellStyle name="Migliaia 7 5 2 5" xfId="27153" xr:uid="{00000000-0005-0000-0000-0000127D0000}"/>
    <cellStyle name="Migliaia 7 5 2 6" xfId="32231" xr:uid="{00000000-0005-0000-0000-0000137D0000}"/>
    <cellStyle name="Migliaia 7 5 2 7" xfId="35219" xr:uid="{00000000-0005-0000-0000-0000147D0000}"/>
    <cellStyle name="Migliaia 7 5 2 8" xfId="38179" xr:uid="{00000000-0005-0000-0000-0000157D0000}"/>
    <cellStyle name="Migliaia 7 5 3" xfId="16966" xr:uid="{00000000-0005-0000-0000-0000167D0000}"/>
    <cellStyle name="Migliaia 7 5 3 2" xfId="16967" xr:uid="{00000000-0005-0000-0000-0000177D0000}"/>
    <cellStyle name="Migliaia 7 5 3 3" xfId="16968" xr:uid="{00000000-0005-0000-0000-0000187D0000}"/>
    <cellStyle name="Migliaia 7 5 3 4" xfId="27844" xr:uid="{00000000-0005-0000-0000-0000197D0000}"/>
    <cellStyle name="Migliaia 7 5 3 5" xfId="35898" xr:uid="{00000000-0005-0000-0000-00001A7D0000}"/>
    <cellStyle name="Migliaia 7 5 3 6" xfId="38858" xr:uid="{00000000-0005-0000-0000-00001B7D0000}"/>
    <cellStyle name="Migliaia 7 5 4" xfId="16969" xr:uid="{00000000-0005-0000-0000-00001C7D0000}"/>
    <cellStyle name="Migliaia 7 5 4 2" xfId="16970" xr:uid="{00000000-0005-0000-0000-00001D7D0000}"/>
    <cellStyle name="Migliaia 7 5 4 3" xfId="16971" xr:uid="{00000000-0005-0000-0000-00001E7D0000}"/>
    <cellStyle name="Migliaia 7 5 4 4" xfId="28760" xr:uid="{00000000-0005-0000-0000-00001F7D0000}"/>
    <cellStyle name="Migliaia 7 5 4 5" xfId="39762" xr:uid="{00000000-0005-0000-0000-0000207D0000}"/>
    <cellStyle name="Migliaia 7 5 5" xfId="16972" xr:uid="{00000000-0005-0000-0000-0000217D0000}"/>
    <cellStyle name="Migliaia 7 5 5 2" xfId="16973" xr:uid="{00000000-0005-0000-0000-0000227D0000}"/>
    <cellStyle name="Migliaia 7 5 5 3" xfId="16974" xr:uid="{00000000-0005-0000-0000-0000237D0000}"/>
    <cellStyle name="Migliaia 7 5 5 4" xfId="29680" xr:uid="{00000000-0005-0000-0000-0000247D0000}"/>
    <cellStyle name="Migliaia 7 5 5 5" xfId="40667" xr:uid="{00000000-0005-0000-0000-0000257D0000}"/>
    <cellStyle name="Migliaia 7 5 6" xfId="16975" xr:uid="{00000000-0005-0000-0000-0000267D0000}"/>
    <cellStyle name="Migliaia 7 5 7" xfId="16976" xr:uid="{00000000-0005-0000-0000-0000277D0000}"/>
    <cellStyle name="Migliaia 7 5 8" xfId="16977" xr:uid="{00000000-0005-0000-0000-0000287D0000}"/>
    <cellStyle name="Migliaia 7 5 9" xfId="24809" xr:uid="{00000000-0005-0000-0000-0000297D0000}"/>
    <cellStyle name="Migliaia 7 6" xfId="16978" xr:uid="{00000000-0005-0000-0000-00002A7D0000}"/>
    <cellStyle name="Migliaia 7 6 2" xfId="16979" xr:uid="{00000000-0005-0000-0000-00002B7D0000}"/>
    <cellStyle name="Migliaia 7 6 3" xfId="16980" xr:uid="{00000000-0005-0000-0000-00002C7D0000}"/>
    <cellStyle name="Migliaia 7 6 4" xfId="16981" xr:uid="{00000000-0005-0000-0000-00002D7D0000}"/>
    <cellStyle name="Migliaia 7 6 5" xfId="27141" xr:uid="{00000000-0005-0000-0000-00002E7D0000}"/>
    <cellStyle name="Migliaia 7 6 6" xfId="32219" xr:uid="{00000000-0005-0000-0000-00002F7D0000}"/>
    <cellStyle name="Migliaia 7 6 7" xfId="35207" xr:uid="{00000000-0005-0000-0000-0000307D0000}"/>
    <cellStyle name="Migliaia 7 6 8" xfId="38167" xr:uid="{00000000-0005-0000-0000-0000317D0000}"/>
    <cellStyle name="Migliaia 7 7" xfId="16982" xr:uid="{00000000-0005-0000-0000-0000327D0000}"/>
    <cellStyle name="Migliaia 7 7 2" xfId="16983" xr:uid="{00000000-0005-0000-0000-0000337D0000}"/>
    <cellStyle name="Migliaia 7 7 3" xfId="16984" xr:uid="{00000000-0005-0000-0000-0000347D0000}"/>
    <cellStyle name="Migliaia 7 7 4" xfId="16985" xr:uid="{00000000-0005-0000-0000-0000357D0000}"/>
    <cellStyle name="Migliaia 7 7 5" xfId="24007" xr:uid="{00000000-0005-0000-0000-0000367D0000}"/>
    <cellStyle name="Migliaia 7 7 6" xfId="30563" xr:uid="{00000000-0005-0000-0000-0000377D0000}"/>
    <cellStyle name="Migliaia 7 7 7" xfId="33224" xr:uid="{00000000-0005-0000-0000-0000387D0000}"/>
    <cellStyle name="Migliaia 7 7 8" xfId="36515" xr:uid="{00000000-0005-0000-0000-0000397D0000}"/>
    <cellStyle name="Migliaia 7 8" xfId="16986" xr:uid="{00000000-0005-0000-0000-00003A7D0000}"/>
    <cellStyle name="Migliaia 7 8 2" xfId="16987" xr:uid="{00000000-0005-0000-0000-00003B7D0000}"/>
    <cellStyle name="Migliaia 7 8 3" xfId="16988" xr:uid="{00000000-0005-0000-0000-00003C7D0000}"/>
    <cellStyle name="Migliaia 7 8 4" xfId="16989" xr:uid="{00000000-0005-0000-0000-00003D7D0000}"/>
    <cellStyle name="Migliaia 7 8 5" xfId="27304" xr:uid="{00000000-0005-0000-0000-00003E7D0000}"/>
    <cellStyle name="Migliaia 7 8 6" xfId="32375" xr:uid="{00000000-0005-0000-0000-00003F7D0000}"/>
    <cellStyle name="Migliaia 7 8 7" xfId="35363" xr:uid="{00000000-0005-0000-0000-0000407D0000}"/>
    <cellStyle name="Migliaia 7 8 8" xfId="38323" xr:uid="{00000000-0005-0000-0000-0000417D0000}"/>
    <cellStyle name="Migliaia 7 9" xfId="16990" xr:uid="{00000000-0005-0000-0000-0000427D0000}"/>
    <cellStyle name="Migliaia 7 9 2" xfId="16991" xr:uid="{00000000-0005-0000-0000-0000437D0000}"/>
    <cellStyle name="Migliaia 7 9 3" xfId="16992" xr:uid="{00000000-0005-0000-0000-0000447D0000}"/>
    <cellStyle name="Migliaia 7 9 4" xfId="16993" xr:uid="{00000000-0005-0000-0000-0000457D0000}"/>
    <cellStyle name="Migliaia 7 9 5" xfId="27424" xr:uid="{00000000-0005-0000-0000-0000467D0000}"/>
    <cellStyle name="Migliaia 7 9 6" xfId="30439" xr:uid="{00000000-0005-0000-0000-0000477D0000}"/>
    <cellStyle name="Migliaia 7 9 7" xfId="35483" xr:uid="{00000000-0005-0000-0000-0000487D0000}"/>
    <cellStyle name="Migliaia 7 9 8" xfId="38443" xr:uid="{00000000-0005-0000-0000-0000497D0000}"/>
    <cellStyle name="Migliaia 8" xfId="16994" xr:uid="{00000000-0005-0000-0000-00004A7D0000}"/>
    <cellStyle name="Migliaia 8 10" xfId="16995" xr:uid="{00000000-0005-0000-0000-00004B7D0000}"/>
    <cellStyle name="Migliaia 8 10 2" xfId="16996" xr:uid="{00000000-0005-0000-0000-00004C7D0000}"/>
    <cellStyle name="Migliaia 8 10 3" xfId="16997" xr:uid="{00000000-0005-0000-0000-00004D7D0000}"/>
    <cellStyle name="Migliaia 8 10 4" xfId="28341" xr:uid="{00000000-0005-0000-0000-00004E7D0000}"/>
    <cellStyle name="Migliaia 8 10 5" xfId="33099" xr:uid="{00000000-0005-0000-0000-00004F7D0000}"/>
    <cellStyle name="Migliaia 8 10 6" xfId="39348" xr:uid="{00000000-0005-0000-0000-0000507D0000}"/>
    <cellStyle name="Migliaia 8 11" xfId="16998" xr:uid="{00000000-0005-0000-0000-0000517D0000}"/>
    <cellStyle name="Migliaia 8 11 2" xfId="16999" xr:uid="{00000000-0005-0000-0000-0000527D0000}"/>
    <cellStyle name="Migliaia 8 11 3" xfId="17000" xr:uid="{00000000-0005-0000-0000-0000537D0000}"/>
    <cellStyle name="Migliaia 8 11 4" xfId="29261" xr:uid="{00000000-0005-0000-0000-0000547D0000}"/>
    <cellStyle name="Migliaia 8 11 5" xfId="32749" xr:uid="{00000000-0005-0000-0000-0000557D0000}"/>
    <cellStyle name="Migliaia 8 11 6" xfId="40253" xr:uid="{00000000-0005-0000-0000-0000567D0000}"/>
    <cellStyle name="Migliaia 8 12" xfId="17001" xr:uid="{00000000-0005-0000-0000-0000577D0000}"/>
    <cellStyle name="Migliaia 8 13" xfId="17002" xr:uid="{00000000-0005-0000-0000-0000587D0000}"/>
    <cellStyle name="Migliaia 8 14" xfId="17003" xr:uid="{00000000-0005-0000-0000-0000597D0000}"/>
    <cellStyle name="Migliaia 8 15" xfId="23654" xr:uid="{00000000-0005-0000-0000-00005A7D0000}"/>
    <cellStyle name="Migliaia 8 16" xfId="30301" xr:uid="{00000000-0005-0000-0000-00005B7D0000}"/>
    <cellStyle name="Migliaia 8 17" xfId="36396" xr:uid="{00000000-0005-0000-0000-00005C7D0000}"/>
    <cellStyle name="Migliaia 8 18" xfId="41158" xr:uid="{00000000-0005-0000-0000-00005D7D0000}"/>
    <cellStyle name="Migliaia 8 19" xfId="41279" xr:uid="{00000000-0005-0000-0000-00005E7D0000}"/>
    <cellStyle name="Migliaia 8 2" xfId="17004" xr:uid="{00000000-0005-0000-0000-00005F7D0000}"/>
    <cellStyle name="Migliaia 8 2 10" xfId="24810" xr:uid="{00000000-0005-0000-0000-0000607D0000}"/>
    <cellStyle name="Migliaia 8 2 11" xfId="30302" xr:uid="{00000000-0005-0000-0000-0000617D0000}"/>
    <cellStyle name="Migliaia 8 2 12" xfId="37278" xr:uid="{00000000-0005-0000-0000-0000627D0000}"/>
    <cellStyle name="Migliaia 8 2 2" xfId="17005" xr:uid="{00000000-0005-0000-0000-0000637D0000}"/>
    <cellStyle name="Migliaia 8 2 2 10" xfId="31328" xr:uid="{00000000-0005-0000-0000-0000647D0000}"/>
    <cellStyle name="Migliaia 8 2 2 11" xfId="34092" xr:uid="{00000000-0005-0000-0000-0000657D0000}"/>
    <cellStyle name="Migliaia 8 2 2 12" xfId="37279" xr:uid="{00000000-0005-0000-0000-0000667D0000}"/>
    <cellStyle name="Migliaia 8 2 2 2" xfId="17006" xr:uid="{00000000-0005-0000-0000-0000677D0000}"/>
    <cellStyle name="Migliaia 8 2 2 2 2" xfId="17007" xr:uid="{00000000-0005-0000-0000-0000687D0000}"/>
    <cellStyle name="Migliaia 8 2 2 2 3" xfId="17008" xr:uid="{00000000-0005-0000-0000-0000697D0000}"/>
    <cellStyle name="Migliaia 8 2 2 2 4" xfId="17009" xr:uid="{00000000-0005-0000-0000-00006A7D0000}"/>
    <cellStyle name="Migliaia 8 2 2 2 5" xfId="27156" xr:uid="{00000000-0005-0000-0000-00006B7D0000}"/>
    <cellStyle name="Migliaia 8 2 2 2 6" xfId="32234" xr:uid="{00000000-0005-0000-0000-00006C7D0000}"/>
    <cellStyle name="Migliaia 8 2 2 2 7" xfId="35222" xr:uid="{00000000-0005-0000-0000-00006D7D0000}"/>
    <cellStyle name="Migliaia 8 2 2 2 8" xfId="38182" xr:uid="{00000000-0005-0000-0000-00006E7D0000}"/>
    <cellStyle name="Migliaia 8 2 2 3" xfId="17010" xr:uid="{00000000-0005-0000-0000-00006F7D0000}"/>
    <cellStyle name="Migliaia 8 2 2 3 2" xfId="17011" xr:uid="{00000000-0005-0000-0000-0000707D0000}"/>
    <cellStyle name="Migliaia 8 2 2 3 3" xfId="17012" xr:uid="{00000000-0005-0000-0000-0000717D0000}"/>
    <cellStyle name="Migliaia 8 2 2 3 4" xfId="28211" xr:uid="{00000000-0005-0000-0000-0000727D0000}"/>
    <cellStyle name="Migliaia 8 2 2 3 5" xfId="36260" xr:uid="{00000000-0005-0000-0000-0000737D0000}"/>
    <cellStyle name="Migliaia 8 2 2 3 6" xfId="39220" xr:uid="{00000000-0005-0000-0000-0000747D0000}"/>
    <cellStyle name="Migliaia 8 2 2 4" xfId="17013" xr:uid="{00000000-0005-0000-0000-0000757D0000}"/>
    <cellStyle name="Migliaia 8 2 2 4 2" xfId="17014" xr:uid="{00000000-0005-0000-0000-0000767D0000}"/>
    <cellStyle name="Migliaia 8 2 2 4 3" xfId="17015" xr:uid="{00000000-0005-0000-0000-0000777D0000}"/>
    <cellStyle name="Migliaia 8 2 2 4 4" xfId="29127" xr:uid="{00000000-0005-0000-0000-0000787D0000}"/>
    <cellStyle name="Migliaia 8 2 2 4 5" xfId="40124" xr:uid="{00000000-0005-0000-0000-0000797D0000}"/>
    <cellStyle name="Migliaia 8 2 2 5" xfId="17016" xr:uid="{00000000-0005-0000-0000-00007A7D0000}"/>
    <cellStyle name="Migliaia 8 2 2 5 2" xfId="17017" xr:uid="{00000000-0005-0000-0000-00007B7D0000}"/>
    <cellStyle name="Migliaia 8 2 2 5 3" xfId="17018" xr:uid="{00000000-0005-0000-0000-00007C7D0000}"/>
    <cellStyle name="Migliaia 8 2 2 5 4" xfId="30047" xr:uid="{00000000-0005-0000-0000-00007D7D0000}"/>
    <cellStyle name="Migliaia 8 2 2 5 5" xfId="41029" xr:uid="{00000000-0005-0000-0000-00007E7D0000}"/>
    <cellStyle name="Migliaia 8 2 2 6" xfId="17019" xr:uid="{00000000-0005-0000-0000-00007F7D0000}"/>
    <cellStyle name="Migliaia 8 2 2 7" xfId="17020" xr:uid="{00000000-0005-0000-0000-0000807D0000}"/>
    <cellStyle name="Migliaia 8 2 2 8" xfId="17021" xr:uid="{00000000-0005-0000-0000-0000817D0000}"/>
    <cellStyle name="Migliaia 8 2 2 9" xfId="24811" xr:uid="{00000000-0005-0000-0000-0000827D0000}"/>
    <cellStyle name="Migliaia 8 2 3" xfId="17022" xr:uid="{00000000-0005-0000-0000-0000837D0000}"/>
    <cellStyle name="Migliaia 8 2 3 2" xfId="17023" xr:uid="{00000000-0005-0000-0000-0000847D0000}"/>
    <cellStyle name="Migliaia 8 2 3 3" xfId="17024" xr:uid="{00000000-0005-0000-0000-0000857D0000}"/>
    <cellStyle name="Migliaia 8 2 3 4" xfId="17025" xr:uid="{00000000-0005-0000-0000-0000867D0000}"/>
    <cellStyle name="Migliaia 8 2 3 5" xfId="27155" xr:uid="{00000000-0005-0000-0000-0000877D0000}"/>
    <cellStyle name="Migliaia 8 2 3 6" xfId="32233" xr:uid="{00000000-0005-0000-0000-0000887D0000}"/>
    <cellStyle name="Migliaia 8 2 3 7" xfId="35221" xr:uid="{00000000-0005-0000-0000-0000897D0000}"/>
    <cellStyle name="Migliaia 8 2 3 8" xfId="38181" xr:uid="{00000000-0005-0000-0000-00008A7D0000}"/>
    <cellStyle name="Migliaia 8 2 4" xfId="17026" xr:uid="{00000000-0005-0000-0000-00008B7D0000}"/>
    <cellStyle name="Migliaia 8 2 4 2" xfId="17027" xr:uid="{00000000-0005-0000-0000-00008C7D0000}"/>
    <cellStyle name="Migliaia 8 2 4 3" xfId="17028" xr:uid="{00000000-0005-0000-0000-00008D7D0000}"/>
    <cellStyle name="Migliaia 8 2 4 4" xfId="17029" xr:uid="{00000000-0005-0000-0000-00008E7D0000}"/>
    <cellStyle name="Migliaia 8 2 4 5" xfId="27488" xr:uid="{00000000-0005-0000-0000-00008F7D0000}"/>
    <cellStyle name="Migliaia 8 2 4 6" xfId="31327" xr:uid="{00000000-0005-0000-0000-0000907D0000}"/>
    <cellStyle name="Migliaia 8 2 4 7" xfId="35545" xr:uid="{00000000-0005-0000-0000-0000917D0000}"/>
    <cellStyle name="Migliaia 8 2 4 8" xfId="38505" xr:uid="{00000000-0005-0000-0000-0000927D0000}"/>
    <cellStyle name="Migliaia 8 2 5" xfId="17030" xr:uid="{00000000-0005-0000-0000-0000937D0000}"/>
    <cellStyle name="Migliaia 8 2 5 2" xfId="17031" xr:uid="{00000000-0005-0000-0000-0000947D0000}"/>
    <cellStyle name="Migliaia 8 2 5 3" xfId="17032" xr:uid="{00000000-0005-0000-0000-0000957D0000}"/>
    <cellStyle name="Migliaia 8 2 5 4" xfId="28404" xr:uid="{00000000-0005-0000-0000-0000967D0000}"/>
    <cellStyle name="Migliaia 8 2 5 5" xfId="34091" xr:uid="{00000000-0005-0000-0000-0000977D0000}"/>
    <cellStyle name="Migliaia 8 2 5 6" xfId="39409" xr:uid="{00000000-0005-0000-0000-0000987D0000}"/>
    <cellStyle name="Migliaia 8 2 6" xfId="17033" xr:uid="{00000000-0005-0000-0000-0000997D0000}"/>
    <cellStyle name="Migliaia 8 2 6 2" xfId="17034" xr:uid="{00000000-0005-0000-0000-00009A7D0000}"/>
    <cellStyle name="Migliaia 8 2 6 3" xfId="17035" xr:uid="{00000000-0005-0000-0000-00009B7D0000}"/>
    <cellStyle name="Migliaia 8 2 6 4" xfId="29324" xr:uid="{00000000-0005-0000-0000-00009C7D0000}"/>
    <cellStyle name="Migliaia 8 2 6 5" xfId="40314" xr:uid="{00000000-0005-0000-0000-00009D7D0000}"/>
    <cellStyle name="Migliaia 8 2 7" xfId="17036" xr:uid="{00000000-0005-0000-0000-00009E7D0000}"/>
    <cellStyle name="Migliaia 8 2 8" xfId="17037" xr:uid="{00000000-0005-0000-0000-00009F7D0000}"/>
    <cellStyle name="Migliaia 8 2 9" xfId="17038" xr:uid="{00000000-0005-0000-0000-0000A07D0000}"/>
    <cellStyle name="Migliaia 8 3" xfId="17039" xr:uid="{00000000-0005-0000-0000-0000A17D0000}"/>
    <cellStyle name="Migliaia 8 3 10" xfId="17040" xr:uid="{00000000-0005-0000-0000-0000A27D0000}"/>
    <cellStyle name="Migliaia 8 3 11" xfId="17041" xr:uid="{00000000-0005-0000-0000-0000A37D0000}"/>
    <cellStyle name="Migliaia 8 3 12" xfId="24812" xr:uid="{00000000-0005-0000-0000-0000A47D0000}"/>
    <cellStyle name="Migliaia 8 3 13" xfId="31329" xr:uid="{00000000-0005-0000-0000-0000A57D0000}"/>
    <cellStyle name="Migliaia 8 3 14" xfId="37280" xr:uid="{00000000-0005-0000-0000-0000A67D0000}"/>
    <cellStyle name="Migliaia 8 3 2" xfId="17042" xr:uid="{00000000-0005-0000-0000-0000A77D0000}"/>
    <cellStyle name="Migliaia 8 3 2 10" xfId="31330" xr:uid="{00000000-0005-0000-0000-0000A87D0000}"/>
    <cellStyle name="Migliaia 8 3 2 11" xfId="34094" xr:uid="{00000000-0005-0000-0000-0000A97D0000}"/>
    <cellStyle name="Migliaia 8 3 2 12" xfId="37281" xr:uid="{00000000-0005-0000-0000-0000AA7D0000}"/>
    <cellStyle name="Migliaia 8 3 2 2" xfId="17043" xr:uid="{00000000-0005-0000-0000-0000AB7D0000}"/>
    <cellStyle name="Migliaia 8 3 2 2 2" xfId="17044" xr:uid="{00000000-0005-0000-0000-0000AC7D0000}"/>
    <cellStyle name="Migliaia 8 3 2 2 3" xfId="17045" xr:uid="{00000000-0005-0000-0000-0000AD7D0000}"/>
    <cellStyle name="Migliaia 8 3 2 2 4" xfId="17046" xr:uid="{00000000-0005-0000-0000-0000AE7D0000}"/>
    <cellStyle name="Migliaia 8 3 2 2 5" xfId="27158" xr:uid="{00000000-0005-0000-0000-0000AF7D0000}"/>
    <cellStyle name="Migliaia 8 3 2 2 6" xfId="32236" xr:uid="{00000000-0005-0000-0000-0000B07D0000}"/>
    <cellStyle name="Migliaia 8 3 2 2 7" xfId="35224" xr:uid="{00000000-0005-0000-0000-0000B17D0000}"/>
    <cellStyle name="Migliaia 8 3 2 2 8" xfId="38184" xr:uid="{00000000-0005-0000-0000-0000B27D0000}"/>
    <cellStyle name="Migliaia 8 3 2 3" xfId="17047" xr:uid="{00000000-0005-0000-0000-0000B37D0000}"/>
    <cellStyle name="Migliaia 8 3 2 3 2" xfId="17048" xr:uid="{00000000-0005-0000-0000-0000B47D0000}"/>
    <cellStyle name="Migliaia 8 3 2 3 3" xfId="17049" xr:uid="{00000000-0005-0000-0000-0000B57D0000}"/>
    <cellStyle name="Migliaia 8 3 2 3 4" xfId="27846" xr:uid="{00000000-0005-0000-0000-0000B67D0000}"/>
    <cellStyle name="Migliaia 8 3 2 3 5" xfId="35900" xr:uid="{00000000-0005-0000-0000-0000B77D0000}"/>
    <cellStyle name="Migliaia 8 3 2 3 6" xfId="38860" xr:uid="{00000000-0005-0000-0000-0000B87D0000}"/>
    <cellStyle name="Migliaia 8 3 2 4" xfId="17050" xr:uid="{00000000-0005-0000-0000-0000B97D0000}"/>
    <cellStyle name="Migliaia 8 3 2 4 2" xfId="17051" xr:uid="{00000000-0005-0000-0000-0000BA7D0000}"/>
    <cellStyle name="Migliaia 8 3 2 4 3" xfId="17052" xr:uid="{00000000-0005-0000-0000-0000BB7D0000}"/>
    <cellStyle name="Migliaia 8 3 2 4 4" xfId="28762" xr:uid="{00000000-0005-0000-0000-0000BC7D0000}"/>
    <cellStyle name="Migliaia 8 3 2 4 5" xfId="39764" xr:uid="{00000000-0005-0000-0000-0000BD7D0000}"/>
    <cellStyle name="Migliaia 8 3 2 5" xfId="17053" xr:uid="{00000000-0005-0000-0000-0000BE7D0000}"/>
    <cellStyle name="Migliaia 8 3 2 5 2" xfId="17054" xr:uid="{00000000-0005-0000-0000-0000BF7D0000}"/>
    <cellStyle name="Migliaia 8 3 2 5 3" xfId="17055" xr:uid="{00000000-0005-0000-0000-0000C07D0000}"/>
    <cellStyle name="Migliaia 8 3 2 5 4" xfId="29682" xr:uid="{00000000-0005-0000-0000-0000C17D0000}"/>
    <cellStyle name="Migliaia 8 3 2 5 5" xfId="40669" xr:uid="{00000000-0005-0000-0000-0000C27D0000}"/>
    <cellStyle name="Migliaia 8 3 2 6" xfId="17056" xr:uid="{00000000-0005-0000-0000-0000C37D0000}"/>
    <cellStyle name="Migliaia 8 3 2 7" xfId="17057" xr:uid="{00000000-0005-0000-0000-0000C47D0000}"/>
    <cellStyle name="Migliaia 8 3 2 8" xfId="17058" xr:uid="{00000000-0005-0000-0000-0000C57D0000}"/>
    <cellStyle name="Migliaia 8 3 2 9" xfId="24813" xr:uid="{00000000-0005-0000-0000-0000C67D0000}"/>
    <cellStyle name="Migliaia 8 3 3" xfId="17059" xr:uid="{00000000-0005-0000-0000-0000C77D0000}"/>
    <cellStyle name="Migliaia 8 3 3 10" xfId="24814" xr:uid="{00000000-0005-0000-0000-0000C87D0000}"/>
    <cellStyle name="Migliaia 8 3 3 11" xfId="31331" xr:uid="{00000000-0005-0000-0000-0000C97D0000}"/>
    <cellStyle name="Migliaia 8 3 3 12" xfId="34095" xr:uid="{00000000-0005-0000-0000-0000CA7D0000}"/>
    <cellStyle name="Migliaia 8 3 3 13" xfId="37282" xr:uid="{00000000-0005-0000-0000-0000CB7D0000}"/>
    <cellStyle name="Migliaia 8 3 3 2" xfId="17060" xr:uid="{00000000-0005-0000-0000-0000CC7D0000}"/>
    <cellStyle name="Migliaia 8 3 3 2 10" xfId="31332" xr:uid="{00000000-0005-0000-0000-0000CD7D0000}"/>
    <cellStyle name="Migliaia 8 3 3 2 11" xfId="34096" xr:uid="{00000000-0005-0000-0000-0000CE7D0000}"/>
    <cellStyle name="Migliaia 8 3 3 2 12" xfId="37283" xr:uid="{00000000-0005-0000-0000-0000CF7D0000}"/>
    <cellStyle name="Migliaia 8 3 3 2 2" xfId="17061" xr:uid="{00000000-0005-0000-0000-0000D07D0000}"/>
    <cellStyle name="Migliaia 8 3 3 2 2 2" xfId="17062" xr:uid="{00000000-0005-0000-0000-0000D17D0000}"/>
    <cellStyle name="Migliaia 8 3 3 2 2 3" xfId="17063" xr:uid="{00000000-0005-0000-0000-0000D27D0000}"/>
    <cellStyle name="Migliaia 8 3 3 2 2 4" xfId="17064" xr:uid="{00000000-0005-0000-0000-0000D37D0000}"/>
    <cellStyle name="Migliaia 8 3 3 2 2 5" xfId="27160" xr:uid="{00000000-0005-0000-0000-0000D47D0000}"/>
    <cellStyle name="Migliaia 8 3 3 2 2 6" xfId="32238" xr:uid="{00000000-0005-0000-0000-0000D57D0000}"/>
    <cellStyle name="Migliaia 8 3 3 2 2 7" xfId="35226" xr:uid="{00000000-0005-0000-0000-0000D67D0000}"/>
    <cellStyle name="Migliaia 8 3 3 2 2 8" xfId="38186" xr:uid="{00000000-0005-0000-0000-0000D77D0000}"/>
    <cellStyle name="Migliaia 8 3 3 2 3" xfId="17065" xr:uid="{00000000-0005-0000-0000-0000D87D0000}"/>
    <cellStyle name="Migliaia 8 3 3 2 3 2" xfId="17066" xr:uid="{00000000-0005-0000-0000-0000D97D0000}"/>
    <cellStyle name="Migliaia 8 3 3 2 3 3" xfId="17067" xr:uid="{00000000-0005-0000-0000-0000DA7D0000}"/>
    <cellStyle name="Migliaia 8 3 3 2 3 4" xfId="28213" xr:uid="{00000000-0005-0000-0000-0000DB7D0000}"/>
    <cellStyle name="Migliaia 8 3 3 2 3 5" xfId="36262" xr:uid="{00000000-0005-0000-0000-0000DC7D0000}"/>
    <cellStyle name="Migliaia 8 3 3 2 3 6" xfId="39222" xr:uid="{00000000-0005-0000-0000-0000DD7D0000}"/>
    <cellStyle name="Migliaia 8 3 3 2 4" xfId="17068" xr:uid="{00000000-0005-0000-0000-0000DE7D0000}"/>
    <cellStyle name="Migliaia 8 3 3 2 4 2" xfId="17069" xr:uid="{00000000-0005-0000-0000-0000DF7D0000}"/>
    <cellStyle name="Migliaia 8 3 3 2 4 3" xfId="17070" xr:uid="{00000000-0005-0000-0000-0000E07D0000}"/>
    <cellStyle name="Migliaia 8 3 3 2 4 4" xfId="29129" xr:uid="{00000000-0005-0000-0000-0000E17D0000}"/>
    <cellStyle name="Migliaia 8 3 3 2 4 5" xfId="40126" xr:uid="{00000000-0005-0000-0000-0000E27D0000}"/>
    <cellStyle name="Migliaia 8 3 3 2 5" xfId="17071" xr:uid="{00000000-0005-0000-0000-0000E37D0000}"/>
    <cellStyle name="Migliaia 8 3 3 2 5 2" xfId="17072" xr:uid="{00000000-0005-0000-0000-0000E47D0000}"/>
    <cellStyle name="Migliaia 8 3 3 2 5 3" xfId="17073" xr:uid="{00000000-0005-0000-0000-0000E57D0000}"/>
    <cellStyle name="Migliaia 8 3 3 2 5 4" xfId="30049" xr:uid="{00000000-0005-0000-0000-0000E67D0000}"/>
    <cellStyle name="Migliaia 8 3 3 2 5 5" xfId="41031" xr:uid="{00000000-0005-0000-0000-0000E77D0000}"/>
    <cellStyle name="Migliaia 8 3 3 2 6" xfId="17074" xr:uid="{00000000-0005-0000-0000-0000E87D0000}"/>
    <cellStyle name="Migliaia 8 3 3 2 7" xfId="17075" xr:uid="{00000000-0005-0000-0000-0000E97D0000}"/>
    <cellStyle name="Migliaia 8 3 3 2 8" xfId="17076" xr:uid="{00000000-0005-0000-0000-0000EA7D0000}"/>
    <cellStyle name="Migliaia 8 3 3 2 9" xfId="24815" xr:uid="{00000000-0005-0000-0000-0000EB7D0000}"/>
    <cellStyle name="Migliaia 8 3 3 3" xfId="17077" xr:uid="{00000000-0005-0000-0000-0000EC7D0000}"/>
    <cellStyle name="Migliaia 8 3 3 3 2" xfId="17078" xr:uid="{00000000-0005-0000-0000-0000ED7D0000}"/>
    <cellStyle name="Migliaia 8 3 3 3 3" xfId="17079" xr:uid="{00000000-0005-0000-0000-0000EE7D0000}"/>
    <cellStyle name="Migliaia 8 3 3 3 4" xfId="17080" xr:uid="{00000000-0005-0000-0000-0000EF7D0000}"/>
    <cellStyle name="Migliaia 8 3 3 3 5" xfId="27159" xr:uid="{00000000-0005-0000-0000-0000F07D0000}"/>
    <cellStyle name="Migliaia 8 3 3 3 6" xfId="32237" xr:uid="{00000000-0005-0000-0000-0000F17D0000}"/>
    <cellStyle name="Migliaia 8 3 3 3 7" xfId="35225" xr:uid="{00000000-0005-0000-0000-0000F27D0000}"/>
    <cellStyle name="Migliaia 8 3 3 3 8" xfId="38185" xr:uid="{00000000-0005-0000-0000-0000F37D0000}"/>
    <cellStyle name="Migliaia 8 3 3 4" xfId="17081" xr:uid="{00000000-0005-0000-0000-0000F47D0000}"/>
    <cellStyle name="Migliaia 8 3 3 4 2" xfId="17082" xr:uid="{00000000-0005-0000-0000-0000F57D0000}"/>
    <cellStyle name="Migliaia 8 3 3 4 3" xfId="17083" xr:uid="{00000000-0005-0000-0000-0000F67D0000}"/>
    <cellStyle name="Migliaia 8 3 3 4 4" xfId="27847" xr:uid="{00000000-0005-0000-0000-0000F77D0000}"/>
    <cellStyle name="Migliaia 8 3 3 4 5" xfId="35901" xr:uid="{00000000-0005-0000-0000-0000F87D0000}"/>
    <cellStyle name="Migliaia 8 3 3 4 6" xfId="38861" xr:uid="{00000000-0005-0000-0000-0000F97D0000}"/>
    <cellStyle name="Migliaia 8 3 3 5" xfId="17084" xr:uid="{00000000-0005-0000-0000-0000FA7D0000}"/>
    <cellStyle name="Migliaia 8 3 3 5 2" xfId="17085" xr:uid="{00000000-0005-0000-0000-0000FB7D0000}"/>
    <cellStyle name="Migliaia 8 3 3 5 3" xfId="17086" xr:uid="{00000000-0005-0000-0000-0000FC7D0000}"/>
    <cellStyle name="Migliaia 8 3 3 5 4" xfId="28763" xr:uid="{00000000-0005-0000-0000-0000FD7D0000}"/>
    <cellStyle name="Migliaia 8 3 3 5 5" xfId="39765" xr:uid="{00000000-0005-0000-0000-0000FE7D0000}"/>
    <cellStyle name="Migliaia 8 3 3 6" xfId="17087" xr:uid="{00000000-0005-0000-0000-0000FF7D0000}"/>
    <cellStyle name="Migliaia 8 3 3 6 2" xfId="17088" xr:uid="{00000000-0005-0000-0000-0000007E0000}"/>
    <cellStyle name="Migliaia 8 3 3 6 3" xfId="17089" xr:uid="{00000000-0005-0000-0000-0000017E0000}"/>
    <cellStyle name="Migliaia 8 3 3 6 4" xfId="29683" xr:uid="{00000000-0005-0000-0000-0000027E0000}"/>
    <cellStyle name="Migliaia 8 3 3 6 5" xfId="40670" xr:uid="{00000000-0005-0000-0000-0000037E0000}"/>
    <cellStyle name="Migliaia 8 3 3 7" xfId="17090" xr:uid="{00000000-0005-0000-0000-0000047E0000}"/>
    <cellStyle name="Migliaia 8 3 3 8" xfId="17091" xr:uid="{00000000-0005-0000-0000-0000057E0000}"/>
    <cellStyle name="Migliaia 8 3 3 9" xfId="17092" xr:uid="{00000000-0005-0000-0000-0000067E0000}"/>
    <cellStyle name="Migliaia 8 3 4" xfId="17093" xr:uid="{00000000-0005-0000-0000-0000077E0000}"/>
    <cellStyle name="Migliaia 8 3 4 10" xfId="31333" xr:uid="{00000000-0005-0000-0000-0000087E0000}"/>
    <cellStyle name="Migliaia 8 3 4 11" xfId="34097" xr:uid="{00000000-0005-0000-0000-0000097E0000}"/>
    <cellStyle name="Migliaia 8 3 4 12" xfId="37284" xr:uid="{00000000-0005-0000-0000-00000A7E0000}"/>
    <cellStyle name="Migliaia 8 3 4 2" xfId="17094" xr:uid="{00000000-0005-0000-0000-00000B7E0000}"/>
    <cellStyle name="Migliaia 8 3 4 2 2" xfId="17095" xr:uid="{00000000-0005-0000-0000-00000C7E0000}"/>
    <cellStyle name="Migliaia 8 3 4 2 3" xfId="17096" xr:uid="{00000000-0005-0000-0000-00000D7E0000}"/>
    <cellStyle name="Migliaia 8 3 4 2 4" xfId="17097" xr:uid="{00000000-0005-0000-0000-00000E7E0000}"/>
    <cellStyle name="Migliaia 8 3 4 2 5" xfId="27161" xr:uid="{00000000-0005-0000-0000-00000F7E0000}"/>
    <cellStyle name="Migliaia 8 3 4 2 6" xfId="32239" xr:uid="{00000000-0005-0000-0000-0000107E0000}"/>
    <cellStyle name="Migliaia 8 3 4 2 7" xfId="35227" xr:uid="{00000000-0005-0000-0000-0000117E0000}"/>
    <cellStyle name="Migliaia 8 3 4 2 8" xfId="38187" xr:uid="{00000000-0005-0000-0000-0000127E0000}"/>
    <cellStyle name="Migliaia 8 3 4 3" xfId="17098" xr:uid="{00000000-0005-0000-0000-0000137E0000}"/>
    <cellStyle name="Migliaia 8 3 4 3 2" xfId="17099" xr:uid="{00000000-0005-0000-0000-0000147E0000}"/>
    <cellStyle name="Migliaia 8 3 4 3 3" xfId="17100" xr:uid="{00000000-0005-0000-0000-0000157E0000}"/>
    <cellStyle name="Migliaia 8 3 4 3 4" xfId="28212" xr:uid="{00000000-0005-0000-0000-0000167E0000}"/>
    <cellStyle name="Migliaia 8 3 4 3 5" xfId="36261" xr:uid="{00000000-0005-0000-0000-0000177E0000}"/>
    <cellStyle name="Migliaia 8 3 4 3 6" xfId="39221" xr:uid="{00000000-0005-0000-0000-0000187E0000}"/>
    <cellStyle name="Migliaia 8 3 4 4" xfId="17101" xr:uid="{00000000-0005-0000-0000-0000197E0000}"/>
    <cellStyle name="Migliaia 8 3 4 4 2" xfId="17102" xr:uid="{00000000-0005-0000-0000-00001A7E0000}"/>
    <cellStyle name="Migliaia 8 3 4 4 3" xfId="17103" xr:uid="{00000000-0005-0000-0000-00001B7E0000}"/>
    <cellStyle name="Migliaia 8 3 4 4 4" xfId="29128" xr:uid="{00000000-0005-0000-0000-00001C7E0000}"/>
    <cellStyle name="Migliaia 8 3 4 4 5" xfId="40125" xr:uid="{00000000-0005-0000-0000-00001D7E0000}"/>
    <cellStyle name="Migliaia 8 3 4 5" xfId="17104" xr:uid="{00000000-0005-0000-0000-00001E7E0000}"/>
    <cellStyle name="Migliaia 8 3 4 5 2" xfId="17105" xr:uid="{00000000-0005-0000-0000-00001F7E0000}"/>
    <cellStyle name="Migliaia 8 3 4 5 3" xfId="17106" xr:uid="{00000000-0005-0000-0000-0000207E0000}"/>
    <cellStyle name="Migliaia 8 3 4 5 4" xfId="30048" xr:uid="{00000000-0005-0000-0000-0000217E0000}"/>
    <cellStyle name="Migliaia 8 3 4 5 5" xfId="41030" xr:uid="{00000000-0005-0000-0000-0000227E0000}"/>
    <cellStyle name="Migliaia 8 3 4 6" xfId="17107" xr:uid="{00000000-0005-0000-0000-0000237E0000}"/>
    <cellStyle name="Migliaia 8 3 4 7" xfId="17108" xr:uid="{00000000-0005-0000-0000-0000247E0000}"/>
    <cellStyle name="Migliaia 8 3 4 8" xfId="17109" xr:uid="{00000000-0005-0000-0000-0000257E0000}"/>
    <cellStyle name="Migliaia 8 3 4 9" xfId="24816" xr:uid="{00000000-0005-0000-0000-0000267E0000}"/>
    <cellStyle name="Migliaia 8 3 5" xfId="17110" xr:uid="{00000000-0005-0000-0000-0000277E0000}"/>
    <cellStyle name="Migliaia 8 3 5 2" xfId="17111" xr:uid="{00000000-0005-0000-0000-0000287E0000}"/>
    <cellStyle name="Migliaia 8 3 5 3" xfId="17112" xr:uid="{00000000-0005-0000-0000-0000297E0000}"/>
    <cellStyle name="Migliaia 8 3 5 4" xfId="17113" xr:uid="{00000000-0005-0000-0000-00002A7E0000}"/>
    <cellStyle name="Migliaia 8 3 5 5" xfId="27157" xr:uid="{00000000-0005-0000-0000-00002B7E0000}"/>
    <cellStyle name="Migliaia 8 3 5 6" xfId="32235" xr:uid="{00000000-0005-0000-0000-00002C7E0000}"/>
    <cellStyle name="Migliaia 8 3 5 7" xfId="35223" xr:uid="{00000000-0005-0000-0000-00002D7E0000}"/>
    <cellStyle name="Migliaia 8 3 5 8" xfId="38183" xr:uid="{00000000-0005-0000-0000-00002E7E0000}"/>
    <cellStyle name="Migliaia 8 3 6" xfId="17114" xr:uid="{00000000-0005-0000-0000-00002F7E0000}"/>
    <cellStyle name="Migliaia 8 3 6 2" xfId="17115" xr:uid="{00000000-0005-0000-0000-0000307E0000}"/>
    <cellStyle name="Migliaia 8 3 6 3" xfId="17116" xr:uid="{00000000-0005-0000-0000-0000317E0000}"/>
    <cellStyle name="Migliaia 8 3 6 4" xfId="27845" xr:uid="{00000000-0005-0000-0000-0000327E0000}"/>
    <cellStyle name="Migliaia 8 3 6 5" xfId="35899" xr:uid="{00000000-0005-0000-0000-0000337E0000}"/>
    <cellStyle name="Migliaia 8 3 6 6" xfId="38859" xr:uid="{00000000-0005-0000-0000-0000347E0000}"/>
    <cellStyle name="Migliaia 8 3 7" xfId="17117" xr:uid="{00000000-0005-0000-0000-0000357E0000}"/>
    <cellStyle name="Migliaia 8 3 7 2" xfId="17118" xr:uid="{00000000-0005-0000-0000-0000367E0000}"/>
    <cellStyle name="Migliaia 8 3 7 3" xfId="17119" xr:uid="{00000000-0005-0000-0000-0000377E0000}"/>
    <cellStyle name="Migliaia 8 3 7 4" xfId="28761" xr:uid="{00000000-0005-0000-0000-0000387E0000}"/>
    <cellStyle name="Migliaia 8 3 7 5" xfId="34093" xr:uid="{00000000-0005-0000-0000-0000397E0000}"/>
    <cellStyle name="Migliaia 8 3 7 6" xfId="39763" xr:uid="{00000000-0005-0000-0000-00003A7E0000}"/>
    <cellStyle name="Migliaia 8 3 8" xfId="17120" xr:uid="{00000000-0005-0000-0000-00003B7E0000}"/>
    <cellStyle name="Migliaia 8 3 8 2" xfId="17121" xr:uid="{00000000-0005-0000-0000-00003C7E0000}"/>
    <cellStyle name="Migliaia 8 3 8 3" xfId="17122" xr:uid="{00000000-0005-0000-0000-00003D7E0000}"/>
    <cellStyle name="Migliaia 8 3 8 4" xfId="29681" xr:uid="{00000000-0005-0000-0000-00003E7E0000}"/>
    <cellStyle name="Migliaia 8 3 8 5" xfId="40668" xr:uid="{00000000-0005-0000-0000-00003F7E0000}"/>
    <cellStyle name="Migliaia 8 3 9" xfId="17123" xr:uid="{00000000-0005-0000-0000-0000407E0000}"/>
    <cellStyle name="Migliaia 8 4" xfId="17124" xr:uid="{00000000-0005-0000-0000-0000417E0000}"/>
    <cellStyle name="Migliaia 8 4 10" xfId="17125" xr:uid="{00000000-0005-0000-0000-0000427E0000}"/>
    <cellStyle name="Migliaia 8 4 11" xfId="24817" xr:uid="{00000000-0005-0000-0000-0000437E0000}"/>
    <cellStyle name="Migliaia 8 4 12" xfId="31334" xr:uid="{00000000-0005-0000-0000-0000447E0000}"/>
    <cellStyle name="Migliaia 8 4 13" xfId="34098" xr:uid="{00000000-0005-0000-0000-0000457E0000}"/>
    <cellStyle name="Migliaia 8 4 14" xfId="37285" xr:uid="{00000000-0005-0000-0000-0000467E0000}"/>
    <cellStyle name="Migliaia 8 4 2" xfId="17126" xr:uid="{00000000-0005-0000-0000-0000477E0000}"/>
    <cellStyle name="Migliaia 8 4 2 10" xfId="24818" xr:uid="{00000000-0005-0000-0000-0000487E0000}"/>
    <cellStyle name="Migliaia 8 4 2 11" xfId="31335" xr:uid="{00000000-0005-0000-0000-0000497E0000}"/>
    <cellStyle name="Migliaia 8 4 2 12" xfId="34099" xr:uid="{00000000-0005-0000-0000-00004A7E0000}"/>
    <cellStyle name="Migliaia 8 4 2 13" xfId="37286" xr:uid="{00000000-0005-0000-0000-00004B7E0000}"/>
    <cellStyle name="Migliaia 8 4 2 2" xfId="17127" xr:uid="{00000000-0005-0000-0000-00004C7E0000}"/>
    <cellStyle name="Migliaia 8 4 2 2 10" xfId="31336" xr:uid="{00000000-0005-0000-0000-00004D7E0000}"/>
    <cellStyle name="Migliaia 8 4 2 2 11" xfId="34100" xr:uid="{00000000-0005-0000-0000-00004E7E0000}"/>
    <cellStyle name="Migliaia 8 4 2 2 12" xfId="37287" xr:uid="{00000000-0005-0000-0000-00004F7E0000}"/>
    <cellStyle name="Migliaia 8 4 2 2 2" xfId="17128" xr:uid="{00000000-0005-0000-0000-0000507E0000}"/>
    <cellStyle name="Migliaia 8 4 2 2 2 2" xfId="17129" xr:uid="{00000000-0005-0000-0000-0000517E0000}"/>
    <cellStyle name="Migliaia 8 4 2 2 2 3" xfId="17130" xr:uid="{00000000-0005-0000-0000-0000527E0000}"/>
    <cellStyle name="Migliaia 8 4 2 2 2 4" xfId="17131" xr:uid="{00000000-0005-0000-0000-0000537E0000}"/>
    <cellStyle name="Migliaia 8 4 2 2 2 5" xfId="27164" xr:uid="{00000000-0005-0000-0000-0000547E0000}"/>
    <cellStyle name="Migliaia 8 4 2 2 2 6" xfId="32242" xr:uid="{00000000-0005-0000-0000-0000557E0000}"/>
    <cellStyle name="Migliaia 8 4 2 2 2 7" xfId="35230" xr:uid="{00000000-0005-0000-0000-0000567E0000}"/>
    <cellStyle name="Migliaia 8 4 2 2 2 8" xfId="38190" xr:uid="{00000000-0005-0000-0000-0000577E0000}"/>
    <cellStyle name="Migliaia 8 4 2 2 3" xfId="17132" xr:uid="{00000000-0005-0000-0000-0000587E0000}"/>
    <cellStyle name="Migliaia 8 4 2 2 3 2" xfId="17133" xr:uid="{00000000-0005-0000-0000-0000597E0000}"/>
    <cellStyle name="Migliaia 8 4 2 2 3 3" xfId="17134" xr:uid="{00000000-0005-0000-0000-00005A7E0000}"/>
    <cellStyle name="Migliaia 8 4 2 2 3 4" xfId="28215" xr:uid="{00000000-0005-0000-0000-00005B7E0000}"/>
    <cellStyle name="Migliaia 8 4 2 2 3 5" xfId="36264" xr:uid="{00000000-0005-0000-0000-00005C7E0000}"/>
    <cellStyle name="Migliaia 8 4 2 2 3 6" xfId="39224" xr:uid="{00000000-0005-0000-0000-00005D7E0000}"/>
    <cellStyle name="Migliaia 8 4 2 2 4" xfId="17135" xr:uid="{00000000-0005-0000-0000-00005E7E0000}"/>
    <cellStyle name="Migliaia 8 4 2 2 4 2" xfId="17136" xr:uid="{00000000-0005-0000-0000-00005F7E0000}"/>
    <cellStyle name="Migliaia 8 4 2 2 4 3" xfId="17137" xr:uid="{00000000-0005-0000-0000-0000607E0000}"/>
    <cellStyle name="Migliaia 8 4 2 2 4 4" xfId="29131" xr:uid="{00000000-0005-0000-0000-0000617E0000}"/>
    <cellStyle name="Migliaia 8 4 2 2 4 5" xfId="40128" xr:uid="{00000000-0005-0000-0000-0000627E0000}"/>
    <cellStyle name="Migliaia 8 4 2 2 5" xfId="17138" xr:uid="{00000000-0005-0000-0000-0000637E0000}"/>
    <cellStyle name="Migliaia 8 4 2 2 5 2" xfId="17139" xr:uid="{00000000-0005-0000-0000-0000647E0000}"/>
    <cellStyle name="Migliaia 8 4 2 2 5 3" xfId="17140" xr:uid="{00000000-0005-0000-0000-0000657E0000}"/>
    <cellStyle name="Migliaia 8 4 2 2 5 4" xfId="30051" xr:uid="{00000000-0005-0000-0000-0000667E0000}"/>
    <cellStyle name="Migliaia 8 4 2 2 5 5" xfId="41033" xr:uid="{00000000-0005-0000-0000-0000677E0000}"/>
    <cellStyle name="Migliaia 8 4 2 2 6" xfId="17141" xr:uid="{00000000-0005-0000-0000-0000687E0000}"/>
    <cellStyle name="Migliaia 8 4 2 2 7" xfId="17142" xr:uid="{00000000-0005-0000-0000-0000697E0000}"/>
    <cellStyle name="Migliaia 8 4 2 2 8" xfId="17143" xr:uid="{00000000-0005-0000-0000-00006A7E0000}"/>
    <cellStyle name="Migliaia 8 4 2 2 9" xfId="24819" xr:uid="{00000000-0005-0000-0000-00006B7E0000}"/>
    <cellStyle name="Migliaia 8 4 2 3" xfId="17144" xr:uid="{00000000-0005-0000-0000-00006C7E0000}"/>
    <cellStyle name="Migliaia 8 4 2 3 2" xfId="17145" xr:uid="{00000000-0005-0000-0000-00006D7E0000}"/>
    <cellStyle name="Migliaia 8 4 2 3 3" xfId="17146" xr:uid="{00000000-0005-0000-0000-00006E7E0000}"/>
    <cellStyle name="Migliaia 8 4 2 3 4" xfId="17147" xr:uid="{00000000-0005-0000-0000-00006F7E0000}"/>
    <cellStyle name="Migliaia 8 4 2 3 5" xfId="27163" xr:uid="{00000000-0005-0000-0000-0000707E0000}"/>
    <cellStyle name="Migliaia 8 4 2 3 6" xfId="32241" xr:uid="{00000000-0005-0000-0000-0000717E0000}"/>
    <cellStyle name="Migliaia 8 4 2 3 7" xfId="35229" xr:uid="{00000000-0005-0000-0000-0000727E0000}"/>
    <cellStyle name="Migliaia 8 4 2 3 8" xfId="38189" xr:uid="{00000000-0005-0000-0000-0000737E0000}"/>
    <cellStyle name="Migliaia 8 4 2 4" xfId="17148" xr:uid="{00000000-0005-0000-0000-0000747E0000}"/>
    <cellStyle name="Migliaia 8 4 2 4 2" xfId="17149" xr:uid="{00000000-0005-0000-0000-0000757E0000}"/>
    <cellStyle name="Migliaia 8 4 2 4 3" xfId="17150" xr:uid="{00000000-0005-0000-0000-0000767E0000}"/>
    <cellStyle name="Migliaia 8 4 2 4 4" xfId="27849" xr:uid="{00000000-0005-0000-0000-0000777E0000}"/>
    <cellStyle name="Migliaia 8 4 2 4 5" xfId="35903" xr:uid="{00000000-0005-0000-0000-0000787E0000}"/>
    <cellStyle name="Migliaia 8 4 2 4 6" xfId="38863" xr:uid="{00000000-0005-0000-0000-0000797E0000}"/>
    <cellStyle name="Migliaia 8 4 2 5" xfId="17151" xr:uid="{00000000-0005-0000-0000-00007A7E0000}"/>
    <cellStyle name="Migliaia 8 4 2 5 2" xfId="17152" xr:uid="{00000000-0005-0000-0000-00007B7E0000}"/>
    <cellStyle name="Migliaia 8 4 2 5 3" xfId="17153" xr:uid="{00000000-0005-0000-0000-00007C7E0000}"/>
    <cellStyle name="Migliaia 8 4 2 5 4" xfId="28765" xr:uid="{00000000-0005-0000-0000-00007D7E0000}"/>
    <cellStyle name="Migliaia 8 4 2 5 5" xfId="39767" xr:uid="{00000000-0005-0000-0000-00007E7E0000}"/>
    <cellStyle name="Migliaia 8 4 2 6" xfId="17154" xr:uid="{00000000-0005-0000-0000-00007F7E0000}"/>
    <cellStyle name="Migliaia 8 4 2 6 2" xfId="17155" xr:uid="{00000000-0005-0000-0000-0000807E0000}"/>
    <cellStyle name="Migliaia 8 4 2 6 3" xfId="17156" xr:uid="{00000000-0005-0000-0000-0000817E0000}"/>
    <cellStyle name="Migliaia 8 4 2 6 4" xfId="29685" xr:uid="{00000000-0005-0000-0000-0000827E0000}"/>
    <cellStyle name="Migliaia 8 4 2 6 5" xfId="40672" xr:uid="{00000000-0005-0000-0000-0000837E0000}"/>
    <cellStyle name="Migliaia 8 4 2 7" xfId="17157" xr:uid="{00000000-0005-0000-0000-0000847E0000}"/>
    <cellStyle name="Migliaia 8 4 2 8" xfId="17158" xr:uid="{00000000-0005-0000-0000-0000857E0000}"/>
    <cellStyle name="Migliaia 8 4 2 9" xfId="17159" xr:uid="{00000000-0005-0000-0000-0000867E0000}"/>
    <cellStyle name="Migliaia 8 4 3" xfId="17160" xr:uid="{00000000-0005-0000-0000-0000877E0000}"/>
    <cellStyle name="Migliaia 8 4 3 10" xfId="31337" xr:uid="{00000000-0005-0000-0000-0000887E0000}"/>
    <cellStyle name="Migliaia 8 4 3 11" xfId="34101" xr:uid="{00000000-0005-0000-0000-0000897E0000}"/>
    <cellStyle name="Migliaia 8 4 3 12" xfId="37288" xr:uid="{00000000-0005-0000-0000-00008A7E0000}"/>
    <cellStyle name="Migliaia 8 4 3 2" xfId="17161" xr:uid="{00000000-0005-0000-0000-00008B7E0000}"/>
    <cellStyle name="Migliaia 8 4 3 2 2" xfId="17162" xr:uid="{00000000-0005-0000-0000-00008C7E0000}"/>
    <cellStyle name="Migliaia 8 4 3 2 3" xfId="17163" xr:uid="{00000000-0005-0000-0000-00008D7E0000}"/>
    <cellStyle name="Migliaia 8 4 3 2 4" xfId="17164" xr:uid="{00000000-0005-0000-0000-00008E7E0000}"/>
    <cellStyle name="Migliaia 8 4 3 2 5" xfId="27165" xr:uid="{00000000-0005-0000-0000-00008F7E0000}"/>
    <cellStyle name="Migliaia 8 4 3 2 6" xfId="32243" xr:uid="{00000000-0005-0000-0000-0000907E0000}"/>
    <cellStyle name="Migliaia 8 4 3 2 7" xfId="35231" xr:uid="{00000000-0005-0000-0000-0000917E0000}"/>
    <cellStyle name="Migliaia 8 4 3 2 8" xfId="38191" xr:uid="{00000000-0005-0000-0000-0000927E0000}"/>
    <cellStyle name="Migliaia 8 4 3 3" xfId="17165" xr:uid="{00000000-0005-0000-0000-0000937E0000}"/>
    <cellStyle name="Migliaia 8 4 3 3 2" xfId="17166" xr:uid="{00000000-0005-0000-0000-0000947E0000}"/>
    <cellStyle name="Migliaia 8 4 3 3 3" xfId="17167" xr:uid="{00000000-0005-0000-0000-0000957E0000}"/>
    <cellStyle name="Migliaia 8 4 3 3 4" xfId="28214" xr:uid="{00000000-0005-0000-0000-0000967E0000}"/>
    <cellStyle name="Migliaia 8 4 3 3 5" xfId="36263" xr:uid="{00000000-0005-0000-0000-0000977E0000}"/>
    <cellStyle name="Migliaia 8 4 3 3 6" xfId="39223" xr:uid="{00000000-0005-0000-0000-0000987E0000}"/>
    <cellStyle name="Migliaia 8 4 3 4" xfId="17168" xr:uid="{00000000-0005-0000-0000-0000997E0000}"/>
    <cellStyle name="Migliaia 8 4 3 4 2" xfId="17169" xr:uid="{00000000-0005-0000-0000-00009A7E0000}"/>
    <cellStyle name="Migliaia 8 4 3 4 3" xfId="17170" xr:uid="{00000000-0005-0000-0000-00009B7E0000}"/>
    <cellStyle name="Migliaia 8 4 3 4 4" xfId="29130" xr:uid="{00000000-0005-0000-0000-00009C7E0000}"/>
    <cellStyle name="Migliaia 8 4 3 4 5" xfId="40127" xr:uid="{00000000-0005-0000-0000-00009D7E0000}"/>
    <cellStyle name="Migliaia 8 4 3 5" xfId="17171" xr:uid="{00000000-0005-0000-0000-00009E7E0000}"/>
    <cellStyle name="Migliaia 8 4 3 5 2" xfId="17172" xr:uid="{00000000-0005-0000-0000-00009F7E0000}"/>
    <cellStyle name="Migliaia 8 4 3 5 3" xfId="17173" xr:uid="{00000000-0005-0000-0000-0000A07E0000}"/>
    <cellStyle name="Migliaia 8 4 3 5 4" xfId="30050" xr:uid="{00000000-0005-0000-0000-0000A17E0000}"/>
    <cellStyle name="Migliaia 8 4 3 5 5" xfId="41032" xr:uid="{00000000-0005-0000-0000-0000A27E0000}"/>
    <cellStyle name="Migliaia 8 4 3 6" xfId="17174" xr:uid="{00000000-0005-0000-0000-0000A37E0000}"/>
    <cellStyle name="Migliaia 8 4 3 7" xfId="17175" xr:uid="{00000000-0005-0000-0000-0000A47E0000}"/>
    <cellStyle name="Migliaia 8 4 3 8" xfId="17176" xr:uid="{00000000-0005-0000-0000-0000A57E0000}"/>
    <cellStyle name="Migliaia 8 4 3 9" xfId="24820" xr:uid="{00000000-0005-0000-0000-0000A67E0000}"/>
    <cellStyle name="Migliaia 8 4 4" xfId="17177" xr:uid="{00000000-0005-0000-0000-0000A77E0000}"/>
    <cellStyle name="Migliaia 8 4 4 2" xfId="17178" xr:uid="{00000000-0005-0000-0000-0000A87E0000}"/>
    <cellStyle name="Migliaia 8 4 4 3" xfId="17179" xr:uid="{00000000-0005-0000-0000-0000A97E0000}"/>
    <cellStyle name="Migliaia 8 4 4 4" xfId="17180" xr:uid="{00000000-0005-0000-0000-0000AA7E0000}"/>
    <cellStyle name="Migliaia 8 4 4 5" xfId="27162" xr:uid="{00000000-0005-0000-0000-0000AB7E0000}"/>
    <cellStyle name="Migliaia 8 4 4 6" xfId="32240" xr:uid="{00000000-0005-0000-0000-0000AC7E0000}"/>
    <cellStyle name="Migliaia 8 4 4 7" xfId="35228" xr:uid="{00000000-0005-0000-0000-0000AD7E0000}"/>
    <cellStyle name="Migliaia 8 4 4 8" xfId="38188" xr:uid="{00000000-0005-0000-0000-0000AE7E0000}"/>
    <cellStyle name="Migliaia 8 4 5" xfId="17181" xr:uid="{00000000-0005-0000-0000-0000AF7E0000}"/>
    <cellStyle name="Migliaia 8 4 5 2" xfId="17182" xr:uid="{00000000-0005-0000-0000-0000B07E0000}"/>
    <cellStyle name="Migliaia 8 4 5 3" xfId="17183" xr:uid="{00000000-0005-0000-0000-0000B17E0000}"/>
    <cellStyle name="Migliaia 8 4 5 4" xfId="27848" xr:uid="{00000000-0005-0000-0000-0000B27E0000}"/>
    <cellStyle name="Migliaia 8 4 5 5" xfId="35902" xr:uid="{00000000-0005-0000-0000-0000B37E0000}"/>
    <cellStyle name="Migliaia 8 4 5 6" xfId="38862" xr:uid="{00000000-0005-0000-0000-0000B47E0000}"/>
    <cellStyle name="Migliaia 8 4 6" xfId="17184" xr:uid="{00000000-0005-0000-0000-0000B57E0000}"/>
    <cellStyle name="Migliaia 8 4 6 2" xfId="17185" xr:uid="{00000000-0005-0000-0000-0000B67E0000}"/>
    <cellStyle name="Migliaia 8 4 6 3" xfId="17186" xr:uid="{00000000-0005-0000-0000-0000B77E0000}"/>
    <cellStyle name="Migliaia 8 4 6 4" xfId="28764" xr:uid="{00000000-0005-0000-0000-0000B87E0000}"/>
    <cellStyle name="Migliaia 8 4 6 5" xfId="39766" xr:uid="{00000000-0005-0000-0000-0000B97E0000}"/>
    <cellStyle name="Migliaia 8 4 7" xfId="17187" xr:uid="{00000000-0005-0000-0000-0000BA7E0000}"/>
    <cellStyle name="Migliaia 8 4 7 2" xfId="17188" xr:uid="{00000000-0005-0000-0000-0000BB7E0000}"/>
    <cellStyle name="Migliaia 8 4 7 3" xfId="17189" xr:uid="{00000000-0005-0000-0000-0000BC7E0000}"/>
    <cellStyle name="Migliaia 8 4 7 4" xfId="29684" xr:uid="{00000000-0005-0000-0000-0000BD7E0000}"/>
    <cellStyle name="Migliaia 8 4 7 5" xfId="40671" xr:uid="{00000000-0005-0000-0000-0000BE7E0000}"/>
    <cellStyle name="Migliaia 8 4 8" xfId="17190" xr:uid="{00000000-0005-0000-0000-0000BF7E0000}"/>
    <cellStyle name="Migliaia 8 4 9" xfId="17191" xr:uid="{00000000-0005-0000-0000-0000C07E0000}"/>
    <cellStyle name="Migliaia 8 5" xfId="17192" xr:uid="{00000000-0005-0000-0000-0000C17E0000}"/>
    <cellStyle name="Migliaia 8 5 10" xfId="31338" xr:uid="{00000000-0005-0000-0000-0000C27E0000}"/>
    <cellStyle name="Migliaia 8 5 11" xfId="34102" xr:uid="{00000000-0005-0000-0000-0000C37E0000}"/>
    <cellStyle name="Migliaia 8 5 12" xfId="37289" xr:uid="{00000000-0005-0000-0000-0000C47E0000}"/>
    <cellStyle name="Migliaia 8 5 2" xfId="17193" xr:uid="{00000000-0005-0000-0000-0000C57E0000}"/>
    <cellStyle name="Migliaia 8 5 2 2" xfId="17194" xr:uid="{00000000-0005-0000-0000-0000C67E0000}"/>
    <cellStyle name="Migliaia 8 5 2 3" xfId="17195" xr:uid="{00000000-0005-0000-0000-0000C77E0000}"/>
    <cellStyle name="Migliaia 8 5 2 4" xfId="17196" xr:uid="{00000000-0005-0000-0000-0000C87E0000}"/>
    <cellStyle name="Migliaia 8 5 2 5" xfId="27166" xr:uid="{00000000-0005-0000-0000-0000C97E0000}"/>
    <cellStyle name="Migliaia 8 5 2 6" xfId="32244" xr:uid="{00000000-0005-0000-0000-0000CA7E0000}"/>
    <cellStyle name="Migliaia 8 5 2 7" xfId="35232" xr:uid="{00000000-0005-0000-0000-0000CB7E0000}"/>
    <cellStyle name="Migliaia 8 5 2 8" xfId="38192" xr:uid="{00000000-0005-0000-0000-0000CC7E0000}"/>
    <cellStyle name="Migliaia 8 5 3" xfId="17197" xr:uid="{00000000-0005-0000-0000-0000CD7E0000}"/>
    <cellStyle name="Migliaia 8 5 3 2" xfId="17198" xr:uid="{00000000-0005-0000-0000-0000CE7E0000}"/>
    <cellStyle name="Migliaia 8 5 3 3" xfId="17199" xr:uid="{00000000-0005-0000-0000-0000CF7E0000}"/>
    <cellStyle name="Migliaia 8 5 3 4" xfId="27850" xr:uid="{00000000-0005-0000-0000-0000D07E0000}"/>
    <cellStyle name="Migliaia 8 5 3 5" xfId="35904" xr:uid="{00000000-0005-0000-0000-0000D17E0000}"/>
    <cellStyle name="Migliaia 8 5 3 6" xfId="38864" xr:uid="{00000000-0005-0000-0000-0000D27E0000}"/>
    <cellStyle name="Migliaia 8 5 4" xfId="17200" xr:uid="{00000000-0005-0000-0000-0000D37E0000}"/>
    <cellStyle name="Migliaia 8 5 4 2" xfId="17201" xr:uid="{00000000-0005-0000-0000-0000D47E0000}"/>
    <cellStyle name="Migliaia 8 5 4 3" xfId="17202" xr:uid="{00000000-0005-0000-0000-0000D57E0000}"/>
    <cellStyle name="Migliaia 8 5 4 4" xfId="28766" xr:uid="{00000000-0005-0000-0000-0000D67E0000}"/>
    <cellStyle name="Migliaia 8 5 4 5" xfId="39768" xr:uid="{00000000-0005-0000-0000-0000D77E0000}"/>
    <cellStyle name="Migliaia 8 5 5" xfId="17203" xr:uid="{00000000-0005-0000-0000-0000D87E0000}"/>
    <cellStyle name="Migliaia 8 5 5 2" xfId="17204" xr:uid="{00000000-0005-0000-0000-0000D97E0000}"/>
    <cellStyle name="Migliaia 8 5 5 3" xfId="17205" xr:uid="{00000000-0005-0000-0000-0000DA7E0000}"/>
    <cellStyle name="Migliaia 8 5 5 4" xfId="29686" xr:uid="{00000000-0005-0000-0000-0000DB7E0000}"/>
    <cellStyle name="Migliaia 8 5 5 5" xfId="40673" xr:uid="{00000000-0005-0000-0000-0000DC7E0000}"/>
    <cellStyle name="Migliaia 8 5 6" xfId="17206" xr:uid="{00000000-0005-0000-0000-0000DD7E0000}"/>
    <cellStyle name="Migliaia 8 5 7" xfId="17207" xr:uid="{00000000-0005-0000-0000-0000DE7E0000}"/>
    <cellStyle name="Migliaia 8 5 8" xfId="17208" xr:uid="{00000000-0005-0000-0000-0000DF7E0000}"/>
    <cellStyle name="Migliaia 8 5 9" xfId="24821" xr:uid="{00000000-0005-0000-0000-0000E07E0000}"/>
    <cellStyle name="Migliaia 8 6" xfId="17209" xr:uid="{00000000-0005-0000-0000-0000E17E0000}"/>
    <cellStyle name="Migliaia 8 6 2" xfId="17210" xr:uid="{00000000-0005-0000-0000-0000E27E0000}"/>
    <cellStyle name="Migliaia 8 6 3" xfId="17211" xr:uid="{00000000-0005-0000-0000-0000E37E0000}"/>
    <cellStyle name="Migliaia 8 6 4" xfId="17212" xr:uid="{00000000-0005-0000-0000-0000E47E0000}"/>
    <cellStyle name="Migliaia 8 6 5" xfId="27154" xr:uid="{00000000-0005-0000-0000-0000E57E0000}"/>
    <cellStyle name="Migliaia 8 6 6" xfId="32232" xr:uid="{00000000-0005-0000-0000-0000E67E0000}"/>
    <cellStyle name="Migliaia 8 6 7" xfId="35220" xr:uid="{00000000-0005-0000-0000-0000E77E0000}"/>
    <cellStyle name="Migliaia 8 6 8" xfId="38180" xr:uid="{00000000-0005-0000-0000-0000E87E0000}"/>
    <cellStyle name="Migliaia 8 7" xfId="17213" xr:uid="{00000000-0005-0000-0000-0000E97E0000}"/>
    <cellStyle name="Migliaia 8 7 2" xfId="17214" xr:uid="{00000000-0005-0000-0000-0000EA7E0000}"/>
    <cellStyle name="Migliaia 8 7 3" xfId="17215" xr:uid="{00000000-0005-0000-0000-0000EB7E0000}"/>
    <cellStyle name="Migliaia 8 7 4" xfId="17216" xr:uid="{00000000-0005-0000-0000-0000EC7E0000}"/>
    <cellStyle name="Migliaia 8 7 5" xfId="24008" xr:uid="{00000000-0005-0000-0000-0000ED7E0000}"/>
    <cellStyle name="Migliaia 8 7 6" xfId="30564" xr:uid="{00000000-0005-0000-0000-0000EE7E0000}"/>
    <cellStyle name="Migliaia 8 7 7" xfId="33225" xr:uid="{00000000-0005-0000-0000-0000EF7E0000}"/>
    <cellStyle name="Migliaia 8 7 8" xfId="36516" xr:uid="{00000000-0005-0000-0000-0000F07E0000}"/>
    <cellStyle name="Migliaia 8 8" xfId="17217" xr:uid="{00000000-0005-0000-0000-0000F17E0000}"/>
    <cellStyle name="Migliaia 8 8 2" xfId="17218" xr:uid="{00000000-0005-0000-0000-0000F27E0000}"/>
    <cellStyle name="Migliaia 8 8 3" xfId="17219" xr:uid="{00000000-0005-0000-0000-0000F37E0000}"/>
    <cellStyle name="Migliaia 8 8 4" xfId="17220" xr:uid="{00000000-0005-0000-0000-0000F47E0000}"/>
    <cellStyle name="Migliaia 8 8 5" xfId="27305" xr:uid="{00000000-0005-0000-0000-0000F57E0000}"/>
    <cellStyle name="Migliaia 8 8 6" xfId="32376" xr:uid="{00000000-0005-0000-0000-0000F67E0000}"/>
    <cellStyle name="Migliaia 8 8 7" xfId="35364" xr:uid="{00000000-0005-0000-0000-0000F77E0000}"/>
    <cellStyle name="Migliaia 8 8 8" xfId="38324" xr:uid="{00000000-0005-0000-0000-0000F87E0000}"/>
    <cellStyle name="Migliaia 8 9" xfId="17221" xr:uid="{00000000-0005-0000-0000-0000F97E0000}"/>
    <cellStyle name="Migliaia 8 9 2" xfId="17222" xr:uid="{00000000-0005-0000-0000-0000FA7E0000}"/>
    <cellStyle name="Migliaia 8 9 3" xfId="17223" xr:uid="{00000000-0005-0000-0000-0000FB7E0000}"/>
    <cellStyle name="Migliaia 8 9 4" xfId="17224" xr:uid="{00000000-0005-0000-0000-0000FC7E0000}"/>
    <cellStyle name="Migliaia 8 9 5" xfId="27425" xr:uid="{00000000-0005-0000-0000-0000FD7E0000}"/>
    <cellStyle name="Migliaia 8 9 6" xfId="30440" xr:uid="{00000000-0005-0000-0000-0000FE7E0000}"/>
    <cellStyle name="Migliaia 8 9 7" xfId="35484" xr:uid="{00000000-0005-0000-0000-0000FF7E0000}"/>
    <cellStyle name="Migliaia 8 9 8" xfId="38444" xr:uid="{00000000-0005-0000-0000-0000007F0000}"/>
    <cellStyle name="Migliaia 9" xfId="17225" xr:uid="{00000000-0005-0000-0000-0000017F0000}"/>
    <cellStyle name="Migliaia 9 10" xfId="17226" xr:uid="{00000000-0005-0000-0000-0000027F0000}"/>
    <cellStyle name="Migliaia 9 10 2" xfId="17227" xr:uid="{00000000-0005-0000-0000-0000037F0000}"/>
    <cellStyle name="Migliaia 9 10 3" xfId="17228" xr:uid="{00000000-0005-0000-0000-0000047F0000}"/>
    <cellStyle name="Migliaia 9 10 4" xfId="28342" xr:uid="{00000000-0005-0000-0000-0000057F0000}"/>
    <cellStyle name="Migliaia 9 10 5" xfId="33100" xr:uid="{00000000-0005-0000-0000-0000067F0000}"/>
    <cellStyle name="Migliaia 9 10 6" xfId="39349" xr:uid="{00000000-0005-0000-0000-0000077F0000}"/>
    <cellStyle name="Migliaia 9 11" xfId="17229" xr:uid="{00000000-0005-0000-0000-0000087F0000}"/>
    <cellStyle name="Migliaia 9 11 2" xfId="17230" xr:uid="{00000000-0005-0000-0000-0000097F0000}"/>
    <cellStyle name="Migliaia 9 11 3" xfId="17231" xr:uid="{00000000-0005-0000-0000-00000A7F0000}"/>
    <cellStyle name="Migliaia 9 11 4" xfId="29262" xr:uid="{00000000-0005-0000-0000-00000B7F0000}"/>
    <cellStyle name="Migliaia 9 11 5" xfId="32750" xr:uid="{00000000-0005-0000-0000-00000C7F0000}"/>
    <cellStyle name="Migliaia 9 11 6" xfId="40254" xr:uid="{00000000-0005-0000-0000-00000D7F0000}"/>
    <cellStyle name="Migliaia 9 12" xfId="17232" xr:uid="{00000000-0005-0000-0000-00000E7F0000}"/>
    <cellStyle name="Migliaia 9 13" xfId="17233" xr:uid="{00000000-0005-0000-0000-00000F7F0000}"/>
    <cellStyle name="Migliaia 9 14" xfId="17234" xr:uid="{00000000-0005-0000-0000-0000107F0000}"/>
    <cellStyle name="Migliaia 9 15" xfId="23655" xr:uid="{00000000-0005-0000-0000-0000117F0000}"/>
    <cellStyle name="Migliaia 9 16" xfId="30303" xr:uid="{00000000-0005-0000-0000-0000127F0000}"/>
    <cellStyle name="Migliaia 9 17" xfId="36397" xr:uid="{00000000-0005-0000-0000-0000137F0000}"/>
    <cellStyle name="Migliaia 9 18" xfId="41159" xr:uid="{00000000-0005-0000-0000-0000147F0000}"/>
    <cellStyle name="Migliaia 9 19" xfId="41280" xr:uid="{00000000-0005-0000-0000-0000157F0000}"/>
    <cellStyle name="Migliaia 9 2" xfId="17235" xr:uid="{00000000-0005-0000-0000-0000167F0000}"/>
    <cellStyle name="Migliaia 9 2 10" xfId="24822" xr:uid="{00000000-0005-0000-0000-0000177F0000}"/>
    <cellStyle name="Migliaia 9 2 11" xfId="30304" xr:uid="{00000000-0005-0000-0000-0000187F0000}"/>
    <cellStyle name="Migliaia 9 2 12" xfId="37290" xr:uid="{00000000-0005-0000-0000-0000197F0000}"/>
    <cellStyle name="Migliaia 9 2 2" xfId="17236" xr:uid="{00000000-0005-0000-0000-00001A7F0000}"/>
    <cellStyle name="Migliaia 9 2 2 10" xfId="31340" xr:uid="{00000000-0005-0000-0000-00001B7F0000}"/>
    <cellStyle name="Migliaia 9 2 2 11" xfId="34104" xr:uid="{00000000-0005-0000-0000-00001C7F0000}"/>
    <cellStyle name="Migliaia 9 2 2 12" xfId="37291" xr:uid="{00000000-0005-0000-0000-00001D7F0000}"/>
    <cellStyle name="Migliaia 9 2 2 2" xfId="17237" xr:uid="{00000000-0005-0000-0000-00001E7F0000}"/>
    <cellStyle name="Migliaia 9 2 2 2 2" xfId="17238" xr:uid="{00000000-0005-0000-0000-00001F7F0000}"/>
    <cellStyle name="Migliaia 9 2 2 2 3" xfId="17239" xr:uid="{00000000-0005-0000-0000-0000207F0000}"/>
    <cellStyle name="Migliaia 9 2 2 2 4" xfId="17240" xr:uid="{00000000-0005-0000-0000-0000217F0000}"/>
    <cellStyle name="Migliaia 9 2 2 2 5" xfId="27169" xr:uid="{00000000-0005-0000-0000-0000227F0000}"/>
    <cellStyle name="Migliaia 9 2 2 2 6" xfId="32247" xr:uid="{00000000-0005-0000-0000-0000237F0000}"/>
    <cellStyle name="Migliaia 9 2 2 2 7" xfId="35235" xr:uid="{00000000-0005-0000-0000-0000247F0000}"/>
    <cellStyle name="Migliaia 9 2 2 2 8" xfId="38195" xr:uid="{00000000-0005-0000-0000-0000257F0000}"/>
    <cellStyle name="Migliaia 9 2 2 3" xfId="17241" xr:uid="{00000000-0005-0000-0000-0000267F0000}"/>
    <cellStyle name="Migliaia 9 2 2 3 2" xfId="17242" xr:uid="{00000000-0005-0000-0000-0000277F0000}"/>
    <cellStyle name="Migliaia 9 2 2 3 3" xfId="17243" xr:uid="{00000000-0005-0000-0000-0000287F0000}"/>
    <cellStyle name="Migliaia 9 2 2 3 4" xfId="28216" xr:uid="{00000000-0005-0000-0000-0000297F0000}"/>
    <cellStyle name="Migliaia 9 2 2 3 5" xfId="36265" xr:uid="{00000000-0005-0000-0000-00002A7F0000}"/>
    <cellStyle name="Migliaia 9 2 2 3 6" xfId="39225" xr:uid="{00000000-0005-0000-0000-00002B7F0000}"/>
    <cellStyle name="Migliaia 9 2 2 4" xfId="17244" xr:uid="{00000000-0005-0000-0000-00002C7F0000}"/>
    <cellStyle name="Migliaia 9 2 2 4 2" xfId="17245" xr:uid="{00000000-0005-0000-0000-00002D7F0000}"/>
    <cellStyle name="Migliaia 9 2 2 4 3" xfId="17246" xr:uid="{00000000-0005-0000-0000-00002E7F0000}"/>
    <cellStyle name="Migliaia 9 2 2 4 4" xfId="29132" xr:uid="{00000000-0005-0000-0000-00002F7F0000}"/>
    <cellStyle name="Migliaia 9 2 2 4 5" xfId="40129" xr:uid="{00000000-0005-0000-0000-0000307F0000}"/>
    <cellStyle name="Migliaia 9 2 2 5" xfId="17247" xr:uid="{00000000-0005-0000-0000-0000317F0000}"/>
    <cellStyle name="Migliaia 9 2 2 5 2" xfId="17248" xr:uid="{00000000-0005-0000-0000-0000327F0000}"/>
    <cellStyle name="Migliaia 9 2 2 5 3" xfId="17249" xr:uid="{00000000-0005-0000-0000-0000337F0000}"/>
    <cellStyle name="Migliaia 9 2 2 5 4" xfId="30052" xr:uid="{00000000-0005-0000-0000-0000347F0000}"/>
    <cellStyle name="Migliaia 9 2 2 5 5" xfId="41034" xr:uid="{00000000-0005-0000-0000-0000357F0000}"/>
    <cellStyle name="Migliaia 9 2 2 6" xfId="17250" xr:uid="{00000000-0005-0000-0000-0000367F0000}"/>
    <cellStyle name="Migliaia 9 2 2 7" xfId="17251" xr:uid="{00000000-0005-0000-0000-0000377F0000}"/>
    <cellStyle name="Migliaia 9 2 2 8" xfId="17252" xr:uid="{00000000-0005-0000-0000-0000387F0000}"/>
    <cellStyle name="Migliaia 9 2 2 9" xfId="24823" xr:uid="{00000000-0005-0000-0000-0000397F0000}"/>
    <cellStyle name="Migliaia 9 2 3" xfId="17253" xr:uid="{00000000-0005-0000-0000-00003A7F0000}"/>
    <cellStyle name="Migliaia 9 2 3 2" xfId="17254" xr:uid="{00000000-0005-0000-0000-00003B7F0000}"/>
    <cellStyle name="Migliaia 9 2 3 3" xfId="17255" xr:uid="{00000000-0005-0000-0000-00003C7F0000}"/>
    <cellStyle name="Migliaia 9 2 3 4" xfId="17256" xr:uid="{00000000-0005-0000-0000-00003D7F0000}"/>
    <cellStyle name="Migliaia 9 2 3 5" xfId="27168" xr:uid="{00000000-0005-0000-0000-00003E7F0000}"/>
    <cellStyle name="Migliaia 9 2 3 6" xfId="32246" xr:uid="{00000000-0005-0000-0000-00003F7F0000}"/>
    <cellStyle name="Migliaia 9 2 3 7" xfId="35234" xr:uid="{00000000-0005-0000-0000-0000407F0000}"/>
    <cellStyle name="Migliaia 9 2 3 8" xfId="38194" xr:uid="{00000000-0005-0000-0000-0000417F0000}"/>
    <cellStyle name="Migliaia 9 2 4" xfId="17257" xr:uid="{00000000-0005-0000-0000-0000427F0000}"/>
    <cellStyle name="Migliaia 9 2 4 2" xfId="17258" xr:uid="{00000000-0005-0000-0000-0000437F0000}"/>
    <cellStyle name="Migliaia 9 2 4 3" xfId="17259" xr:uid="{00000000-0005-0000-0000-0000447F0000}"/>
    <cellStyle name="Migliaia 9 2 4 4" xfId="17260" xr:uid="{00000000-0005-0000-0000-0000457F0000}"/>
    <cellStyle name="Migliaia 9 2 4 5" xfId="27489" xr:uid="{00000000-0005-0000-0000-0000467F0000}"/>
    <cellStyle name="Migliaia 9 2 4 6" xfId="31339" xr:uid="{00000000-0005-0000-0000-0000477F0000}"/>
    <cellStyle name="Migliaia 9 2 4 7" xfId="35546" xr:uid="{00000000-0005-0000-0000-0000487F0000}"/>
    <cellStyle name="Migliaia 9 2 4 8" xfId="38506" xr:uid="{00000000-0005-0000-0000-0000497F0000}"/>
    <cellStyle name="Migliaia 9 2 5" xfId="17261" xr:uid="{00000000-0005-0000-0000-00004A7F0000}"/>
    <cellStyle name="Migliaia 9 2 5 2" xfId="17262" xr:uid="{00000000-0005-0000-0000-00004B7F0000}"/>
    <cellStyle name="Migliaia 9 2 5 3" xfId="17263" xr:uid="{00000000-0005-0000-0000-00004C7F0000}"/>
    <cellStyle name="Migliaia 9 2 5 4" xfId="28405" xr:uid="{00000000-0005-0000-0000-00004D7F0000}"/>
    <cellStyle name="Migliaia 9 2 5 5" xfId="34103" xr:uid="{00000000-0005-0000-0000-00004E7F0000}"/>
    <cellStyle name="Migliaia 9 2 5 6" xfId="39410" xr:uid="{00000000-0005-0000-0000-00004F7F0000}"/>
    <cellStyle name="Migliaia 9 2 6" xfId="17264" xr:uid="{00000000-0005-0000-0000-0000507F0000}"/>
    <cellStyle name="Migliaia 9 2 6 2" xfId="17265" xr:uid="{00000000-0005-0000-0000-0000517F0000}"/>
    <cellStyle name="Migliaia 9 2 6 3" xfId="17266" xr:uid="{00000000-0005-0000-0000-0000527F0000}"/>
    <cellStyle name="Migliaia 9 2 6 4" xfId="29325" xr:uid="{00000000-0005-0000-0000-0000537F0000}"/>
    <cellStyle name="Migliaia 9 2 6 5" xfId="40315" xr:uid="{00000000-0005-0000-0000-0000547F0000}"/>
    <cellStyle name="Migliaia 9 2 7" xfId="17267" xr:uid="{00000000-0005-0000-0000-0000557F0000}"/>
    <cellStyle name="Migliaia 9 2 8" xfId="17268" xr:uid="{00000000-0005-0000-0000-0000567F0000}"/>
    <cellStyle name="Migliaia 9 2 9" xfId="17269" xr:uid="{00000000-0005-0000-0000-0000577F0000}"/>
    <cellStyle name="Migliaia 9 3" xfId="17270" xr:uid="{00000000-0005-0000-0000-0000587F0000}"/>
    <cellStyle name="Migliaia 9 3 10" xfId="17271" xr:uid="{00000000-0005-0000-0000-0000597F0000}"/>
    <cellStyle name="Migliaia 9 3 11" xfId="17272" xr:uid="{00000000-0005-0000-0000-00005A7F0000}"/>
    <cellStyle name="Migliaia 9 3 12" xfId="24824" xr:uid="{00000000-0005-0000-0000-00005B7F0000}"/>
    <cellStyle name="Migliaia 9 3 13" xfId="31341" xr:uid="{00000000-0005-0000-0000-00005C7F0000}"/>
    <cellStyle name="Migliaia 9 3 14" xfId="37292" xr:uid="{00000000-0005-0000-0000-00005D7F0000}"/>
    <cellStyle name="Migliaia 9 3 2" xfId="17273" xr:uid="{00000000-0005-0000-0000-00005E7F0000}"/>
    <cellStyle name="Migliaia 9 3 2 10" xfId="31342" xr:uid="{00000000-0005-0000-0000-00005F7F0000}"/>
    <cellStyle name="Migliaia 9 3 2 11" xfId="34106" xr:uid="{00000000-0005-0000-0000-0000607F0000}"/>
    <cellStyle name="Migliaia 9 3 2 12" xfId="37293" xr:uid="{00000000-0005-0000-0000-0000617F0000}"/>
    <cellStyle name="Migliaia 9 3 2 2" xfId="17274" xr:uid="{00000000-0005-0000-0000-0000627F0000}"/>
    <cellStyle name="Migliaia 9 3 2 2 2" xfId="17275" xr:uid="{00000000-0005-0000-0000-0000637F0000}"/>
    <cellStyle name="Migliaia 9 3 2 2 3" xfId="17276" xr:uid="{00000000-0005-0000-0000-0000647F0000}"/>
    <cellStyle name="Migliaia 9 3 2 2 4" xfId="17277" xr:uid="{00000000-0005-0000-0000-0000657F0000}"/>
    <cellStyle name="Migliaia 9 3 2 2 5" xfId="27171" xr:uid="{00000000-0005-0000-0000-0000667F0000}"/>
    <cellStyle name="Migliaia 9 3 2 2 6" xfId="32249" xr:uid="{00000000-0005-0000-0000-0000677F0000}"/>
    <cellStyle name="Migliaia 9 3 2 2 7" xfId="35237" xr:uid="{00000000-0005-0000-0000-0000687F0000}"/>
    <cellStyle name="Migliaia 9 3 2 2 8" xfId="38197" xr:uid="{00000000-0005-0000-0000-0000697F0000}"/>
    <cellStyle name="Migliaia 9 3 2 3" xfId="17278" xr:uid="{00000000-0005-0000-0000-00006A7F0000}"/>
    <cellStyle name="Migliaia 9 3 2 3 2" xfId="17279" xr:uid="{00000000-0005-0000-0000-00006B7F0000}"/>
    <cellStyle name="Migliaia 9 3 2 3 3" xfId="17280" xr:uid="{00000000-0005-0000-0000-00006C7F0000}"/>
    <cellStyle name="Migliaia 9 3 2 3 4" xfId="27852" xr:uid="{00000000-0005-0000-0000-00006D7F0000}"/>
    <cellStyle name="Migliaia 9 3 2 3 5" xfId="35906" xr:uid="{00000000-0005-0000-0000-00006E7F0000}"/>
    <cellStyle name="Migliaia 9 3 2 3 6" xfId="38866" xr:uid="{00000000-0005-0000-0000-00006F7F0000}"/>
    <cellStyle name="Migliaia 9 3 2 4" xfId="17281" xr:uid="{00000000-0005-0000-0000-0000707F0000}"/>
    <cellStyle name="Migliaia 9 3 2 4 2" xfId="17282" xr:uid="{00000000-0005-0000-0000-0000717F0000}"/>
    <cellStyle name="Migliaia 9 3 2 4 3" xfId="17283" xr:uid="{00000000-0005-0000-0000-0000727F0000}"/>
    <cellStyle name="Migliaia 9 3 2 4 4" xfId="28768" xr:uid="{00000000-0005-0000-0000-0000737F0000}"/>
    <cellStyle name="Migliaia 9 3 2 4 5" xfId="39770" xr:uid="{00000000-0005-0000-0000-0000747F0000}"/>
    <cellStyle name="Migliaia 9 3 2 5" xfId="17284" xr:uid="{00000000-0005-0000-0000-0000757F0000}"/>
    <cellStyle name="Migliaia 9 3 2 5 2" xfId="17285" xr:uid="{00000000-0005-0000-0000-0000767F0000}"/>
    <cellStyle name="Migliaia 9 3 2 5 3" xfId="17286" xr:uid="{00000000-0005-0000-0000-0000777F0000}"/>
    <cellStyle name="Migliaia 9 3 2 5 4" xfId="29688" xr:uid="{00000000-0005-0000-0000-0000787F0000}"/>
    <cellStyle name="Migliaia 9 3 2 5 5" xfId="40675" xr:uid="{00000000-0005-0000-0000-0000797F0000}"/>
    <cellStyle name="Migliaia 9 3 2 6" xfId="17287" xr:uid="{00000000-0005-0000-0000-00007A7F0000}"/>
    <cellStyle name="Migliaia 9 3 2 7" xfId="17288" xr:uid="{00000000-0005-0000-0000-00007B7F0000}"/>
    <cellStyle name="Migliaia 9 3 2 8" xfId="17289" xr:uid="{00000000-0005-0000-0000-00007C7F0000}"/>
    <cellStyle name="Migliaia 9 3 2 9" xfId="24825" xr:uid="{00000000-0005-0000-0000-00007D7F0000}"/>
    <cellStyle name="Migliaia 9 3 3" xfId="17290" xr:uid="{00000000-0005-0000-0000-00007E7F0000}"/>
    <cellStyle name="Migliaia 9 3 3 10" xfId="24826" xr:uid="{00000000-0005-0000-0000-00007F7F0000}"/>
    <cellStyle name="Migliaia 9 3 3 11" xfId="31343" xr:uid="{00000000-0005-0000-0000-0000807F0000}"/>
    <cellStyle name="Migliaia 9 3 3 12" xfId="34107" xr:uid="{00000000-0005-0000-0000-0000817F0000}"/>
    <cellStyle name="Migliaia 9 3 3 13" xfId="37294" xr:uid="{00000000-0005-0000-0000-0000827F0000}"/>
    <cellStyle name="Migliaia 9 3 3 2" xfId="17291" xr:uid="{00000000-0005-0000-0000-0000837F0000}"/>
    <cellStyle name="Migliaia 9 3 3 2 10" xfId="31344" xr:uid="{00000000-0005-0000-0000-0000847F0000}"/>
    <cellStyle name="Migliaia 9 3 3 2 11" xfId="34108" xr:uid="{00000000-0005-0000-0000-0000857F0000}"/>
    <cellStyle name="Migliaia 9 3 3 2 12" xfId="37295" xr:uid="{00000000-0005-0000-0000-0000867F0000}"/>
    <cellStyle name="Migliaia 9 3 3 2 2" xfId="17292" xr:uid="{00000000-0005-0000-0000-0000877F0000}"/>
    <cellStyle name="Migliaia 9 3 3 2 2 2" xfId="17293" xr:uid="{00000000-0005-0000-0000-0000887F0000}"/>
    <cellStyle name="Migliaia 9 3 3 2 2 3" xfId="17294" xr:uid="{00000000-0005-0000-0000-0000897F0000}"/>
    <cellStyle name="Migliaia 9 3 3 2 2 4" xfId="17295" xr:uid="{00000000-0005-0000-0000-00008A7F0000}"/>
    <cellStyle name="Migliaia 9 3 3 2 2 5" xfId="27173" xr:uid="{00000000-0005-0000-0000-00008B7F0000}"/>
    <cellStyle name="Migliaia 9 3 3 2 2 6" xfId="32251" xr:uid="{00000000-0005-0000-0000-00008C7F0000}"/>
    <cellStyle name="Migliaia 9 3 3 2 2 7" xfId="35239" xr:uid="{00000000-0005-0000-0000-00008D7F0000}"/>
    <cellStyle name="Migliaia 9 3 3 2 2 8" xfId="38199" xr:uid="{00000000-0005-0000-0000-00008E7F0000}"/>
    <cellStyle name="Migliaia 9 3 3 2 3" xfId="17296" xr:uid="{00000000-0005-0000-0000-00008F7F0000}"/>
    <cellStyle name="Migliaia 9 3 3 2 3 2" xfId="17297" xr:uid="{00000000-0005-0000-0000-0000907F0000}"/>
    <cellStyle name="Migliaia 9 3 3 2 3 3" xfId="17298" xr:uid="{00000000-0005-0000-0000-0000917F0000}"/>
    <cellStyle name="Migliaia 9 3 3 2 3 4" xfId="28218" xr:uid="{00000000-0005-0000-0000-0000927F0000}"/>
    <cellStyle name="Migliaia 9 3 3 2 3 5" xfId="36267" xr:uid="{00000000-0005-0000-0000-0000937F0000}"/>
    <cellStyle name="Migliaia 9 3 3 2 3 6" xfId="39227" xr:uid="{00000000-0005-0000-0000-0000947F0000}"/>
    <cellStyle name="Migliaia 9 3 3 2 4" xfId="17299" xr:uid="{00000000-0005-0000-0000-0000957F0000}"/>
    <cellStyle name="Migliaia 9 3 3 2 4 2" xfId="17300" xr:uid="{00000000-0005-0000-0000-0000967F0000}"/>
    <cellStyle name="Migliaia 9 3 3 2 4 3" xfId="17301" xr:uid="{00000000-0005-0000-0000-0000977F0000}"/>
    <cellStyle name="Migliaia 9 3 3 2 4 4" xfId="29134" xr:uid="{00000000-0005-0000-0000-0000987F0000}"/>
    <cellStyle name="Migliaia 9 3 3 2 4 5" xfId="40131" xr:uid="{00000000-0005-0000-0000-0000997F0000}"/>
    <cellStyle name="Migliaia 9 3 3 2 5" xfId="17302" xr:uid="{00000000-0005-0000-0000-00009A7F0000}"/>
    <cellStyle name="Migliaia 9 3 3 2 5 2" xfId="17303" xr:uid="{00000000-0005-0000-0000-00009B7F0000}"/>
    <cellStyle name="Migliaia 9 3 3 2 5 3" xfId="17304" xr:uid="{00000000-0005-0000-0000-00009C7F0000}"/>
    <cellStyle name="Migliaia 9 3 3 2 5 4" xfId="30054" xr:uid="{00000000-0005-0000-0000-00009D7F0000}"/>
    <cellStyle name="Migliaia 9 3 3 2 5 5" xfId="41036" xr:uid="{00000000-0005-0000-0000-00009E7F0000}"/>
    <cellStyle name="Migliaia 9 3 3 2 6" xfId="17305" xr:uid="{00000000-0005-0000-0000-00009F7F0000}"/>
    <cellStyle name="Migliaia 9 3 3 2 7" xfId="17306" xr:uid="{00000000-0005-0000-0000-0000A07F0000}"/>
    <cellStyle name="Migliaia 9 3 3 2 8" xfId="17307" xr:uid="{00000000-0005-0000-0000-0000A17F0000}"/>
    <cellStyle name="Migliaia 9 3 3 2 9" xfId="24827" xr:uid="{00000000-0005-0000-0000-0000A27F0000}"/>
    <cellStyle name="Migliaia 9 3 3 3" xfId="17308" xr:uid="{00000000-0005-0000-0000-0000A37F0000}"/>
    <cellStyle name="Migliaia 9 3 3 3 2" xfId="17309" xr:uid="{00000000-0005-0000-0000-0000A47F0000}"/>
    <cellStyle name="Migliaia 9 3 3 3 3" xfId="17310" xr:uid="{00000000-0005-0000-0000-0000A57F0000}"/>
    <cellStyle name="Migliaia 9 3 3 3 4" xfId="17311" xr:uid="{00000000-0005-0000-0000-0000A67F0000}"/>
    <cellStyle name="Migliaia 9 3 3 3 5" xfId="27172" xr:uid="{00000000-0005-0000-0000-0000A77F0000}"/>
    <cellStyle name="Migliaia 9 3 3 3 6" xfId="32250" xr:uid="{00000000-0005-0000-0000-0000A87F0000}"/>
    <cellStyle name="Migliaia 9 3 3 3 7" xfId="35238" xr:uid="{00000000-0005-0000-0000-0000A97F0000}"/>
    <cellStyle name="Migliaia 9 3 3 3 8" xfId="38198" xr:uid="{00000000-0005-0000-0000-0000AA7F0000}"/>
    <cellStyle name="Migliaia 9 3 3 4" xfId="17312" xr:uid="{00000000-0005-0000-0000-0000AB7F0000}"/>
    <cellStyle name="Migliaia 9 3 3 4 2" xfId="17313" xr:uid="{00000000-0005-0000-0000-0000AC7F0000}"/>
    <cellStyle name="Migliaia 9 3 3 4 3" xfId="17314" xr:uid="{00000000-0005-0000-0000-0000AD7F0000}"/>
    <cellStyle name="Migliaia 9 3 3 4 4" xfId="27853" xr:uid="{00000000-0005-0000-0000-0000AE7F0000}"/>
    <cellStyle name="Migliaia 9 3 3 4 5" xfId="35907" xr:uid="{00000000-0005-0000-0000-0000AF7F0000}"/>
    <cellStyle name="Migliaia 9 3 3 4 6" xfId="38867" xr:uid="{00000000-0005-0000-0000-0000B07F0000}"/>
    <cellStyle name="Migliaia 9 3 3 5" xfId="17315" xr:uid="{00000000-0005-0000-0000-0000B17F0000}"/>
    <cellStyle name="Migliaia 9 3 3 5 2" xfId="17316" xr:uid="{00000000-0005-0000-0000-0000B27F0000}"/>
    <cellStyle name="Migliaia 9 3 3 5 3" xfId="17317" xr:uid="{00000000-0005-0000-0000-0000B37F0000}"/>
    <cellStyle name="Migliaia 9 3 3 5 4" xfId="28769" xr:uid="{00000000-0005-0000-0000-0000B47F0000}"/>
    <cellStyle name="Migliaia 9 3 3 5 5" xfId="39771" xr:uid="{00000000-0005-0000-0000-0000B57F0000}"/>
    <cellStyle name="Migliaia 9 3 3 6" xfId="17318" xr:uid="{00000000-0005-0000-0000-0000B67F0000}"/>
    <cellStyle name="Migliaia 9 3 3 6 2" xfId="17319" xr:uid="{00000000-0005-0000-0000-0000B77F0000}"/>
    <cellStyle name="Migliaia 9 3 3 6 3" xfId="17320" xr:uid="{00000000-0005-0000-0000-0000B87F0000}"/>
    <cellStyle name="Migliaia 9 3 3 6 4" xfId="29689" xr:uid="{00000000-0005-0000-0000-0000B97F0000}"/>
    <cellStyle name="Migliaia 9 3 3 6 5" xfId="40676" xr:uid="{00000000-0005-0000-0000-0000BA7F0000}"/>
    <cellStyle name="Migliaia 9 3 3 7" xfId="17321" xr:uid="{00000000-0005-0000-0000-0000BB7F0000}"/>
    <cellStyle name="Migliaia 9 3 3 8" xfId="17322" xr:uid="{00000000-0005-0000-0000-0000BC7F0000}"/>
    <cellStyle name="Migliaia 9 3 3 9" xfId="17323" xr:uid="{00000000-0005-0000-0000-0000BD7F0000}"/>
    <cellStyle name="Migliaia 9 3 4" xfId="17324" xr:uid="{00000000-0005-0000-0000-0000BE7F0000}"/>
    <cellStyle name="Migliaia 9 3 4 10" xfId="31345" xr:uid="{00000000-0005-0000-0000-0000BF7F0000}"/>
    <cellStyle name="Migliaia 9 3 4 11" xfId="34109" xr:uid="{00000000-0005-0000-0000-0000C07F0000}"/>
    <cellStyle name="Migliaia 9 3 4 12" xfId="37296" xr:uid="{00000000-0005-0000-0000-0000C17F0000}"/>
    <cellStyle name="Migliaia 9 3 4 2" xfId="17325" xr:uid="{00000000-0005-0000-0000-0000C27F0000}"/>
    <cellStyle name="Migliaia 9 3 4 2 2" xfId="17326" xr:uid="{00000000-0005-0000-0000-0000C37F0000}"/>
    <cellStyle name="Migliaia 9 3 4 2 3" xfId="17327" xr:uid="{00000000-0005-0000-0000-0000C47F0000}"/>
    <cellStyle name="Migliaia 9 3 4 2 4" xfId="17328" xr:uid="{00000000-0005-0000-0000-0000C57F0000}"/>
    <cellStyle name="Migliaia 9 3 4 2 5" xfId="27174" xr:uid="{00000000-0005-0000-0000-0000C67F0000}"/>
    <cellStyle name="Migliaia 9 3 4 2 6" xfId="32252" xr:uid="{00000000-0005-0000-0000-0000C77F0000}"/>
    <cellStyle name="Migliaia 9 3 4 2 7" xfId="35240" xr:uid="{00000000-0005-0000-0000-0000C87F0000}"/>
    <cellStyle name="Migliaia 9 3 4 2 8" xfId="38200" xr:uid="{00000000-0005-0000-0000-0000C97F0000}"/>
    <cellStyle name="Migliaia 9 3 4 3" xfId="17329" xr:uid="{00000000-0005-0000-0000-0000CA7F0000}"/>
    <cellStyle name="Migliaia 9 3 4 3 2" xfId="17330" xr:uid="{00000000-0005-0000-0000-0000CB7F0000}"/>
    <cellStyle name="Migliaia 9 3 4 3 3" xfId="17331" xr:uid="{00000000-0005-0000-0000-0000CC7F0000}"/>
    <cellStyle name="Migliaia 9 3 4 3 4" xfId="28217" xr:uid="{00000000-0005-0000-0000-0000CD7F0000}"/>
    <cellStyle name="Migliaia 9 3 4 3 5" xfId="36266" xr:uid="{00000000-0005-0000-0000-0000CE7F0000}"/>
    <cellStyle name="Migliaia 9 3 4 3 6" xfId="39226" xr:uid="{00000000-0005-0000-0000-0000CF7F0000}"/>
    <cellStyle name="Migliaia 9 3 4 4" xfId="17332" xr:uid="{00000000-0005-0000-0000-0000D07F0000}"/>
    <cellStyle name="Migliaia 9 3 4 4 2" xfId="17333" xr:uid="{00000000-0005-0000-0000-0000D17F0000}"/>
    <cellStyle name="Migliaia 9 3 4 4 3" xfId="17334" xr:uid="{00000000-0005-0000-0000-0000D27F0000}"/>
    <cellStyle name="Migliaia 9 3 4 4 4" xfId="29133" xr:uid="{00000000-0005-0000-0000-0000D37F0000}"/>
    <cellStyle name="Migliaia 9 3 4 4 5" xfId="40130" xr:uid="{00000000-0005-0000-0000-0000D47F0000}"/>
    <cellStyle name="Migliaia 9 3 4 5" xfId="17335" xr:uid="{00000000-0005-0000-0000-0000D57F0000}"/>
    <cellStyle name="Migliaia 9 3 4 5 2" xfId="17336" xr:uid="{00000000-0005-0000-0000-0000D67F0000}"/>
    <cellStyle name="Migliaia 9 3 4 5 3" xfId="17337" xr:uid="{00000000-0005-0000-0000-0000D77F0000}"/>
    <cellStyle name="Migliaia 9 3 4 5 4" xfId="30053" xr:uid="{00000000-0005-0000-0000-0000D87F0000}"/>
    <cellStyle name="Migliaia 9 3 4 5 5" xfId="41035" xr:uid="{00000000-0005-0000-0000-0000D97F0000}"/>
    <cellStyle name="Migliaia 9 3 4 6" xfId="17338" xr:uid="{00000000-0005-0000-0000-0000DA7F0000}"/>
    <cellStyle name="Migliaia 9 3 4 7" xfId="17339" xr:uid="{00000000-0005-0000-0000-0000DB7F0000}"/>
    <cellStyle name="Migliaia 9 3 4 8" xfId="17340" xr:uid="{00000000-0005-0000-0000-0000DC7F0000}"/>
    <cellStyle name="Migliaia 9 3 4 9" xfId="24828" xr:uid="{00000000-0005-0000-0000-0000DD7F0000}"/>
    <cellStyle name="Migliaia 9 3 5" xfId="17341" xr:uid="{00000000-0005-0000-0000-0000DE7F0000}"/>
    <cellStyle name="Migliaia 9 3 5 2" xfId="17342" xr:uid="{00000000-0005-0000-0000-0000DF7F0000}"/>
    <cellStyle name="Migliaia 9 3 5 3" xfId="17343" xr:uid="{00000000-0005-0000-0000-0000E07F0000}"/>
    <cellStyle name="Migliaia 9 3 5 4" xfId="17344" xr:uid="{00000000-0005-0000-0000-0000E17F0000}"/>
    <cellStyle name="Migliaia 9 3 5 5" xfId="27170" xr:uid="{00000000-0005-0000-0000-0000E27F0000}"/>
    <cellStyle name="Migliaia 9 3 5 6" xfId="32248" xr:uid="{00000000-0005-0000-0000-0000E37F0000}"/>
    <cellStyle name="Migliaia 9 3 5 7" xfId="35236" xr:uid="{00000000-0005-0000-0000-0000E47F0000}"/>
    <cellStyle name="Migliaia 9 3 5 8" xfId="38196" xr:uid="{00000000-0005-0000-0000-0000E57F0000}"/>
    <cellStyle name="Migliaia 9 3 6" xfId="17345" xr:uid="{00000000-0005-0000-0000-0000E67F0000}"/>
    <cellStyle name="Migliaia 9 3 6 2" xfId="17346" xr:uid="{00000000-0005-0000-0000-0000E77F0000}"/>
    <cellStyle name="Migliaia 9 3 6 3" xfId="17347" xr:uid="{00000000-0005-0000-0000-0000E87F0000}"/>
    <cellStyle name="Migliaia 9 3 6 4" xfId="27851" xr:uid="{00000000-0005-0000-0000-0000E97F0000}"/>
    <cellStyle name="Migliaia 9 3 6 5" xfId="35905" xr:uid="{00000000-0005-0000-0000-0000EA7F0000}"/>
    <cellStyle name="Migliaia 9 3 6 6" xfId="38865" xr:uid="{00000000-0005-0000-0000-0000EB7F0000}"/>
    <cellStyle name="Migliaia 9 3 7" xfId="17348" xr:uid="{00000000-0005-0000-0000-0000EC7F0000}"/>
    <cellStyle name="Migliaia 9 3 7 2" xfId="17349" xr:uid="{00000000-0005-0000-0000-0000ED7F0000}"/>
    <cellStyle name="Migliaia 9 3 7 3" xfId="17350" xr:uid="{00000000-0005-0000-0000-0000EE7F0000}"/>
    <cellStyle name="Migliaia 9 3 7 4" xfId="28767" xr:uid="{00000000-0005-0000-0000-0000EF7F0000}"/>
    <cellStyle name="Migliaia 9 3 7 5" xfId="34105" xr:uid="{00000000-0005-0000-0000-0000F07F0000}"/>
    <cellStyle name="Migliaia 9 3 7 6" xfId="39769" xr:uid="{00000000-0005-0000-0000-0000F17F0000}"/>
    <cellStyle name="Migliaia 9 3 8" xfId="17351" xr:uid="{00000000-0005-0000-0000-0000F27F0000}"/>
    <cellStyle name="Migliaia 9 3 8 2" xfId="17352" xr:uid="{00000000-0005-0000-0000-0000F37F0000}"/>
    <cellStyle name="Migliaia 9 3 8 3" xfId="17353" xr:uid="{00000000-0005-0000-0000-0000F47F0000}"/>
    <cellStyle name="Migliaia 9 3 8 4" xfId="29687" xr:uid="{00000000-0005-0000-0000-0000F57F0000}"/>
    <cellStyle name="Migliaia 9 3 8 5" xfId="40674" xr:uid="{00000000-0005-0000-0000-0000F67F0000}"/>
    <cellStyle name="Migliaia 9 3 9" xfId="17354" xr:uid="{00000000-0005-0000-0000-0000F77F0000}"/>
    <cellStyle name="Migliaia 9 4" xfId="17355" xr:uid="{00000000-0005-0000-0000-0000F87F0000}"/>
    <cellStyle name="Migliaia 9 4 10" xfId="17356" xr:uid="{00000000-0005-0000-0000-0000F97F0000}"/>
    <cellStyle name="Migliaia 9 4 11" xfId="24829" xr:uid="{00000000-0005-0000-0000-0000FA7F0000}"/>
    <cellStyle name="Migliaia 9 4 12" xfId="31346" xr:uid="{00000000-0005-0000-0000-0000FB7F0000}"/>
    <cellStyle name="Migliaia 9 4 13" xfId="34110" xr:uid="{00000000-0005-0000-0000-0000FC7F0000}"/>
    <cellStyle name="Migliaia 9 4 14" xfId="37297" xr:uid="{00000000-0005-0000-0000-0000FD7F0000}"/>
    <cellStyle name="Migliaia 9 4 2" xfId="17357" xr:uid="{00000000-0005-0000-0000-0000FE7F0000}"/>
    <cellStyle name="Migliaia 9 4 2 10" xfId="24830" xr:uid="{00000000-0005-0000-0000-0000FF7F0000}"/>
    <cellStyle name="Migliaia 9 4 2 11" xfId="31347" xr:uid="{00000000-0005-0000-0000-000000800000}"/>
    <cellStyle name="Migliaia 9 4 2 12" xfId="34111" xr:uid="{00000000-0005-0000-0000-000001800000}"/>
    <cellStyle name="Migliaia 9 4 2 13" xfId="37298" xr:uid="{00000000-0005-0000-0000-000002800000}"/>
    <cellStyle name="Migliaia 9 4 2 2" xfId="17358" xr:uid="{00000000-0005-0000-0000-000003800000}"/>
    <cellStyle name="Migliaia 9 4 2 2 10" xfId="31348" xr:uid="{00000000-0005-0000-0000-000004800000}"/>
    <cellStyle name="Migliaia 9 4 2 2 11" xfId="34112" xr:uid="{00000000-0005-0000-0000-000005800000}"/>
    <cellStyle name="Migliaia 9 4 2 2 12" xfId="37299" xr:uid="{00000000-0005-0000-0000-000006800000}"/>
    <cellStyle name="Migliaia 9 4 2 2 2" xfId="17359" xr:uid="{00000000-0005-0000-0000-000007800000}"/>
    <cellStyle name="Migliaia 9 4 2 2 2 2" xfId="17360" xr:uid="{00000000-0005-0000-0000-000008800000}"/>
    <cellStyle name="Migliaia 9 4 2 2 2 3" xfId="17361" xr:uid="{00000000-0005-0000-0000-000009800000}"/>
    <cellStyle name="Migliaia 9 4 2 2 2 4" xfId="17362" xr:uid="{00000000-0005-0000-0000-00000A800000}"/>
    <cellStyle name="Migliaia 9 4 2 2 2 5" xfId="27177" xr:uid="{00000000-0005-0000-0000-00000B800000}"/>
    <cellStyle name="Migliaia 9 4 2 2 2 6" xfId="32255" xr:uid="{00000000-0005-0000-0000-00000C800000}"/>
    <cellStyle name="Migliaia 9 4 2 2 2 7" xfId="35243" xr:uid="{00000000-0005-0000-0000-00000D800000}"/>
    <cellStyle name="Migliaia 9 4 2 2 2 8" xfId="38203" xr:uid="{00000000-0005-0000-0000-00000E800000}"/>
    <cellStyle name="Migliaia 9 4 2 2 3" xfId="17363" xr:uid="{00000000-0005-0000-0000-00000F800000}"/>
    <cellStyle name="Migliaia 9 4 2 2 3 2" xfId="17364" xr:uid="{00000000-0005-0000-0000-000010800000}"/>
    <cellStyle name="Migliaia 9 4 2 2 3 3" xfId="17365" xr:uid="{00000000-0005-0000-0000-000011800000}"/>
    <cellStyle name="Migliaia 9 4 2 2 3 4" xfId="28220" xr:uid="{00000000-0005-0000-0000-000012800000}"/>
    <cellStyle name="Migliaia 9 4 2 2 3 5" xfId="36269" xr:uid="{00000000-0005-0000-0000-000013800000}"/>
    <cellStyle name="Migliaia 9 4 2 2 3 6" xfId="39229" xr:uid="{00000000-0005-0000-0000-000014800000}"/>
    <cellStyle name="Migliaia 9 4 2 2 4" xfId="17366" xr:uid="{00000000-0005-0000-0000-000015800000}"/>
    <cellStyle name="Migliaia 9 4 2 2 4 2" xfId="17367" xr:uid="{00000000-0005-0000-0000-000016800000}"/>
    <cellStyle name="Migliaia 9 4 2 2 4 3" xfId="17368" xr:uid="{00000000-0005-0000-0000-000017800000}"/>
    <cellStyle name="Migliaia 9 4 2 2 4 4" xfId="29136" xr:uid="{00000000-0005-0000-0000-000018800000}"/>
    <cellStyle name="Migliaia 9 4 2 2 4 5" xfId="40133" xr:uid="{00000000-0005-0000-0000-000019800000}"/>
    <cellStyle name="Migliaia 9 4 2 2 5" xfId="17369" xr:uid="{00000000-0005-0000-0000-00001A800000}"/>
    <cellStyle name="Migliaia 9 4 2 2 5 2" xfId="17370" xr:uid="{00000000-0005-0000-0000-00001B800000}"/>
    <cellStyle name="Migliaia 9 4 2 2 5 3" xfId="17371" xr:uid="{00000000-0005-0000-0000-00001C800000}"/>
    <cellStyle name="Migliaia 9 4 2 2 5 4" xfId="30056" xr:uid="{00000000-0005-0000-0000-00001D800000}"/>
    <cellStyle name="Migliaia 9 4 2 2 5 5" xfId="41038" xr:uid="{00000000-0005-0000-0000-00001E800000}"/>
    <cellStyle name="Migliaia 9 4 2 2 6" xfId="17372" xr:uid="{00000000-0005-0000-0000-00001F800000}"/>
    <cellStyle name="Migliaia 9 4 2 2 7" xfId="17373" xr:uid="{00000000-0005-0000-0000-000020800000}"/>
    <cellStyle name="Migliaia 9 4 2 2 8" xfId="17374" xr:uid="{00000000-0005-0000-0000-000021800000}"/>
    <cellStyle name="Migliaia 9 4 2 2 9" xfId="24831" xr:uid="{00000000-0005-0000-0000-000022800000}"/>
    <cellStyle name="Migliaia 9 4 2 3" xfId="17375" xr:uid="{00000000-0005-0000-0000-000023800000}"/>
    <cellStyle name="Migliaia 9 4 2 3 2" xfId="17376" xr:uid="{00000000-0005-0000-0000-000024800000}"/>
    <cellStyle name="Migliaia 9 4 2 3 3" xfId="17377" xr:uid="{00000000-0005-0000-0000-000025800000}"/>
    <cellStyle name="Migliaia 9 4 2 3 4" xfId="17378" xr:uid="{00000000-0005-0000-0000-000026800000}"/>
    <cellStyle name="Migliaia 9 4 2 3 5" xfId="27176" xr:uid="{00000000-0005-0000-0000-000027800000}"/>
    <cellStyle name="Migliaia 9 4 2 3 6" xfId="32254" xr:uid="{00000000-0005-0000-0000-000028800000}"/>
    <cellStyle name="Migliaia 9 4 2 3 7" xfId="35242" xr:uid="{00000000-0005-0000-0000-000029800000}"/>
    <cellStyle name="Migliaia 9 4 2 3 8" xfId="38202" xr:uid="{00000000-0005-0000-0000-00002A800000}"/>
    <cellStyle name="Migliaia 9 4 2 4" xfId="17379" xr:uid="{00000000-0005-0000-0000-00002B800000}"/>
    <cellStyle name="Migliaia 9 4 2 4 2" xfId="17380" xr:uid="{00000000-0005-0000-0000-00002C800000}"/>
    <cellStyle name="Migliaia 9 4 2 4 3" xfId="17381" xr:uid="{00000000-0005-0000-0000-00002D800000}"/>
    <cellStyle name="Migliaia 9 4 2 4 4" xfId="27855" xr:uid="{00000000-0005-0000-0000-00002E800000}"/>
    <cellStyle name="Migliaia 9 4 2 4 5" xfId="35909" xr:uid="{00000000-0005-0000-0000-00002F800000}"/>
    <cellStyle name="Migliaia 9 4 2 4 6" xfId="38869" xr:uid="{00000000-0005-0000-0000-000030800000}"/>
    <cellStyle name="Migliaia 9 4 2 5" xfId="17382" xr:uid="{00000000-0005-0000-0000-000031800000}"/>
    <cellStyle name="Migliaia 9 4 2 5 2" xfId="17383" xr:uid="{00000000-0005-0000-0000-000032800000}"/>
    <cellStyle name="Migliaia 9 4 2 5 3" xfId="17384" xr:uid="{00000000-0005-0000-0000-000033800000}"/>
    <cellStyle name="Migliaia 9 4 2 5 4" xfId="28771" xr:uid="{00000000-0005-0000-0000-000034800000}"/>
    <cellStyle name="Migliaia 9 4 2 5 5" xfId="39773" xr:uid="{00000000-0005-0000-0000-000035800000}"/>
    <cellStyle name="Migliaia 9 4 2 6" xfId="17385" xr:uid="{00000000-0005-0000-0000-000036800000}"/>
    <cellStyle name="Migliaia 9 4 2 6 2" xfId="17386" xr:uid="{00000000-0005-0000-0000-000037800000}"/>
    <cellStyle name="Migliaia 9 4 2 6 3" xfId="17387" xr:uid="{00000000-0005-0000-0000-000038800000}"/>
    <cellStyle name="Migliaia 9 4 2 6 4" xfId="29691" xr:uid="{00000000-0005-0000-0000-000039800000}"/>
    <cellStyle name="Migliaia 9 4 2 6 5" xfId="40678" xr:uid="{00000000-0005-0000-0000-00003A800000}"/>
    <cellStyle name="Migliaia 9 4 2 7" xfId="17388" xr:uid="{00000000-0005-0000-0000-00003B800000}"/>
    <cellStyle name="Migliaia 9 4 2 8" xfId="17389" xr:uid="{00000000-0005-0000-0000-00003C800000}"/>
    <cellStyle name="Migliaia 9 4 2 9" xfId="17390" xr:uid="{00000000-0005-0000-0000-00003D800000}"/>
    <cellStyle name="Migliaia 9 4 3" xfId="17391" xr:uid="{00000000-0005-0000-0000-00003E800000}"/>
    <cellStyle name="Migliaia 9 4 3 10" xfId="31349" xr:uid="{00000000-0005-0000-0000-00003F800000}"/>
    <cellStyle name="Migliaia 9 4 3 11" xfId="34113" xr:uid="{00000000-0005-0000-0000-000040800000}"/>
    <cellStyle name="Migliaia 9 4 3 12" xfId="37300" xr:uid="{00000000-0005-0000-0000-000041800000}"/>
    <cellStyle name="Migliaia 9 4 3 2" xfId="17392" xr:uid="{00000000-0005-0000-0000-000042800000}"/>
    <cellStyle name="Migliaia 9 4 3 2 2" xfId="17393" xr:uid="{00000000-0005-0000-0000-000043800000}"/>
    <cellStyle name="Migliaia 9 4 3 2 3" xfId="17394" xr:uid="{00000000-0005-0000-0000-000044800000}"/>
    <cellStyle name="Migliaia 9 4 3 2 4" xfId="17395" xr:uid="{00000000-0005-0000-0000-000045800000}"/>
    <cellStyle name="Migliaia 9 4 3 2 5" xfId="27178" xr:uid="{00000000-0005-0000-0000-000046800000}"/>
    <cellStyle name="Migliaia 9 4 3 2 6" xfId="32256" xr:uid="{00000000-0005-0000-0000-000047800000}"/>
    <cellStyle name="Migliaia 9 4 3 2 7" xfId="35244" xr:uid="{00000000-0005-0000-0000-000048800000}"/>
    <cellStyle name="Migliaia 9 4 3 2 8" xfId="38204" xr:uid="{00000000-0005-0000-0000-000049800000}"/>
    <cellStyle name="Migliaia 9 4 3 3" xfId="17396" xr:uid="{00000000-0005-0000-0000-00004A800000}"/>
    <cellStyle name="Migliaia 9 4 3 3 2" xfId="17397" xr:uid="{00000000-0005-0000-0000-00004B800000}"/>
    <cellStyle name="Migliaia 9 4 3 3 3" xfId="17398" xr:uid="{00000000-0005-0000-0000-00004C800000}"/>
    <cellStyle name="Migliaia 9 4 3 3 4" xfId="28219" xr:uid="{00000000-0005-0000-0000-00004D800000}"/>
    <cellStyle name="Migliaia 9 4 3 3 5" xfId="36268" xr:uid="{00000000-0005-0000-0000-00004E800000}"/>
    <cellStyle name="Migliaia 9 4 3 3 6" xfId="39228" xr:uid="{00000000-0005-0000-0000-00004F800000}"/>
    <cellStyle name="Migliaia 9 4 3 4" xfId="17399" xr:uid="{00000000-0005-0000-0000-000050800000}"/>
    <cellStyle name="Migliaia 9 4 3 4 2" xfId="17400" xr:uid="{00000000-0005-0000-0000-000051800000}"/>
    <cellStyle name="Migliaia 9 4 3 4 3" xfId="17401" xr:uid="{00000000-0005-0000-0000-000052800000}"/>
    <cellStyle name="Migliaia 9 4 3 4 4" xfId="29135" xr:uid="{00000000-0005-0000-0000-000053800000}"/>
    <cellStyle name="Migliaia 9 4 3 4 5" xfId="40132" xr:uid="{00000000-0005-0000-0000-000054800000}"/>
    <cellStyle name="Migliaia 9 4 3 5" xfId="17402" xr:uid="{00000000-0005-0000-0000-000055800000}"/>
    <cellStyle name="Migliaia 9 4 3 5 2" xfId="17403" xr:uid="{00000000-0005-0000-0000-000056800000}"/>
    <cellStyle name="Migliaia 9 4 3 5 3" xfId="17404" xr:uid="{00000000-0005-0000-0000-000057800000}"/>
    <cellStyle name="Migliaia 9 4 3 5 4" xfId="30055" xr:uid="{00000000-0005-0000-0000-000058800000}"/>
    <cellStyle name="Migliaia 9 4 3 5 5" xfId="41037" xr:uid="{00000000-0005-0000-0000-000059800000}"/>
    <cellStyle name="Migliaia 9 4 3 6" xfId="17405" xr:uid="{00000000-0005-0000-0000-00005A800000}"/>
    <cellStyle name="Migliaia 9 4 3 7" xfId="17406" xr:uid="{00000000-0005-0000-0000-00005B800000}"/>
    <cellStyle name="Migliaia 9 4 3 8" xfId="17407" xr:uid="{00000000-0005-0000-0000-00005C800000}"/>
    <cellStyle name="Migliaia 9 4 3 9" xfId="24832" xr:uid="{00000000-0005-0000-0000-00005D800000}"/>
    <cellStyle name="Migliaia 9 4 4" xfId="17408" xr:uid="{00000000-0005-0000-0000-00005E800000}"/>
    <cellStyle name="Migliaia 9 4 4 2" xfId="17409" xr:uid="{00000000-0005-0000-0000-00005F800000}"/>
    <cellStyle name="Migliaia 9 4 4 3" xfId="17410" xr:uid="{00000000-0005-0000-0000-000060800000}"/>
    <cellStyle name="Migliaia 9 4 4 4" xfId="17411" xr:uid="{00000000-0005-0000-0000-000061800000}"/>
    <cellStyle name="Migliaia 9 4 4 5" xfId="27175" xr:uid="{00000000-0005-0000-0000-000062800000}"/>
    <cellStyle name="Migliaia 9 4 4 6" xfId="32253" xr:uid="{00000000-0005-0000-0000-000063800000}"/>
    <cellStyle name="Migliaia 9 4 4 7" xfId="35241" xr:uid="{00000000-0005-0000-0000-000064800000}"/>
    <cellStyle name="Migliaia 9 4 4 8" xfId="38201" xr:uid="{00000000-0005-0000-0000-000065800000}"/>
    <cellStyle name="Migliaia 9 4 5" xfId="17412" xr:uid="{00000000-0005-0000-0000-000066800000}"/>
    <cellStyle name="Migliaia 9 4 5 2" xfId="17413" xr:uid="{00000000-0005-0000-0000-000067800000}"/>
    <cellStyle name="Migliaia 9 4 5 3" xfId="17414" xr:uid="{00000000-0005-0000-0000-000068800000}"/>
    <cellStyle name="Migliaia 9 4 5 4" xfId="27854" xr:uid="{00000000-0005-0000-0000-000069800000}"/>
    <cellStyle name="Migliaia 9 4 5 5" xfId="35908" xr:uid="{00000000-0005-0000-0000-00006A800000}"/>
    <cellStyle name="Migliaia 9 4 5 6" xfId="38868" xr:uid="{00000000-0005-0000-0000-00006B800000}"/>
    <cellStyle name="Migliaia 9 4 6" xfId="17415" xr:uid="{00000000-0005-0000-0000-00006C800000}"/>
    <cellStyle name="Migliaia 9 4 6 2" xfId="17416" xr:uid="{00000000-0005-0000-0000-00006D800000}"/>
    <cellStyle name="Migliaia 9 4 6 3" xfId="17417" xr:uid="{00000000-0005-0000-0000-00006E800000}"/>
    <cellStyle name="Migliaia 9 4 6 4" xfId="28770" xr:uid="{00000000-0005-0000-0000-00006F800000}"/>
    <cellStyle name="Migliaia 9 4 6 5" xfId="39772" xr:uid="{00000000-0005-0000-0000-000070800000}"/>
    <cellStyle name="Migliaia 9 4 7" xfId="17418" xr:uid="{00000000-0005-0000-0000-000071800000}"/>
    <cellStyle name="Migliaia 9 4 7 2" xfId="17419" xr:uid="{00000000-0005-0000-0000-000072800000}"/>
    <cellStyle name="Migliaia 9 4 7 3" xfId="17420" xr:uid="{00000000-0005-0000-0000-000073800000}"/>
    <cellStyle name="Migliaia 9 4 7 4" xfId="29690" xr:uid="{00000000-0005-0000-0000-000074800000}"/>
    <cellStyle name="Migliaia 9 4 7 5" xfId="40677" xr:uid="{00000000-0005-0000-0000-000075800000}"/>
    <cellStyle name="Migliaia 9 4 8" xfId="17421" xr:uid="{00000000-0005-0000-0000-000076800000}"/>
    <cellStyle name="Migliaia 9 4 9" xfId="17422" xr:uid="{00000000-0005-0000-0000-000077800000}"/>
    <cellStyle name="Migliaia 9 5" xfId="17423" xr:uid="{00000000-0005-0000-0000-000078800000}"/>
    <cellStyle name="Migliaia 9 5 10" xfId="31350" xr:uid="{00000000-0005-0000-0000-000079800000}"/>
    <cellStyle name="Migliaia 9 5 11" xfId="34114" xr:uid="{00000000-0005-0000-0000-00007A800000}"/>
    <cellStyle name="Migliaia 9 5 12" xfId="37301" xr:uid="{00000000-0005-0000-0000-00007B800000}"/>
    <cellStyle name="Migliaia 9 5 2" xfId="17424" xr:uid="{00000000-0005-0000-0000-00007C800000}"/>
    <cellStyle name="Migliaia 9 5 2 2" xfId="17425" xr:uid="{00000000-0005-0000-0000-00007D800000}"/>
    <cellStyle name="Migliaia 9 5 2 3" xfId="17426" xr:uid="{00000000-0005-0000-0000-00007E800000}"/>
    <cellStyle name="Migliaia 9 5 2 4" xfId="17427" xr:uid="{00000000-0005-0000-0000-00007F800000}"/>
    <cellStyle name="Migliaia 9 5 2 5" xfId="27179" xr:uid="{00000000-0005-0000-0000-000080800000}"/>
    <cellStyle name="Migliaia 9 5 2 6" xfId="32257" xr:uid="{00000000-0005-0000-0000-000081800000}"/>
    <cellStyle name="Migliaia 9 5 2 7" xfId="35245" xr:uid="{00000000-0005-0000-0000-000082800000}"/>
    <cellStyle name="Migliaia 9 5 2 8" xfId="38205" xr:uid="{00000000-0005-0000-0000-000083800000}"/>
    <cellStyle name="Migliaia 9 5 3" xfId="17428" xr:uid="{00000000-0005-0000-0000-000084800000}"/>
    <cellStyle name="Migliaia 9 5 3 2" xfId="17429" xr:uid="{00000000-0005-0000-0000-000085800000}"/>
    <cellStyle name="Migliaia 9 5 3 3" xfId="17430" xr:uid="{00000000-0005-0000-0000-000086800000}"/>
    <cellStyle name="Migliaia 9 5 3 4" xfId="27856" xr:uid="{00000000-0005-0000-0000-000087800000}"/>
    <cellStyle name="Migliaia 9 5 3 5" xfId="35910" xr:uid="{00000000-0005-0000-0000-000088800000}"/>
    <cellStyle name="Migliaia 9 5 3 6" xfId="38870" xr:uid="{00000000-0005-0000-0000-000089800000}"/>
    <cellStyle name="Migliaia 9 5 4" xfId="17431" xr:uid="{00000000-0005-0000-0000-00008A800000}"/>
    <cellStyle name="Migliaia 9 5 4 2" xfId="17432" xr:uid="{00000000-0005-0000-0000-00008B800000}"/>
    <cellStyle name="Migliaia 9 5 4 3" xfId="17433" xr:uid="{00000000-0005-0000-0000-00008C800000}"/>
    <cellStyle name="Migliaia 9 5 4 4" xfId="28772" xr:uid="{00000000-0005-0000-0000-00008D800000}"/>
    <cellStyle name="Migliaia 9 5 4 5" xfId="39774" xr:uid="{00000000-0005-0000-0000-00008E800000}"/>
    <cellStyle name="Migliaia 9 5 5" xfId="17434" xr:uid="{00000000-0005-0000-0000-00008F800000}"/>
    <cellStyle name="Migliaia 9 5 5 2" xfId="17435" xr:uid="{00000000-0005-0000-0000-000090800000}"/>
    <cellStyle name="Migliaia 9 5 5 3" xfId="17436" xr:uid="{00000000-0005-0000-0000-000091800000}"/>
    <cellStyle name="Migliaia 9 5 5 4" xfId="29692" xr:uid="{00000000-0005-0000-0000-000092800000}"/>
    <cellStyle name="Migliaia 9 5 5 5" xfId="40679" xr:uid="{00000000-0005-0000-0000-000093800000}"/>
    <cellStyle name="Migliaia 9 5 6" xfId="17437" xr:uid="{00000000-0005-0000-0000-000094800000}"/>
    <cellStyle name="Migliaia 9 5 7" xfId="17438" xr:uid="{00000000-0005-0000-0000-000095800000}"/>
    <cellStyle name="Migliaia 9 5 8" xfId="17439" xr:uid="{00000000-0005-0000-0000-000096800000}"/>
    <cellStyle name="Migliaia 9 5 9" xfId="24833" xr:uid="{00000000-0005-0000-0000-000097800000}"/>
    <cellStyle name="Migliaia 9 6" xfId="17440" xr:uid="{00000000-0005-0000-0000-000098800000}"/>
    <cellStyle name="Migliaia 9 6 2" xfId="17441" xr:uid="{00000000-0005-0000-0000-000099800000}"/>
    <cellStyle name="Migliaia 9 6 3" xfId="17442" xr:uid="{00000000-0005-0000-0000-00009A800000}"/>
    <cellStyle name="Migliaia 9 6 4" xfId="17443" xr:uid="{00000000-0005-0000-0000-00009B800000}"/>
    <cellStyle name="Migliaia 9 6 5" xfId="27167" xr:uid="{00000000-0005-0000-0000-00009C800000}"/>
    <cellStyle name="Migliaia 9 6 6" xfId="32245" xr:uid="{00000000-0005-0000-0000-00009D800000}"/>
    <cellStyle name="Migliaia 9 6 7" xfId="35233" xr:uid="{00000000-0005-0000-0000-00009E800000}"/>
    <cellStyle name="Migliaia 9 6 8" xfId="38193" xr:uid="{00000000-0005-0000-0000-00009F800000}"/>
    <cellStyle name="Migliaia 9 7" xfId="17444" xr:uid="{00000000-0005-0000-0000-0000A0800000}"/>
    <cellStyle name="Migliaia 9 7 2" xfId="17445" xr:uid="{00000000-0005-0000-0000-0000A1800000}"/>
    <cellStyle name="Migliaia 9 7 3" xfId="17446" xr:uid="{00000000-0005-0000-0000-0000A2800000}"/>
    <cellStyle name="Migliaia 9 7 4" xfId="17447" xr:uid="{00000000-0005-0000-0000-0000A3800000}"/>
    <cellStyle name="Migliaia 9 7 5" xfId="24009" xr:uid="{00000000-0005-0000-0000-0000A4800000}"/>
    <cellStyle name="Migliaia 9 7 6" xfId="30565" xr:uid="{00000000-0005-0000-0000-0000A5800000}"/>
    <cellStyle name="Migliaia 9 7 7" xfId="33226" xr:uid="{00000000-0005-0000-0000-0000A6800000}"/>
    <cellStyle name="Migliaia 9 7 8" xfId="36517" xr:uid="{00000000-0005-0000-0000-0000A7800000}"/>
    <cellStyle name="Migliaia 9 8" xfId="17448" xr:uid="{00000000-0005-0000-0000-0000A8800000}"/>
    <cellStyle name="Migliaia 9 8 2" xfId="17449" xr:uid="{00000000-0005-0000-0000-0000A9800000}"/>
    <cellStyle name="Migliaia 9 8 3" xfId="17450" xr:uid="{00000000-0005-0000-0000-0000AA800000}"/>
    <cellStyle name="Migliaia 9 8 4" xfId="17451" xr:uid="{00000000-0005-0000-0000-0000AB800000}"/>
    <cellStyle name="Migliaia 9 8 5" xfId="27306" xr:uid="{00000000-0005-0000-0000-0000AC800000}"/>
    <cellStyle name="Migliaia 9 8 6" xfId="32377" xr:uid="{00000000-0005-0000-0000-0000AD800000}"/>
    <cellStyle name="Migliaia 9 8 7" xfId="35365" xr:uid="{00000000-0005-0000-0000-0000AE800000}"/>
    <cellStyle name="Migliaia 9 8 8" xfId="38325" xr:uid="{00000000-0005-0000-0000-0000AF800000}"/>
    <cellStyle name="Migliaia 9 9" xfId="17452" xr:uid="{00000000-0005-0000-0000-0000B0800000}"/>
    <cellStyle name="Migliaia 9 9 2" xfId="17453" xr:uid="{00000000-0005-0000-0000-0000B1800000}"/>
    <cellStyle name="Migliaia 9 9 3" xfId="17454" xr:uid="{00000000-0005-0000-0000-0000B2800000}"/>
    <cellStyle name="Migliaia 9 9 4" xfId="17455" xr:uid="{00000000-0005-0000-0000-0000B3800000}"/>
    <cellStyle name="Migliaia 9 9 5" xfId="27426" xr:uid="{00000000-0005-0000-0000-0000B4800000}"/>
    <cellStyle name="Migliaia 9 9 6" xfId="30441" xr:uid="{00000000-0005-0000-0000-0000B5800000}"/>
    <cellStyle name="Migliaia 9 9 7" xfId="35485" xr:uid="{00000000-0005-0000-0000-0000B6800000}"/>
    <cellStyle name="Migliaia 9 9 8" xfId="38445" xr:uid="{00000000-0005-0000-0000-0000B7800000}"/>
    <cellStyle name="Milliers [0]_coeff" xfId="17456" xr:uid="{00000000-0005-0000-0000-0000B8800000}"/>
    <cellStyle name="Milliers_coeff" xfId="17457" xr:uid="{00000000-0005-0000-0000-0000B9800000}"/>
    <cellStyle name="Monétaire [0]_calcul1" xfId="17458" xr:uid="{00000000-0005-0000-0000-0000BA800000}"/>
    <cellStyle name="Monétaire_calcul1" xfId="17459" xr:uid="{00000000-0005-0000-0000-0000BB800000}"/>
    <cellStyle name="Neutral" xfId="17460" builtinId="28" customBuiltin="1"/>
    <cellStyle name="Neutral 2" xfId="17461" xr:uid="{00000000-0005-0000-0000-0000BD800000}"/>
    <cellStyle name="Neutral 2 2" xfId="17462" xr:uid="{00000000-0005-0000-0000-0000BE800000}"/>
    <cellStyle name="Neutral 2 3" xfId="17463" xr:uid="{00000000-0005-0000-0000-0000BF800000}"/>
    <cellStyle name="Neutral 2 4" xfId="24834" xr:uid="{00000000-0005-0000-0000-0000C0800000}"/>
    <cellStyle name="Neutral 3" xfId="17464" xr:uid="{00000000-0005-0000-0000-0000C1800000}"/>
    <cellStyle name="Neutral 3 2" xfId="36270" xr:uid="{00000000-0005-0000-0000-0000C2800000}"/>
    <cellStyle name="Neutral 4" xfId="17465" xr:uid="{00000000-0005-0000-0000-0000C3800000}"/>
    <cellStyle name="Neutral 5" xfId="23885" xr:uid="{00000000-0005-0000-0000-0000C4800000}"/>
    <cellStyle name="Neutrale" xfId="17466" xr:uid="{00000000-0005-0000-0000-0000C5800000}"/>
    <cellStyle name="Neutrale 2" xfId="17467" xr:uid="{00000000-0005-0000-0000-0000C6800000}"/>
    <cellStyle name="Neutrale 3" xfId="17468" xr:uid="{00000000-0005-0000-0000-0000C7800000}"/>
    <cellStyle name="Neutrale 4" xfId="23656" xr:uid="{00000000-0005-0000-0000-0000C8800000}"/>
    <cellStyle name="Normal" xfId="0" builtinId="0"/>
    <cellStyle name="Normal 10" xfId="17469" xr:uid="{00000000-0005-0000-0000-0000CA800000}"/>
    <cellStyle name="Normal 10 2" xfId="17470" xr:uid="{00000000-0005-0000-0000-0000CB800000}"/>
    <cellStyle name="Normal 10 2 2" xfId="17471" xr:uid="{00000000-0005-0000-0000-0000CC800000}"/>
    <cellStyle name="Normal 10 2 3" xfId="17472" xr:uid="{00000000-0005-0000-0000-0000CD800000}"/>
    <cellStyle name="Normal 10 2 4" xfId="24835" xr:uid="{00000000-0005-0000-0000-0000CE800000}"/>
    <cellStyle name="Normal 10 3" xfId="17473" xr:uid="{00000000-0005-0000-0000-0000CF800000}"/>
    <cellStyle name="Normal 10 4" xfId="17474" xr:uid="{00000000-0005-0000-0000-0000D0800000}"/>
    <cellStyle name="Normal 10 4 2" xfId="32751" xr:uid="{00000000-0005-0000-0000-0000D1800000}"/>
    <cellStyle name="Normal 10 5" xfId="17475" xr:uid="{00000000-0005-0000-0000-0000D2800000}"/>
    <cellStyle name="Normal 10 6" xfId="23889" xr:uid="{00000000-0005-0000-0000-0000D3800000}"/>
    <cellStyle name="Normal 11" xfId="17476" xr:uid="{00000000-0005-0000-0000-0000D4800000}"/>
    <cellStyle name="Normal 11 2" xfId="17477" xr:uid="{00000000-0005-0000-0000-0000D5800000}"/>
    <cellStyle name="Normal 11 2 2" xfId="17478" xr:uid="{00000000-0005-0000-0000-0000D6800000}"/>
    <cellStyle name="Normal 11 2 3" xfId="17479" xr:uid="{00000000-0005-0000-0000-0000D7800000}"/>
    <cellStyle name="Normal 11 2 4" xfId="17480" xr:uid="{00000000-0005-0000-0000-0000D8800000}"/>
    <cellStyle name="Normal 11 2 5" xfId="17481" xr:uid="{00000000-0005-0000-0000-0000D9800000}"/>
    <cellStyle name="Normal 11 3" xfId="17482" xr:uid="{00000000-0005-0000-0000-0000DA800000}"/>
    <cellStyle name="Normal 11 4" xfId="17483" xr:uid="{00000000-0005-0000-0000-0000DB800000}"/>
    <cellStyle name="Normal 11 5" xfId="17484" xr:uid="{00000000-0005-0000-0000-0000DC800000}"/>
    <cellStyle name="Normal 11 6" xfId="17485" xr:uid="{00000000-0005-0000-0000-0000DD800000}"/>
    <cellStyle name="Normal 12" xfId="17486" xr:uid="{00000000-0005-0000-0000-0000DE800000}"/>
    <cellStyle name="Normal 12 2" xfId="17487" xr:uid="{00000000-0005-0000-0000-0000DF800000}"/>
    <cellStyle name="Normal 12 2 2" xfId="17488" xr:uid="{00000000-0005-0000-0000-0000E0800000}"/>
    <cellStyle name="Normal 12 2 3" xfId="17489" xr:uid="{00000000-0005-0000-0000-0000E1800000}"/>
    <cellStyle name="Normal 12 2 4" xfId="27180" xr:uid="{00000000-0005-0000-0000-0000E2800000}"/>
    <cellStyle name="Normal 12 3" xfId="33229" xr:uid="{00000000-0005-0000-0000-0000E3800000}"/>
    <cellStyle name="Normal 13" xfId="17490" xr:uid="{00000000-0005-0000-0000-0000E4800000}"/>
    <cellStyle name="Normal 13 2" xfId="17491" xr:uid="{00000000-0005-0000-0000-0000E5800000}"/>
    <cellStyle name="Normal 13 2 2" xfId="17492" xr:uid="{00000000-0005-0000-0000-0000E6800000}"/>
    <cellStyle name="Normal 13 2 3" xfId="17493" xr:uid="{00000000-0005-0000-0000-0000E7800000}"/>
    <cellStyle name="Normal 13 2 4" xfId="24035" xr:uid="{00000000-0005-0000-0000-0000E8800000}"/>
    <cellStyle name="Normal 13 3" xfId="33230" xr:uid="{00000000-0005-0000-0000-0000E9800000}"/>
    <cellStyle name="Normal 14" xfId="17494" xr:uid="{00000000-0005-0000-0000-0000EA800000}"/>
    <cellStyle name="Normal 14 2" xfId="17495" xr:uid="{00000000-0005-0000-0000-0000EB800000}"/>
    <cellStyle name="Normal 14 2 2" xfId="17496" xr:uid="{00000000-0005-0000-0000-0000EC800000}"/>
    <cellStyle name="Normal 14 2 3" xfId="17497" xr:uid="{00000000-0005-0000-0000-0000ED800000}"/>
    <cellStyle name="Normal 14 2 4" xfId="29139" xr:uid="{00000000-0005-0000-0000-0000EE800000}"/>
    <cellStyle name="Normal 15" xfId="17498" xr:uid="{00000000-0005-0000-0000-0000EF800000}"/>
    <cellStyle name="Normal 16" xfId="17499" xr:uid="{00000000-0005-0000-0000-0000F0800000}"/>
    <cellStyle name="Normal 17" xfId="17500" xr:uid="{00000000-0005-0000-0000-0000F1800000}"/>
    <cellStyle name="Normal 18" xfId="17501" xr:uid="{00000000-0005-0000-0000-0000F2800000}"/>
    <cellStyle name="Normal 19" xfId="17502" xr:uid="{00000000-0005-0000-0000-0000F3800000}"/>
    <cellStyle name="Normal 2" xfId="17503" xr:uid="{00000000-0005-0000-0000-0000F4800000}"/>
    <cellStyle name="Normal 2 10" xfId="30062" xr:uid="{00000000-0005-0000-0000-0000F5800000}"/>
    <cellStyle name="Normal 2 2" xfId="17504" xr:uid="{00000000-0005-0000-0000-0000F6800000}"/>
    <cellStyle name="Normal 2 2 2" xfId="17505" xr:uid="{00000000-0005-0000-0000-0000F7800000}"/>
    <cellStyle name="Normal 2 2 2 2" xfId="17506" xr:uid="{00000000-0005-0000-0000-0000F8800000}"/>
    <cellStyle name="Normal 2 2 2 2 2" xfId="17507" xr:uid="{00000000-0005-0000-0000-0000F9800000}"/>
    <cellStyle name="Normal 2 2 2 2 2 2" xfId="34115" xr:uid="{00000000-0005-0000-0000-0000FA800000}"/>
    <cellStyle name="Normal 2 2 2 2 3" xfId="17508" xr:uid="{00000000-0005-0000-0000-0000FB800000}"/>
    <cellStyle name="Normal 2 2 2 2 4" xfId="24837" xr:uid="{00000000-0005-0000-0000-0000FC800000}"/>
    <cellStyle name="Normal 2 2 2 3" xfId="17509" xr:uid="{00000000-0005-0000-0000-0000FD800000}"/>
    <cellStyle name="Normal 2 2 2 3 2" xfId="17510" xr:uid="{00000000-0005-0000-0000-0000FE800000}"/>
    <cellStyle name="Normal 2 2 2 3 3" xfId="17511" xr:uid="{00000000-0005-0000-0000-0000FF800000}"/>
    <cellStyle name="Normal 2 2 2 3 4" xfId="24838" xr:uid="{00000000-0005-0000-0000-000000810000}"/>
    <cellStyle name="Normal 2 2 2 4" xfId="17512" xr:uid="{00000000-0005-0000-0000-000001810000}"/>
    <cellStyle name="Normal 2 2 2 4 2" xfId="17513" xr:uid="{00000000-0005-0000-0000-000002810000}"/>
    <cellStyle name="Normal 2 2 2 4 3" xfId="17514" xr:uid="{00000000-0005-0000-0000-000003810000}"/>
    <cellStyle name="Normal 2 2 2 4 4" xfId="24836" xr:uid="{00000000-0005-0000-0000-000004810000}"/>
    <cellStyle name="Normal 2 2 2 5" xfId="17515" xr:uid="{00000000-0005-0000-0000-000005810000}"/>
    <cellStyle name="Normal 2 2 2 6" xfId="17516" xr:uid="{00000000-0005-0000-0000-000006810000}"/>
    <cellStyle name="Normal 2 2 2 7" xfId="17517" xr:uid="{00000000-0005-0000-0000-000007810000}"/>
    <cellStyle name="Normal 2 2 2 8" xfId="32754" xr:uid="{00000000-0005-0000-0000-000008810000}"/>
    <cellStyle name="Normal 2 2 3" xfId="17518" xr:uid="{00000000-0005-0000-0000-000009810000}"/>
    <cellStyle name="Normal 2 2 3 2" xfId="17519" xr:uid="{00000000-0005-0000-0000-00000A810000}"/>
    <cellStyle name="Normal 2 2 3 3" xfId="30317" xr:uid="{00000000-0005-0000-0000-00000B810000}"/>
    <cellStyle name="Normal 2 2 4" xfId="17520" xr:uid="{00000000-0005-0000-0000-00000C810000}"/>
    <cellStyle name="Normal 2 2 5" xfId="17521" xr:uid="{00000000-0005-0000-0000-00000D810000}"/>
    <cellStyle name="Normal 2 2 6" xfId="32753" xr:uid="{00000000-0005-0000-0000-00000E810000}"/>
    <cellStyle name="Normal 2 3" xfId="17522" xr:uid="{00000000-0005-0000-0000-00000F810000}"/>
    <cellStyle name="Normal 2 3 2" xfId="17523" xr:uid="{00000000-0005-0000-0000-000010810000}"/>
    <cellStyle name="Normal 2 3 2 2" xfId="17524" xr:uid="{00000000-0005-0000-0000-000011810000}"/>
    <cellStyle name="Normal 2 3 2 3" xfId="17525" xr:uid="{00000000-0005-0000-0000-000012810000}"/>
    <cellStyle name="Normal 2 3 2 4" xfId="27181" xr:uid="{00000000-0005-0000-0000-000013810000}"/>
    <cellStyle name="Normal 2 3 3" xfId="17526" xr:uid="{00000000-0005-0000-0000-000014810000}"/>
    <cellStyle name="Normal 2 3 3 2" xfId="30567" xr:uid="{00000000-0005-0000-0000-000015810000}"/>
    <cellStyle name="Normal 2 3 4" xfId="17527" xr:uid="{00000000-0005-0000-0000-000016810000}"/>
    <cellStyle name="Normal 2 3 5" xfId="17528" xr:uid="{00000000-0005-0000-0000-000017810000}"/>
    <cellStyle name="Normal 2 3 6" xfId="24033" xr:uid="{00000000-0005-0000-0000-000018810000}"/>
    <cellStyle name="Normal 2 3 7" xfId="30316" xr:uid="{00000000-0005-0000-0000-000019810000}"/>
    <cellStyle name="Normal 2 4" xfId="17529" xr:uid="{00000000-0005-0000-0000-00001A810000}"/>
    <cellStyle name="Normal 2 4 2" xfId="17530" xr:uid="{00000000-0005-0000-0000-00001B810000}"/>
    <cellStyle name="Normal 2 4 2 2" xfId="17531" xr:uid="{00000000-0005-0000-0000-00001C810000}"/>
    <cellStyle name="Normal 2 4 2 3" xfId="17532" xr:uid="{00000000-0005-0000-0000-00001D810000}"/>
    <cellStyle name="Normal 2 4 2 4" xfId="24840" xr:uid="{00000000-0005-0000-0000-00001E810000}"/>
    <cellStyle name="Normal 2 4 3" xfId="17533" xr:uid="{00000000-0005-0000-0000-00001F810000}"/>
    <cellStyle name="Normal 2 4 3 2" xfId="34116" xr:uid="{00000000-0005-0000-0000-000020810000}"/>
    <cellStyle name="Normal 2 4 4" xfId="17534" xr:uid="{00000000-0005-0000-0000-000021810000}"/>
    <cellStyle name="Normal 2 4 5" xfId="24839" xr:uid="{00000000-0005-0000-0000-000022810000}"/>
    <cellStyle name="Normal 2 4 6" xfId="32561" xr:uid="{00000000-0005-0000-0000-000023810000}"/>
    <cellStyle name="Normal 2 5" xfId="17535" xr:uid="{00000000-0005-0000-0000-000024810000}"/>
    <cellStyle name="Normal 2 5 2" xfId="17536" xr:uid="{00000000-0005-0000-0000-000025810000}"/>
    <cellStyle name="Normal 2 5 2 2" xfId="34117" xr:uid="{00000000-0005-0000-0000-000026810000}"/>
    <cellStyle name="Normal 2 5 3" xfId="17537" xr:uid="{00000000-0005-0000-0000-000027810000}"/>
    <cellStyle name="Normal 2 5 4" xfId="24841" xr:uid="{00000000-0005-0000-0000-000028810000}"/>
    <cellStyle name="Normal 2 5 5" xfId="32562" xr:uid="{00000000-0005-0000-0000-000029810000}"/>
    <cellStyle name="Normal 2 6" xfId="17538" xr:uid="{00000000-0005-0000-0000-00002A810000}"/>
    <cellStyle name="Normal 2 6 2" xfId="32752" xr:uid="{00000000-0005-0000-0000-00002B810000}"/>
    <cellStyle name="Normal 2 7" xfId="17539" xr:uid="{00000000-0005-0000-0000-00002C810000}"/>
    <cellStyle name="Normal 2 8" xfId="23534" xr:uid="{00000000-0005-0000-0000-00002D810000}"/>
    <cellStyle name="Normal 2 9" xfId="23657" xr:uid="{00000000-0005-0000-0000-00002E810000}"/>
    <cellStyle name="Normal 20" xfId="17540" xr:uid="{00000000-0005-0000-0000-00002F810000}"/>
    <cellStyle name="Normal 21" xfId="17541" xr:uid="{00000000-0005-0000-0000-000030810000}"/>
    <cellStyle name="Normal 21 2" xfId="17542" xr:uid="{00000000-0005-0000-0000-000031810000}"/>
    <cellStyle name="Normal 21 3" xfId="17543" xr:uid="{00000000-0005-0000-0000-000032810000}"/>
    <cellStyle name="Normal 21 4" xfId="26262" xr:uid="{00000000-0005-0000-0000-000033810000}"/>
    <cellStyle name="Normal 22" xfId="17544" xr:uid="{00000000-0005-0000-0000-000034810000}"/>
    <cellStyle name="Normal 23" xfId="17545" xr:uid="{00000000-0005-0000-0000-000035810000}"/>
    <cellStyle name="Normal 23 2" xfId="17546" xr:uid="{00000000-0005-0000-0000-000036810000}"/>
    <cellStyle name="Normal 23 3" xfId="30321" xr:uid="{00000000-0005-0000-0000-000037810000}"/>
    <cellStyle name="Normal 24" xfId="17547" xr:uid="{00000000-0005-0000-0000-000038810000}"/>
    <cellStyle name="Normal 24 2" xfId="17548" xr:uid="{00000000-0005-0000-0000-000039810000}"/>
    <cellStyle name="Normal 24 3" xfId="32379" xr:uid="{00000000-0005-0000-0000-00003A810000}"/>
    <cellStyle name="Normal 25" xfId="17549" xr:uid="{00000000-0005-0000-0000-00003B810000}"/>
    <cellStyle name="Normal 25 2" xfId="17550" xr:uid="{00000000-0005-0000-0000-00003C810000}"/>
    <cellStyle name="Normal 25 3" xfId="32378" xr:uid="{00000000-0005-0000-0000-00003D810000}"/>
    <cellStyle name="Normal 26" xfId="17551" xr:uid="{00000000-0005-0000-0000-00003E810000}"/>
    <cellStyle name="Normal 27" xfId="17552" xr:uid="{00000000-0005-0000-0000-00003F810000}"/>
    <cellStyle name="Normal 28" xfId="17553" xr:uid="{00000000-0005-0000-0000-000040810000}"/>
    <cellStyle name="Normal 29" xfId="23535" xr:uid="{00000000-0005-0000-0000-000041810000}"/>
    <cellStyle name="Normal 3" xfId="17554" xr:uid="{00000000-0005-0000-0000-000042810000}"/>
    <cellStyle name="Normal 3 2" xfId="17555" xr:uid="{00000000-0005-0000-0000-000043810000}"/>
    <cellStyle name="Normal 3 2 2" xfId="17556" xr:uid="{00000000-0005-0000-0000-000044810000}"/>
    <cellStyle name="Normal 3 2 2 2" xfId="17557" xr:uid="{00000000-0005-0000-0000-000045810000}"/>
    <cellStyle name="Normal 3 2 2 2 2" xfId="17558" xr:uid="{00000000-0005-0000-0000-000046810000}"/>
    <cellStyle name="Normal 3 2 2 2 3" xfId="17559" xr:uid="{00000000-0005-0000-0000-000047810000}"/>
    <cellStyle name="Normal 3 2 2 2 4" xfId="24843" xr:uid="{00000000-0005-0000-0000-000048810000}"/>
    <cellStyle name="Normal 3 2 2 3" xfId="17560" xr:uid="{00000000-0005-0000-0000-000049810000}"/>
    <cellStyle name="Normal 3 2 2 3 2" xfId="17561" xr:uid="{00000000-0005-0000-0000-00004A810000}"/>
    <cellStyle name="Normal 3 2 2 3 3" xfId="17562" xr:uid="{00000000-0005-0000-0000-00004B810000}"/>
    <cellStyle name="Normal 3 2 2 3 4" xfId="24842" xr:uid="{00000000-0005-0000-0000-00004C810000}"/>
    <cellStyle name="Normal 3 2 2 4" xfId="17563" xr:uid="{00000000-0005-0000-0000-00004D810000}"/>
    <cellStyle name="Normal 3 2 2 5" xfId="17564" xr:uid="{00000000-0005-0000-0000-00004E810000}"/>
    <cellStyle name="Normal 3 2 2 6" xfId="33105" xr:uid="{00000000-0005-0000-0000-00004F810000}"/>
    <cellStyle name="Normal 3 2 3" xfId="17565" xr:uid="{00000000-0005-0000-0000-000050810000}"/>
    <cellStyle name="Normal 3 2 3 2" xfId="17566" xr:uid="{00000000-0005-0000-0000-000051810000}"/>
    <cellStyle name="Normal 3 2 3 3" xfId="17567" xr:uid="{00000000-0005-0000-0000-000052810000}"/>
    <cellStyle name="Normal 3 2 3 4" xfId="17568" xr:uid="{00000000-0005-0000-0000-000053810000}"/>
    <cellStyle name="Normal 3 2 3 5" xfId="17569" xr:uid="{00000000-0005-0000-0000-000054810000}"/>
    <cellStyle name="Normal 3 2 4" xfId="17570" xr:uid="{00000000-0005-0000-0000-000055810000}"/>
    <cellStyle name="Normal 3 2 5" xfId="17571" xr:uid="{00000000-0005-0000-0000-000056810000}"/>
    <cellStyle name="Normal 3 2 6" xfId="17572" xr:uid="{00000000-0005-0000-0000-000057810000}"/>
    <cellStyle name="Normal 3 2 7" xfId="17573" xr:uid="{00000000-0005-0000-0000-000058810000}"/>
    <cellStyle name="Normal 3 2 8" xfId="17574" xr:uid="{00000000-0005-0000-0000-000059810000}"/>
    <cellStyle name="Normal 3 2 9" xfId="17575" xr:uid="{00000000-0005-0000-0000-00005A810000}"/>
    <cellStyle name="Normal 3 2 9 2" xfId="32756" xr:uid="{00000000-0005-0000-0000-00005B810000}"/>
    <cellStyle name="Normal 3 3" xfId="17576" xr:uid="{00000000-0005-0000-0000-00005C810000}"/>
    <cellStyle name="Normal 3 3 2" xfId="17577" xr:uid="{00000000-0005-0000-0000-00005D810000}"/>
    <cellStyle name="Normal 3 3 2 2" xfId="17578" xr:uid="{00000000-0005-0000-0000-00005E810000}"/>
    <cellStyle name="Normal 3 3 2 3" xfId="17579" xr:uid="{00000000-0005-0000-0000-00005F810000}"/>
    <cellStyle name="Normal 3 3 2 4" xfId="17580" xr:uid="{00000000-0005-0000-0000-000060810000}"/>
    <cellStyle name="Normal 3 3 2 5" xfId="17581" xr:uid="{00000000-0005-0000-0000-000061810000}"/>
    <cellStyle name="Normal 3 3 3" xfId="17582" xr:uid="{00000000-0005-0000-0000-000062810000}"/>
    <cellStyle name="Normal 3 3 4" xfId="17583" xr:uid="{00000000-0005-0000-0000-000063810000}"/>
    <cellStyle name="Normal 3 3 4 2" xfId="17584" xr:uid="{00000000-0005-0000-0000-000064810000}"/>
    <cellStyle name="Normal 3 3 4 3" xfId="17585" xr:uid="{00000000-0005-0000-0000-000065810000}"/>
    <cellStyle name="Normal 3 3 4 4" xfId="24034" xr:uid="{00000000-0005-0000-0000-000066810000}"/>
    <cellStyle name="Normal 3 3 5" xfId="17586" xr:uid="{00000000-0005-0000-0000-000067810000}"/>
    <cellStyle name="Normal 3 3 6" xfId="17587" xr:uid="{00000000-0005-0000-0000-000068810000}"/>
    <cellStyle name="Normal 3 3 7" xfId="17588" xr:uid="{00000000-0005-0000-0000-000069810000}"/>
    <cellStyle name="Normal 3 3 8" xfId="17589" xr:uid="{00000000-0005-0000-0000-00006A810000}"/>
    <cellStyle name="Normal 3 4" xfId="17590" xr:uid="{00000000-0005-0000-0000-00006B810000}"/>
    <cellStyle name="Normal 3 4 2" xfId="17591" xr:uid="{00000000-0005-0000-0000-00006C810000}"/>
    <cellStyle name="Normal 3 4 3" xfId="17592" xr:uid="{00000000-0005-0000-0000-00006D810000}"/>
    <cellStyle name="Normal 3 4 4" xfId="24844" xr:uid="{00000000-0005-0000-0000-00006E810000}"/>
    <cellStyle name="Normal 3 5" xfId="17593" xr:uid="{00000000-0005-0000-0000-00006F810000}"/>
    <cellStyle name="Normal 3 6" xfId="17594" xr:uid="{00000000-0005-0000-0000-000070810000}"/>
    <cellStyle name="Normal 3 7" xfId="17595" xr:uid="{00000000-0005-0000-0000-000071810000}"/>
    <cellStyle name="Normal 3 8" xfId="36272" xr:uid="{00000000-0005-0000-0000-000072810000}"/>
    <cellStyle name="Normal 3 9" xfId="32755" xr:uid="{00000000-0005-0000-0000-000073810000}"/>
    <cellStyle name="Normal 30" xfId="30060" xr:uid="{00000000-0005-0000-0000-000074810000}"/>
    <cellStyle name="Normal 31" xfId="32381" xr:uid="{00000000-0005-0000-0000-000075810000}"/>
    <cellStyle name="Normal 4" xfId="17596" xr:uid="{00000000-0005-0000-0000-000076810000}"/>
    <cellStyle name="Normal 4 2" xfId="17597" xr:uid="{00000000-0005-0000-0000-000077810000}"/>
    <cellStyle name="Normal 4 2 2" xfId="17598" xr:uid="{00000000-0005-0000-0000-000078810000}"/>
    <cellStyle name="Normal 4 2 2 2" xfId="17599" xr:uid="{00000000-0005-0000-0000-000079810000}"/>
    <cellStyle name="Normal 4 2 2 3" xfId="17600" xr:uid="{00000000-0005-0000-0000-00007A810000}"/>
    <cellStyle name="Normal 4 2 2 4" xfId="24845" xr:uid="{00000000-0005-0000-0000-00007B810000}"/>
    <cellStyle name="Normal 4 2 3" xfId="17601" xr:uid="{00000000-0005-0000-0000-00007C810000}"/>
    <cellStyle name="Normal 4 2 3 2" xfId="30442" xr:uid="{00000000-0005-0000-0000-00007D810000}"/>
    <cellStyle name="Normal 4 2 4" xfId="17602" xr:uid="{00000000-0005-0000-0000-00007E810000}"/>
    <cellStyle name="Normal 4 2 5" xfId="17603" xr:uid="{00000000-0005-0000-0000-00007F810000}"/>
    <cellStyle name="Normal 4 2 6" xfId="23659" xr:uid="{00000000-0005-0000-0000-000080810000}"/>
    <cellStyle name="Normal 4 2 6 2" xfId="36276" xr:uid="{00000000-0005-0000-0000-000081810000}"/>
    <cellStyle name="Normal 4 2 7" xfId="30305" xr:uid="{00000000-0005-0000-0000-000082810000}"/>
    <cellStyle name="Normal 4 2 7 2" xfId="32966" xr:uid="{00000000-0005-0000-0000-000083810000}"/>
    <cellStyle name="Normal 4 2 8" xfId="32563" xr:uid="{00000000-0005-0000-0000-000084810000}"/>
    <cellStyle name="Normal 4 3" xfId="17604" xr:uid="{00000000-0005-0000-0000-000085810000}"/>
    <cellStyle name="Normal 4 3 2" xfId="17605" xr:uid="{00000000-0005-0000-0000-000086810000}"/>
    <cellStyle name="Normal 4 3 2 2" xfId="31351" xr:uid="{00000000-0005-0000-0000-000087810000}"/>
    <cellStyle name="Normal 4 3 3" xfId="17606" xr:uid="{00000000-0005-0000-0000-000088810000}"/>
    <cellStyle name="Normal 4 3 4" xfId="17607" xr:uid="{00000000-0005-0000-0000-000089810000}"/>
    <cellStyle name="Normal 4 3 5" xfId="24846" xr:uid="{00000000-0005-0000-0000-00008A810000}"/>
    <cellStyle name="Normal 4 3 6" xfId="30319" xr:uid="{00000000-0005-0000-0000-00008B810000}"/>
    <cellStyle name="Normal 4 4" xfId="17608" xr:uid="{00000000-0005-0000-0000-00008C810000}"/>
    <cellStyle name="Normal 4 5" xfId="17609" xr:uid="{00000000-0005-0000-0000-00008D810000}"/>
    <cellStyle name="Normal 4 5 2" xfId="33101" xr:uid="{00000000-0005-0000-0000-00008E810000}"/>
    <cellStyle name="Normal 4 6" xfId="17610" xr:uid="{00000000-0005-0000-0000-00008F810000}"/>
    <cellStyle name="Normal 4 7" xfId="23658" xr:uid="{00000000-0005-0000-0000-000090810000}"/>
    <cellStyle name="Normal 4 7 2" xfId="36274" xr:uid="{00000000-0005-0000-0000-000091810000}"/>
    <cellStyle name="Normal 4 8" xfId="32757" xr:uid="{00000000-0005-0000-0000-000092810000}"/>
    <cellStyle name="Normal 5" xfId="17611" xr:uid="{00000000-0005-0000-0000-000093810000}"/>
    <cellStyle name="Normal 5 2" xfId="17612" xr:uid="{00000000-0005-0000-0000-000094810000}"/>
    <cellStyle name="Normal 5 2 2" xfId="17613" xr:uid="{00000000-0005-0000-0000-000095810000}"/>
    <cellStyle name="Normal 5 2 2 2" xfId="17614" xr:uid="{00000000-0005-0000-0000-000096810000}"/>
    <cellStyle name="Normal 5 2 2 2 2" xfId="17615" xr:uid="{00000000-0005-0000-0000-000097810000}"/>
    <cellStyle name="Normal 5 2 2 2 3" xfId="17616" xr:uid="{00000000-0005-0000-0000-000098810000}"/>
    <cellStyle name="Normal 5 2 2 2 4" xfId="23663" xr:uid="{00000000-0005-0000-0000-000099810000}"/>
    <cellStyle name="Normal 5 2 2 3" xfId="17617" xr:uid="{00000000-0005-0000-0000-00009A810000}"/>
    <cellStyle name="Normal 5 2 2 4" xfId="17618" xr:uid="{00000000-0005-0000-0000-00009B810000}"/>
    <cellStyle name="Normal 5 2 2 5" xfId="23662" xr:uid="{00000000-0005-0000-0000-00009C810000}"/>
    <cellStyle name="Normal 5 2 3" xfId="17619" xr:uid="{00000000-0005-0000-0000-00009D810000}"/>
    <cellStyle name="Normal 5 2 3 2" xfId="30444" xr:uid="{00000000-0005-0000-0000-00009E810000}"/>
    <cellStyle name="Normal 5 2 4" xfId="17620" xr:uid="{00000000-0005-0000-0000-00009F810000}"/>
    <cellStyle name="Normal 5 2 5" xfId="17621" xr:uid="{00000000-0005-0000-0000-0000A0810000}"/>
    <cellStyle name="Normal 5 2 6" xfId="23661" xr:uid="{00000000-0005-0000-0000-0000A1810000}"/>
    <cellStyle name="Normal 5 2 7" xfId="32564" xr:uid="{00000000-0005-0000-0000-0000A2810000}"/>
    <cellStyle name="Normal 5 3" xfId="17622" xr:uid="{00000000-0005-0000-0000-0000A3810000}"/>
    <cellStyle name="Normal 5 3 2" xfId="30443" xr:uid="{00000000-0005-0000-0000-0000A4810000}"/>
    <cellStyle name="Normal 5 4" xfId="17623" xr:uid="{00000000-0005-0000-0000-0000A5810000}"/>
    <cellStyle name="Normal 5 4 2" xfId="32758" xr:uid="{00000000-0005-0000-0000-0000A6810000}"/>
    <cellStyle name="Normal 5 5" xfId="17624" xr:uid="{00000000-0005-0000-0000-0000A7810000}"/>
    <cellStyle name="Normal 5 6" xfId="23660" xr:uid="{00000000-0005-0000-0000-0000A8810000}"/>
    <cellStyle name="Normal 5 7" xfId="30063" xr:uid="{00000000-0005-0000-0000-0000A9810000}"/>
    <cellStyle name="Normal 6" xfId="17625" xr:uid="{00000000-0005-0000-0000-0000AA810000}"/>
    <cellStyle name="Normal 6 10" xfId="36275" xr:uid="{00000000-0005-0000-0000-0000AB810000}"/>
    <cellStyle name="Normal 6 11" xfId="32759" xr:uid="{00000000-0005-0000-0000-0000AC810000}"/>
    <cellStyle name="Normal 6 2" xfId="17626" xr:uid="{00000000-0005-0000-0000-0000AD810000}"/>
    <cellStyle name="Normal 6 2 2" xfId="17627" xr:uid="{00000000-0005-0000-0000-0000AE810000}"/>
    <cellStyle name="Normal 6 2 2 2" xfId="17628" xr:uid="{00000000-0005-0000-0000-0000AF810000}"/>
    <cellStyle name="Normal 6 2 2 3" xfId="17629" xr:uid="{00000000-0005-0000-0000-0000B0810000}"/>
    <cellStyle name="Normal 6 2 2 4" xfId="24847" xr:uid="{00000000-0005-0000-0000-0000B1810000}"/>
    <cellStyle name="Normal 6 2 3" xfId="17630" xr:uid="{00000000-0005-0000-0000-0000B2810000}"/>
    <cellStyle name="Normal 6 2 3 2" xfId="17631" xr:uid="{00000000-0005-0000-0000-0000B3810000}"/>
    <cellStyle name="Normal 6 2 3 3" xfId="17632" xr:uid="{00000000-0005-0000-0000-0000B4810000}"/>
    <cellStyle name="Normal 6 2 3 4" xfId="24037" xr:uid="{00000000-0005-0000-0000-0000B5810000}"/>
    <cellStyle name="Normal 6 2 4" xfId="17633" xr:uid="{00000000-0005-0000-0000-0000B6810000}"/>
    <cellStyle name="Normal 6 2 5" xfId="17634" xr:uid="{00000000-0005-0000-0000-0000B7810000}"/>
    <cellStyle name="Normal 6 2 6" xfId="33106" xr:uid="{00000000-0005-0000-0000-0000B8810000}"/>
    <cellStyle name="Normal 6 2 7" xfId="32565" xr:uid="{00000000-0005-0000-0000-0000B9810000}"/>
    <cellStyle name="Normal 6 3" xfId="17635" xr:uid="{00000000-0005-0000-0000-0000BA810000}"/>
    <cellStyle name="Normal 6 3 2" xfId="17636" xr:uid="{00000000-0005-0000-0000-0000BB810000}"/>
    <cellStyle name="Normal 6 3 3" xfId="17637" xr:uid="{00000000-0005-0000-0000-0000BC810000}"/>
    <cellStyle name="Normal 6 3 4" xfId="17638" xr:uid="{00000000-0005-0000-0000-0000BD810000}"/>
    <cellStyle name="Normal 6 3 5" xfId="17639" xr:uid="{00000000-0005-0000-0000-0000BE810000}"/>
    <cellStyle name="Normal 6 4" xfId="17640" xr:uid="{00000000-0005-0000-0000-0000BF810000}"/>
    <cellStyle name="Normal 6 4 2" xfId="17641" xr:uid="{00000000-0005-0000-0000-0000C0810000}"/>
    <cellStyle name="Normal 6 4 3" xfId="17642" xr:uid="{00000000-0005-0000-0000-0000C1810000}"/>
    <cellStyle name="Normal 6 4 4" xfId="17643" xr:uid="{00000000-0005-0000-0000-0000C2810000}"/>
    <cellStyle name="Normal 6 4 5" xfId="17644" xr:uid="{00000000-0005-0000-0000-0000C3810000}"/>
    <cellStyle name="Normal 6 5" xfId="17645" xr:uid="{00000000-0005-0000-0000-0000C4810000}"/>
    <cellStyle name="Normal 6 5 2" xfId="17646" xr:uid="{00000000-0005-0000-0000-0000C5810000}"/>
    <cellStyle name="Normal 6 5 3" xfId="17647" xr:uid="{00000000-0005-0000-0000-0000C6810000}"/>
    <cellStyle name="Normal 6 5 4" xfId="26263" xr:uid="{00000000-0005-0000-0000-0000C7810000}"/>
    <cellStyle name="Normal 6 6" xfId="17648" xr:uid="{00000000-0005-0000-0000-0000C8810000}"/>
    <cellStyle name="Normal 6 7" xfId="17649" xr:uid="{00000000-0005-0000-0000-0000C9810000}"/>
    <cellStyle name="Normal 6 8" xfId="17650" xr:uid="{00000000-0005-0000-0000-0000CA810000}"/>
    <cellStyle name="Normal 6 9" xfId="36273" xr:uid="{00000000-0005-0000-0000-0000CB810000}"/>
    <cellStyle name="Normal 7" xfId="17651" xr:uid="{00000000-0005-0000-0000-0000CC810000}"/>
    <cellStyle name="Normal 7 2" xfId="17652" xr:uid="{00000000-0005-0000-0000-0000CD810000}"/>
    <cellStyle name="Normal 7 2 2" xfId="17653" xr:uid="{00000000-0005-0000-0000-0000CE810000}"/>
    <cellStyle name="Normal 7 2 2 2" xfId="17654" xr:uid="{00000000-0005-0000-0000-0000CF810000}"/>
    <cellStyle name="Normal 7 2 2 3" xfId="17655" xr:uid="{00000000-0005-0000-0000-0000D0810000}"/>
    <cellStyle name="Normal 7 2 2 4" xfId="27182" xr:uid="{00000000-0005-0000-0000-0000D1810000}"/>
    <cellStyle name="Normal 7 2 3" xfId="17656" xr:uid="{00000000-0005-0000-0000-0000D2810000}"/>
    <cellStyle name="Normal 7 2 3 2" xfId="33102" xr:uid="{00000000-0005-0000-0000-0000D3810000}"/>
    <cellStyle name="Normal 7 2 4" xfId="17657" xr:uid="{00000000-0005-0000-0000-0000D4810000}"/>
    <cellStyle name="Normal 7 2 5" xfId="23665" xr:uid="{00000000-0005-0000-0000-0000D5810000}"/>
    <cellStyle name="Normal 7 3" xfId="17658" xr:uid="{00000000-0005-0000-0000-0000D6810000}"/>
    <cellStyle name="Normal 7 3 2" xfId="17659" xr:uid="{00000000-0005-0000-0000-0000D7810000}"/>
    <cellStyle name="Normal 7 3 3" xfId="17660" xr:uid="{00000000-0005-0000-0000-0000D8810000}"/>
    <cellStyle name="Normal 7 3 4" xfId="26264" xr:uid="{00000000-0005-0000-0000-0000D9810000}"/>
    <cellStyle name="Normal 7 4" xfId="17661" xr:uid="{00000000-0005-0000-0000-0000DA810000}"/>
    <cellStyle name="Normal 7 4 2" xfId="30445" xr:uid="{00000000-0005-0000-0000-0000DB810000}"/>
    <cellStyle name="Normal 7 5" xfId="17662" xr:uid="{00000000-0005-0000-0000-0000DC810000}"/>
    <cellStyle name="Normal 7 6" xfId="17663" xr:uid="{00000000-0005-0000-0000-0000DD810000}"/>
    <cellStyle name="Normal 7 7" xfId="23664" xr:uid="{00000000-0005-0000-0000-0000DE810000}"/>
    <cellStyle name="Normal 7 7 2" xfId="36277" xr:uid="{00000000-0005-0000-0000-0000DF810000}"/>
    <cellStyle name="Normal 7 8" xfId="32760" xr:uid="{00000000-0005-0000-0000-0000E0810000}"/>
    <cellStyle name="Normal 8" xfId="17664" xr:uid="{00000000-0005-0000-0000-0000E1810000}"/>
    <cellStyle name="Normal 8 2" xfId="17665" xr:uid="{00000000-0005-0000-0000-0000E2810000}"/>
    <cellStyle name="Normal 8 2 2" xfId="17666" xr:uid="{00000000-0005-0000-0000-0000E3810000}"/>
    <cellStyle name="Normal 8 2 2 2" xfId="17667" xr:uid="{00000000-0005-0000-0000-0000E4810000}"/>
    <cellStyle name="Normal 8 2 2 3" xfId="17668" xr:uid="{00000000-0005-0000-0000-0000E5810000}"/>
    <cellStyle name="Normal 8 2 2 4" xfId="17669" xr:uid="{00000000-0005-0000-0000-0000E6810000}"/>
    <cellStyle name="Normal 8 2 2 5" xfId="17670" xr:uid="{00000000-0005-0000-0000-0000E7810000}"/>
    <cellStyle name="Normal 8 2 3" xfId="17671" xr:uid="{00000000-0005-0000-0000-0000E8810000}"/>
    <cellStyle name="Normal 8 2 4" xfId="17672" xr:uid="{00000000-0005-0000-0000-0000E9810000}"/>
    <cellStyle name="Normal 8 2 5" xfId="17673" xr:uid="{00000000-0005-0000-0000-0000EA810000}"/>
    <cellStyle name="Normal 8 2 6" xfId="17674" xr:uid="{00000000-0005-0000-0000-0000EB810000}"/>
    <cellStyle name="Normal 8 3" xfId="17675" xr:uid="{00000000-0005-0000-0000-0000EC810000}"/>
    <cellStyle name="Normal 8 3 2" xfId="17676" xr:uid="{00000000-0005-0000-0000-0000ED810000}"/>
    <cellStyle name="Normal 8 3 3" xfId="17677" xr:uid="{00000000-0005-0000-0000-0000EE810000}"/>
    <cellStyle name="Normal 8 3 4" xfId="27183" xr:uid="{00000000-0005-0000-0000-0000EF810000}"/>
    <cellStyle name="Normal 8 4" xfId="17678" xr:uid="{00000000-0005-0000-0000-0000F0810000}"/>
    <cellStyle name="Normal 8 4 2" xfId="33103" xr:uid="{00000000-0005-0000-0000-0000F1810000}"/>
    <cellStyle name="Normal 8 5" xfId="17679" xr:uid="{00000000-0005-0000-0000-0000F2810000}"/>
    <cellStyle name="Normal 8 6" xfId="23666" xr:uid="{00000000-0005-0000-0000-0000F3810000}"/>
    <cellStyle name="Normal 9" xfId="17680" xr:uid="{00000000-0005-0000-0000-0000F4810000}"/>
    <cellStyle name="Normal 9 2" xfId="17681" xr:uid="{00000000-0005-0000-0000-0000F5810000}"/>
    <cellStyle name="Normal 9 2 2" xfId="17682" xr:uid="{00000000-0005-0000-0000-0000F6810000}"/>
    <cellStyle name="Normal 9 2 3" xfId="17683" xr:uid="{00000000-0005-0000-0000-0000F7810000}"/>
    <cellStyle name="Normal 9 2 4" xfId="27184" xr:uid="{00000000-0005-0000-0000-0000F8810000}"/>
    <cellStyle name="Normal 9 3" xfId="17684" xr:uid="{00000000-0005-0000-0000-0000F9810000}"/>
    <cellStyle name="Normal 9 3 2" xfId="33104" xr:uid="{00000000-0005-0000-0000-0000FA810000}"/>
    <cellStyle name="Normal 9 4" xfId="17685" xr:uid="{00000000-0005-0000-0000-0000FB810000}"/>
    <cellStyle name="Normal 9 5" xfId="23667" xr:uid="{00000000-0005-0000-0000-0000FC810000}"/>
    <cellStyle name="Normal GHG Numbers (0.00)" xfId="17686" xr:uid="{00000000-0005-0000-0000-0000FD810000}"/>
    <cellStyle name="Normal GHG Numbers (0.00) 2" xfId="17687" xr:uid="{00000000-0005-0000-0000-0000FE810000}"/>
    <cellStyle name="Normal GHG Numbers (0.00) 3" xfId="17688" xr:uid="{00000000-0005-0000-0000-0000FF810000}"/>
    <cellStyle name="Normal GHG Numbers (0.00) 4" xfId="24848" xr:uid="{00000000-0005-0000-0000-000000820000}"/>
    <cellStyle name="Normal GHG Textfiels Bold" xfId="17689" xr:uid="{00000000-0005-0000-0000-000001820000}"/>
    <cellStyle name="Normal GHG Textfiels Bold 2" xfId="17690" xr:uid="{00000000-0005-0000-0000-000002820000}"/>
    <cellStyle name="Normal GHG Textfiels Bold 3" xfId="17691" xr:uid="{00000000-0005-0000-0000-000003820000}"/>
    <cellStyle name="Normal GHG Textfiels Bold 4" xfId="24849" xr:uid="{00000000-0005-0000-0000-000004820000}"/>
    <cellStyle name="Normal GHG-Shade" xfId="17692" xr:uid="{00000000-0005-0000-0000-000005820000}"/>
    <cellStyle name="Normal GHG-Shade 2" xfId="17693" xr:uid="{00000000-0005-0000-0000-000006820000}"/>
    <cellStyle name="Normal GHG-Shade 2 2" xfId="17694" xr:uid="{00000000-0005-0000-0000-000007820000}"/>
    <cellStyle name="Normal GHG-Shade 2 3" xfId="17695" xr:uid="{00000000-0005-0000-0000-000008820000}"/>
    <cellStyle name="Normal GHG-Shade 2 4" xfId="24851" xr:uid="{00000000-0005-0000-0000-000009820000}"/>
    <cellStyle name="Normal GHG-Shade 3" xfId="17696" xr:uid="{00000000-0005-0000-0000-00000A820000}"/>
    <cellStyle name="Normal GHG-Shade 3 2" xfId="32761" xr:uid="{00000000-0005-0000-0000-00000B820000}"/>
    <cellStyle name="Normal GHG-Shade 4" xfId="17697" xr:uid="{00000000-0005-0000-0000-00000C820000}"/>
    <cellStyle name="Normal GHG-Shade 5" xfId="24850" xr:uid="{00000000-0005-0000-0000-00000D820000}"/>
    <cellStyle name="Normale 10" xfId="17698" xr:uid="{00000000-0005-0000-0000-00000E820000}"/>
    <cellStyle name="Normale 10 2" xfId="17699" xr:uid="{00000000-0005-0000-0000-00000F820000}"/>
    <cellStyle name="Normale 10 2 2" xfId="17700" xr:uid="{00000000-0005-0000-0000-000010820000}"/>
    <cellStyle name="Normale 10 2 2 2" xfId="17701" xr:uid="{00000000-0005-0000-0000-000011820000}"/>
    <cellStyle name="Normale 10 2 2 3" xfId="17702" xr:uid="{00000000-0005-0000-0000-000012820000}"/>
    <cellStyle name="Normale 10 2 2 4" xfId="24852" xr:uid="{00000000-0005-0000-0000-000013820000}"/>
    <cellStyle name="Normale 10 2 3" xfId="17703" xr:uid="{00000000-0005-0000-0000-000014820000}"/>
    <cellStyle name="Normale 10 2 3 2" xfId="32763" xr:uid="{00000000-0005-0000-0000-000015820000}"/>
    <cellStyle name="Normale 10 2 4" xfId="17704" xr:uid="{00000000-0005-0000-0000-000016820000}"/>
    <cellStyle name="Normale 10 2 5" xfId="23669" xr:uid="{00000000-0005-0000-0000-000017820000}"/>
    <cellStyle name="Normale 10 3" xfId="17705" xr:uid="{00000000-0005-0000-0000-000018820000}"/>
    <cellStyle name="Normale 10 3 2" xfId="17706" xr:uid="{00000000-0005-0000-0000-000019820000}"/>
    <cellStyle name="Normale 10 3 2 2" xfId="17707" xr:uid="{00000000-0005-0000-0000-00001A820000}"/>
    <cellStyle name="Normale 10 3 2 3" xfId="17708" xr:uid="{00000000-0005-0000-0000-00001B820000}"/>
    <cellStyle name="Normale 10 3 2 4" xfId="24853" xr:uid="{00000000-0005-0000-0000-00001C820000}"/>
    <cellStyle name="Normale 10 3 3" xfId="17709" xr:uid="{00000000-0005-0000-0000-00001D820000}"/>
    <cellStyle name="Normale 10 3 3 2" xfId="32764" xr:uid="{00000000-0005-0000-0000-00001E820000}"/>
    <cellStyle name="Normale 10 3 4" xfId="17710" xr:uid="{00000000-0005-0000-0000-00001F820000}"/>
    <cellStyle name="Normale 10 3 5" xfId="23670" xr:uid="{00000000-0005-0000-0000-000020820000}"/>
    <cellStyle name="Normale 10 4" xfId="17711" xr:uid="{00000000-0005-0000-0000-000021820000}"/>
    <cellStyle name="Normale 10 4 2" xfId="17712" xr:uid="{00000000-0005-0000-0000-000022820000}"/>
    <cellStyle name="Normale 10 4 3" xfId="17713" xr:uid="{00000000-0005-0000-0000-000023820000}"/>
    <cellStyle name="Normale 10 4 4" xfId="24854" xr:uid="{00000000-0005-0000-0000-000024820000}"/>
    <cellStyle name="Normale 10 5" xfId="17714" xr:uid="{00000000-0005-0000-0000-000025820000}"/>
    <cellStyle name="Normale 10 5 2" xfId="32762" xr:uid="{00000000-0005-0000-0000-000026820000}"/>
    <cellStyle name="Normale 10 6" xfId="17715" xr:uid="{00000000-0005-0000-0000-000027820000}"/>
    <cellStyle name="Normale 10 7" xfId="23668" xr:uid="{00000000-0005-0000-0000-000028820000}"/>
    <cellStyle name="Normale 10_EDEN industria 2008 rev" xfId="17716" xr:uid="{00000000-0005-0000-0000-000029820000}"/>
    <cellStyle name="Normale 11" xfId="17717" xr:uid="{00000000-0005-0000-0000-00002A820000}"/>
    <cellStyle name="Normale 11 2" xfId="17718" xr:uid="{00000000-0005-0000-0000-00002B820000}"/>
    <cellStyle name="Normale 11 2 2" xfId="17719" xr:uid="{00000000-0005-0000-0000-00002C820000}"/>
    <cellStyle name="Normale 11 2 2 2" xfId="17720" xr:uid="{00000000-0005-0000-0000-00002D820000}"/>
    <cellStyle name="Normale 11 2 2 3" xfId="17721" xr:uid="{00000000-0005-0000-0000-00002E820000}"/>
    <cellStyle name="Normale 11 2 2 4" xfId="24855" xr:uid="{00000000-0005-0000-0000-00002F820000}"/>
    <cellStyle name="Normale 11 2 3" xfId="17722" xr:uid="{00000000-0005-0000-0000-000030820000}"/>
    <cellStyle name="Normale 11 2 3 2" xfId="32766" xr:uid="{00000000-0005-0000-0000-000031820000}"/>
    <cellStyle name="Normale 11 2 4" xfId="17723" xr:uid="{00000000-0005-0000-0000-000032820000}"/>
    <cellStyle name="Normale 11 2 5" xfId="23672" xr:uid="{00000000-0005-0000-0000-000033820000}"/>
    <cellStyle name="Normale 11 3" xfId="17724" xr:uid="{00000000-0005-0000-0000-000034820000}"/>
    <cellStyle name="Normale 11 3 2" xfId="17725" xr:uid="{00000000-0005-0000-0000-000035820000}"/>
    <cellStyle name="Normale 11 3 2 2" xfId="17726" xr:uid="{00000000-0005-0000-0000-000036820000}"/>
    <cellStyle name="Normale 11 3 2 3" xfId="17727" xr:uid="{00000000-0005-0000-0000-000037820000}"/>
    <cellStyle name="Normale 11 3 2 4" xfId="24856" xr:uid="{00000000-0005-0000-0000-000038820000}"/>
    <cellStyle name="Normale 11 3 3" xfId="17728" xr:uid="{00000000-0005-0000-0000-000039820000}"/>
    <cellStyle name="Normale 11 3 3 2" xfId="32767" xr:uid="{00000000-0005-0000-0000-00003A820000}"/>
    <cellStyle name="Normale 11 3 4" xfId="17729" xr:uid="{00000000-0005-0000-0000-00003B820000}"/>
    <cellStyle name="Normale 11 3 5" xfId="23673" xr:uid="{00000000-0005-0000-0000-00003C820000}"/>
    <cellStyle name="Normale 11 4" xfId="17730" xr:uid="{00000000-0005-0000-0000-00003D820000}"/>
    <cellStyle name="Normale 11 4 2" xfId="17731" xr:uid="{00000000-0005-0000-0000-00003E820000}"/>
    <cellStyle name="Normale 11 4 3" xfId="17732" xr:uid="{00000000-0005-0000-0000-00003F820000}"/>
    <cellStyle name="Normale 11 4 4" xfId="24857" xr:uid="{00000000-0005-0000-0000-000040820000}"/>
    <cellStyle name="Normale 11 5" xfId="17733" xr:uid="{00000000-0005-0000-0000-000041820000}"/>
    <cellStyle name="Normale 11 5 2" xfId="32765" xr:uid="{00000000-0005-0000-0000-000042820000}"/>
    <cellStyle name="Normale 11 6" xfId="17734" xr:uid="{00000000-0005-0000-0000-000043820000}"/>
    <cellStyle name="Normale 11 7" xfId="23671" xr:uid="{00000000-0005-0000-0000-000044820000}"/>
    <cellStyle name="Normale 11_EDEN industria 2008 rev" xfId="17735" xr:uid="{00000000-0005-0000-0000-000045820000}"/>
    <cellStyle name="Normale 12" xfId="17736" xr:uid="{00000000-0005-0000-0000-000046820000}"/>
    <cellStyle name="Normale 12 2" xfId="17737" xr:uid="{00000000-0005-0000-0000-000047820000}"/>
    <cellStyle name="Normale 12 2 2" xfId="17738" xr:uid="{00000000-0005-0000-0000-000048820000}"/>
    <cellStyle name="Normale 12 2 2 2" xfId="17739" xr:uid="{00000000-0005-0000-0000-000049820000}"/>
    <cellStyle name="Normale 12 2 2 3" xfId="17740" xr:uid="{00000000-0005-0000-0000-00004A820000}"/>
    <cellStyle name="Normale 12 2 2 4" xfId="24858" xr:uid="{00000000-0005-0000-0000-00004B820000}"/>
    <cellStyle name="Normale 12 2 3" xfId="17741" xr:uid="{00000000-0005-0000-0000-00004C820000}"/>
    <cellStyle name="Normale 12 2 3 2" xfId="32769" xr:uid="{00000000-0005-0000-0000-00004D820000}"/>
    <cellStyle name="Normale 12 2 4" xfId="17742" xr:uid="{00000000-0005-0000-0000-00004E820000}"/>
    <cellStyle name="Normale 12 2 5" xfId="23675" xr:uid="{00000000-0005-0000-0000-00004F820000}"/>
    <cellStyle name="Normale 12 3" xfId="17743" xr:uid="{00000000-0005-0000-0000-000050820000}"/>
    <cellStyle name="Normale 12 3 2" xfId="17744" xr:uid="{00000000-0005-0000-0000-000051820000}"/>
    <cellStyle name="Normale 12 3 2 2" xfId="17745" xr:uid="{00000000-0005-0000-0000-000052820000}"/>
    <cellStyle name="Normale 12 3 2 3" xfId="17746" xr:uid="{00000000-0005-0000-0000-000053820000}"/>
    <cellStyle name="Normale 12 3 2 4" xfId="24859" xr:uid="{00000000-0005-0000-0000-000054820000}"/>
    <cellStyle name="Normale 12 3 3" xfId="17747" xr:uid="{00000000-0005-0000-0000-000055820000}"/>
    <cellStyle name="Normale 12 3 3 2" xfId="32770" xr:uid="{00000000-0005-0000-0000-000056820000}"/>
    <cellStyle name="Normale 12 3 4" xfId="17748" xr:uid="{00000000-0005-0000-0000-000057820000}"/>
    <cellStyle name="Normale 12 3 5" xfId="23676" xr:uid="{00000000-0005-0000-0000-000058820000}"/>
    <cellStyle name="Normale 12 4" xfId="17749" xr:uid="{00000000-0005-0000-0000-000059820000}"/>
    <cellStyle name="Normale 12 4 2" xfId="17750" xr:uid="{00000000-0005-0000-0000-00005A820000}"/>
    <cellStyle name="Normale 12 4 3" xfId="17751" xr:uid="{00000000-0005-0000-0000-00005B820000}"/>
    <cellStyle name="Normale 12 4 4" xfId="24860" xr:uid="{00000000-0005-0000-0000-00005C820000}"/>
    <cellStyle name="Normale 12 5" xfId="17752" xr:uid="{00000000-0005-0000-0000-00005D820000}"/>
    <cellStyle name="Normale 12 5 2" xfId="32768" xr:uid="{00000000-0005-0000-0000-00005E820000}"/>
    <cellStyle name="Normale 12 6" xfId="17753" xr:uid="{00000000-0005-0000-0000-00005F820000}"/>
    <cellStyle name="Normale 12 7" xfId="23674" xr:uid="{00000000-0005-0000-0000-000060820000}"/>
    <cellStyle name="Normale 12_EDEN industria 2008 rev" xfId="17754" xr:uid="{00000000-0005-0000-0000-000061820000}"/>
    <cellStyle name="Normale 13" xfId="17755" xr:uid="{00000000-0005-0000-0000-000062820000}"/>
    <cellStyle name="Normale 13 2" xfId="17756" xr:uid="{00000000-0005-0000-0000-000063820000}"/>
    <cellStyle name="Normale 13 2 2" xfId="17757" xr:uid="{00000000-0005-0000-0000-000064820000}"/>
    <cellStyle name="Normale 13 2 2 2" xfId="17758" xr:uid="{00000000-0005-0000-0000-000065820000}"/>
    <cellStyle name="Normale 13 2 2 3" xfId="17759" xr:uid="{00000000-0005-0000-0000-000066820000}"/>
    <cellStyle name="Normale 13 2 2 4" xfId="24861" xr:uid="{00000000-0005-0000-0000-000067820000}"/>
    <cellStyle name="Normale 13 2 3" xfId="17760" xr:uid="{00000000-0005-0000-0000-000068820000}"/>
    <cellStyle name="Normale 13 2 3 2" xfId="32772" xr:uid="{00000000-0005-0000-0000-000069820000}"/>
    <cellStyle name="Normale 13 2 4" xfId="17761" xr:uid="{00000000-0005-0000-0000-00006A820000}"/>
    <cellStyle name="Normale 13 2 5" xfId="23678" xr:uid="{00000000-0005-0000-0000-00006B820000}"/>
    <cellStyle name="Normale 13 3" xfId="17762" xr:uid="{00000000-0005-0000-0000-00006C820000}"/>
    <cellStyle name="Normale 13 3 2" xfId="17763" xr:uid="{00000000-0005-0000-0000-00006D820000}"/>
    <cellStyle name="Normale 13 3 2 2" xfId="17764" xr:uid="{00000000-0005-0000-0000-00006E820000}"/>
    <cellStyle name="Normale 13 3 2 3" xfId="17765" xr:uid="{00000000-0005-0000-0000-00006F820000}"/>
    <cellStyle name="Normale 13 3 2 4" xfId="24862" xr:uid="{00000000-0005-0000-0000-000070820000}"/>
    <cellStyle name="Normale 13 3 3" xfId="17766" xr:uid="{00000000-0005-0000-0000-000071820000}"/>
    <cellStyle name="Normale 13 3 3 2" xfId="32773" xr:uid="{00000000-0005-0000-0000-000072820000}"/>
    <cellStyle name="Normale 13 3 4" xfId="17767" xr:uid="{00000000-0005-0000-0000-000073820000}"/>
    <cellStyle name="Normale 13 3 5" xfId="23679" xr:uid="{00000000-0005-0000-0000-000074820000}"/>
    <cellStyle name="Normale 13 4" xfId="17768" xr:uid="{00000000-0005-0000-0000-000075820000}"/>
    <cellStyle name="Normale 13 4 2" xfId="17769" xr:uid="{00000000-0005-0000-0000-000076820000}"/>
    <cellStyle name="Normale 13 4 3" xfId="17770" xr:uid="{00000000-0005-0000-0000-000077820000}"/>
    <cellStyle name="Normale 13 4 4" xfId="24863" xr:uid="{00000000-0005-0000-0000-000078820000}"/>
    <cellStyle name="Normale 13 5" xfId="17771" xr:uid="{00000000-0005-0000-0000-000079820000}"/>
    <cellStyle name="Normale 13 5 2" xfId="32771" xr:uid="{00000000-0005-0000-0000-00007A820000}"/>
    <cellStyle name="Normale 13 6" xfId="17772" xr:uid="{00000000-0005-0000-0000-00007B820000}"/>
    <cellStyle name="Normale 13 7" xfId="23677" xr:uid="{00000000-0005-0000-0000-00007C820000}"/>
    <cellStyle name="Normale 13_EDEN industria 2008 rev" xfId="17773" xr:uid="{00000000-0005-0000-0000-00007D820000}"/>
    <cellStyle name="Normale 14" xfId="17774" xr:uid="{00000000-0005-0000-0000-00007E820000}"/>
    <cellStyle name="Normale 14 2" xfId="17775" xr:uid="{00000000-0005-0000-0000-00007F820000}"/>
    <cellStyle name="Normale 14 2 2" xfId="17776" xr:uid="{00000000-0005-0000-0000-000080820000}"/>
    <cellStyle name="Normale 14 2 2 2" xfId="17777" xr:uid="{00000000-0005-0000-0000-000081820000}"/>
    <cellStyle name="Normale 14 2 2 3" xfId="17778" xr:uid="{00000000-0005-0000-0000-000082820000}"/>
    <cellStyle name="Normale 14 2 2 4" xfId="24864" xr:uid="{00000000-0005-0000-0000-000083820000}"/>
    <cellStyle name="Normale 14 2 3" xfId="17779" xr:uid="{00000000-0005-0000-0000-000084820000}"/>
    <cellStyle name="Normale 14 2 3 2" xfId="32775" xr:uid="{00000000-0005-0000-0000-000085820000}"/>
    <cellStyle name="Normale 14 2 4" xfId="17780" xr:uid="{00000000-0005-0000-0000-000086820000}"/>
    <cellStyle name="Normale 14 2 5" xfId="23681" xr:uid="{00000000-0005-0000-0000-000087820000}"/>
    <cellStyle name="Normale 14 3" xfId="17781" xr:uid="{00000000-0005-0000-0000-000088820000}"/>
    <cellStyle name="Normale 14 3 2" xfId="17782" xr:uid="{00000000-0005-0000-0000-000089820000}"/>
    <cellStyle name="Normale 14 3 2 2" xfId="17783" xr:uid="{00000000-0005-0000-0000-00008A820000}"/>
    <cellStyle name="Normale 14 3 2 3" xfId="17784" xr:uid="{00000000-0005-0000-0000-00008B820000}"/>
    <cellStyle name="Normale 14 3 2 4" xfId="24865" xr:uid="{00000000-0005-0000-0000-00008C820000}"/>
    <cellStyle name="Normale 14 3 3" xfId="17785" xr:uid="{00000000-0005-0000-0000-00008D820000}"/>
    <cellStyle name="Normale 14 3 3 2" xfId="32776" xr:uid="{00000000-0005-0000-0000-00008E820000}"/>
    <cellStyle name="Normale 14 3 4" xfId="17786" xr:uid="{00000000-0005-0000-0000-00008F820000}"/>
    <cellStyle name="Normale 14 3 5" xfId="23682" xr:uid="{00000000-0005-0000-0000-000090820000}"/>
    <cellStyle name="Normale 14 4" xfId="17787" xr:uid="{00000000-0005-0000-0000-000091820000}"/>
    <cellStyle name="Normale 14 4 2" xfId="17788" xr:uid="{00000000-0005-0000-0000-000092820000}"/>
    <cellStyle name="Normale 14 4 3" xfId="17789" xr:uid="{00000000-0005-0000-0000-000093820000}"/>
    <cellStyle name="Normale 14 4 4" xfId="24866" xr:uid="{00000000-0005-0000-0000-000094820000}"/>
    <cellStyle name="Normale 14 5" xfId="17790" xr:uid="{00000000-0005-0000-0000-000095820000}"/>
    <cellStyle name="Normale 14 5 2" xfId="32774" xr:uid="{00000000-0005-0000-0000-000096820000}"/>
    <cellStyle name="Normale 14 6" xfId="17791" xr:uid="{00000000-0005-0000-0000-000097820000}"/>
    <cellStyle name="Normale 14 7" xfId="23680" xr:uid="{00000000-0005-0000-0000-000098820000}"/>
    <cellStyle name="Normale 14_EDEN industria 2008 rev" xfId="17792" xr:uid="{00000000-0005-0000-0000-000099820000}"/>
    <cellStyle name="Normale 15" xfId="17793" xr:uid="{00000000-0005-0000-0000-00009A820000}"/>
    <cellStyle name="Normale 15 2" xfId="17794" xr:uid="{00000000-0005-0000-0000-00009B820000}"/>
    <cellStyle name="Normale 15 2 2" xfId="17795" xr:uid="{00000000-0005-0000-0000-00009C820000}"/>
    <cellStyle name="Normale 15 2 2 2" xfId="17796" xr:uid="{00000000-0005-0000-0000-00009D820000}"/>
    <cellStyle name="Normale 15 2 2 3" xfId="17797" xr:uid="{00000000-0005-0000-0000-00009E820000}"/>
    <cellStyle name="Normale 15 2 2 4" xfId="24867" xr:uid="{00000000-0005-0000-0000-00009F820000}"/>
    <cellStyle name="Normale 15 2 3" xfId="17798" xr:uid="{00000000-0005-0000-0000-0000A0820000}"/>
    <cellStyle name="Normale 15 2 3 2" xfId="32778" xr:uid="{00000000-0005-0000-0000-0000A1820000}"/>
    <cellStyle name="Normale 15 2 4" xfId="17799" xr:uid="{00000000-0005-0000-0000-0000A2820000}"/>
    <cellStyle name="Normale 15 2 5" xfId="23684" xr:uid="{00000000-0005-0000-0000-0000A3820000}"/>
    <cellStyle name="Normale 15 3" xfId="17800" xr:uid="{00000000-0005-0000-0000-0000A4820000}"/>
    <cellStyle name="Normale 15 3 2" xfId="17801" xr:uid="{00000000-0005-0000-0000-0000A5820000}"/>
    <cellStyle name="Normale 15 3 2 2" xfId="17802" xr:uid="{00000000-0005-0000-0000-0000A6820000}"/>
    <cellStyle name="Normale 15 3 2 3" xfId="17803" xr:uid="{00000000-0005-0000-0000-0000A7820000}"/>
    <cellStyle name="Normale 15 3 2 4" xfId="24868" xr:uid="{00000000-0005-0000-0000-0000A8820000}"/>
    <cellStyle name="Normale 15 3 3" xfId="17804" xr:uid="{00000000-0005-0000-0000-0000A9820000}"/>
    <cellStyle name="Normale 15 3 3 2" xfId="32779" xr:uid="{00000000-0005-0000-0000-0000AA820000}"/>
    <cellStyle name="Normale 15 3 4" xfId="17805" xr:uid="{00000000-0005-0000-0000-0000AB820000}"/>
    <cellStyle name="Normale 15 3 5" xfId="23685" xr:uid="{00000000-0005-0000-0000-0000AC820000}"/>
    <cellStyle name="Normale 15 4" xfId="17806" xr:uid="{00000000-0005-0000-0000-0000AD820000}"/>
    <cellStyle name="Normale 15 4 2" xfId="17807" xr:uid="{00000000-0005-0000-0000-0000AE820000}"/>
    <cellStyle name="Normale 15 4 3" xfId="17808" xr:uid="{00000000-0005-0000-0000-0000AF820000}"/>
    <cellStyle name="Normale 15 4 4" xfId="24869" xr:uid="{00000000-0005-0000-0000-0000B0820000}"/>
    <cellStyle name="Normale 15 5" xfId="17809" xr:uid="{00000000-0005-0000-0000-0000B1820000}"/>
    <cellStyle name="Normale 15 5 2" xfId="32777" xr:uid="{00000000-0005-0000-0000-0000B2820000}"/>
    <cellStyle name="Normale 15 6" xfId="17810" xr:uid="{00000000-0005-0000-0000-0000B3820000}"/>
    <cellStyle name="Normale 15 7" xfId="23683" xr:uid="{00000000-0005-0000-0000-0000B4820000}"/>
    <cellStyle name="Normale 15_EDEN industria 2008 rev" xfId="17811" xr:uid="{00000000-0005-0000-0000-0000B5820000}"/>
    <cellStyle name="Normale 16" xfId="17812" xr:uid="{00000000-0005-0000-0000-0000B6820000}"/>
    <cellStyle name="Normale 16 2" xfId="17813" xr:uid="{00000000-0005-0000-0000-0000B7820000}"/>
    <cellStyle name="Normale 16 2 2" xfId="17814" xr:uid="{00000000-0005-0000-0000-0000B8820000}"/>
    <cellStyle name="Normale 16 2 3" xfId="17815" xr:uid="{00000000-0005-0000-0000-0000B9820000}"/>
    <cellStyle name="Normale 16 2 4" xfId="24870" xr:uid="{00000000-0005-0000-0000-0000BA820000}"/>
    <cellStyle name="Normale 16 3" xfId="17816" xr:uid="{00000000-0005-0000-0000-0000BB820000}"/>
    <cellStyle name="Normale 16 3 2" xfId="32780" xr:uid="{00000000-0005-0000-0000-0000BC820000}"/>
    <cellStyle name="Normale 16 4" xfId="17817" xr:uid="{00000000-0005-0000-0000-0000BD820000}"/>
    <cellStyle name="Normale 16 5" xfId="23686" xr:uid="{00000000-0005-0000-0000-0000BE820000}"/>
    <cellStyle name="Normale 17" xfId="17818" xr:uid="{00000000-0005-0000-0000-0000BF820000}"/>
    <cellStyle name="Normale 17 2" xfId="17819" xr:uid="{00000000-0005-0000-0000-0000C0820000}"/>
    <cellStyle name="Normale 17 2 2" xfId="17820" xr:uid="{00000000-0005-0000-0000-0000C1820000}"/>
    <cellStyle name="Normale 17 2 3" xfId="17821" xr:uid="{00000000-0005-0000-0000-0000C2820000}"/>
    <cellStyle name="Normale 17 2 4" xfId="24871" xr:uid="{00000000-0005-0000-0000-0000C3820000}"/>
    <cellStyle name="Normale 17 3" xfId="17822" xr:uid="{00000000-0005-0000-0000-0000C4820000}"/>
    <cellStyle name="Normale 17 3 2" xfId="32781" xr:uid="{00000000-0005-0000-0000-0000C5820000}"/>
    <cellStyle name="Normale 17 4" xfId="17823" xr:uid="{00000000-0005-0000-0000-0000C6820000}"/>
    <cellStyle name="Normale 17 5" xfId="23687" xr:uid="{00000000-0005-0000-0000-0000C7820000}"/>
    <cellStyle name="Normale 18" xfId="17824" xr:uid="{00000000-0005-0000-0000-0000C8820000}"/>
    <cellStyle name="Normale 18 2" xfId="17825" xr:uid="{00000000-0005-0000-0000-0000C9820000}"/>
    <cellStyle name="Normale 18 3" xfId="17826" xr:uid="{00000000-0005-0000-0000-0000CA820000}"/>
    <cellStyle name="Normale 18 4" xfId="23688" xr:uid="{00000000-0005-0000-0000-0000CB820000}"/>
    <cellStyle name="Normale 19" xfId="17827" xr:uid="{00000000-0005-0000-0000-0000CC820000}"/>
    <cellStyle name="Normale 19 2" xfId="17828" xr:uid="{00000000-0005-0000-0000-0000CD820000}"/>
    <cellStyle name="Normale 19 3" xfId="17829" xr:uid="{00000000-0005-0000-0000-0000CE820000}"/>
    <cellStyle name="Normale 19 4" xfId="23689" xr:uid="{00000000-0005-0000-0000-0000CF820000}"/>
    <cellStyle name="Normale 2" xfId="17830" xr:uid="{00000000-0005-0000-0000-0000D0820000}"/>
    <cellStyle name="Normale 2 2" xfId="17831" xr:uid="{00000000-0005-0000-0000-0000D1820000}"/>
    <cellStyle name="Normale 2 2 2" xfId="17832" xr:uid="{00000000-0005-0000-0000-0000D2820000}"/>
    <cellStyle name="Normale 2 2 2 2" xfId="17833" xr:uid="{00000000-0005-0000-0000-0000D3820000}"/>
    <cellStyle name="Normale 2 2 2 3" xfId="17834" xr:uid="{00000000-0005-0000-0000-0000D4820000}"/>
    <cellStyle name="Normale 2 2 2 4" xfId="24872" xr:uid="{00000000-0005-0000-0000-0000D5820000}"/>
    <cellStyle name="Normale 2 2 3" xfId="17835" xr:uid="{00000000-0005-0000-0000-0000D6820000}"/>
    <cellStyle name="Normale 2 2 3 2" xfId="32783" xr:uid="{00000000-0005-0000-0000-0000D7820000}"/>
    <cellStyle name="Normale 2 2 4" xfId="17836" xr:uid="{00000000-0005-0000-0000-0000D8820000}"/>
    <cellStyle name="Normale 2 2 5" xfId="23691" xr:uid="{00000000-0005-0000-0000-0000D9820000}"/>
    <cellStyle name="Normale 2 3" xfId="17837" xr:uid="{00000000-0005-0000-0000-0000DA820000}"/>
    <cellStyle name="Normale 2 3 2" xfId="17838" xr:uid="{00000000-0005-0000-0000-0000DB820000}"/>
    <cellStyle name="Normale 2 3 3" xfId="17839" xr:uid="{00000000-0005-0000-0000-0000DC820000}"/>
    <cellStyle name="Normale 2 3 4" xfId="24873" xr:uid="{00000000-0005-0000-0000-0000DD820000}"/>
    <cellStyle name="Normale 2 4" xfId="17840" xr:uid="{00000000-0005-0000-0000-0000DE820000}"/>
    <cellStyle name="Normale 2 4 2" xfId="32782" xr:uid="{00000000-0005-0000-0000-0000DF820000}"/>
    <cellStyle name="Normale 2 5" xfId="17841" xr:uid="{00000000-0005-0000-0000-0000E0820000}"/>
    <cellStyle name="Normale 2 6" xfId="23690" xr:uid="{00000000-0005-0000-0000-0000E1820000}"/>
    <cellStyle name="Normale 2_EDEN industria 2008 rev" xfId="17842" xr:uid="{00000000-0005-0000-0000-0000E2820000}"/>
    <cellStyle name="Normale 20" xfId="17843" xr:uid="{00000000-0005-0000-0000-0000E3820000}"/>
    <cellStyle name="Normale 20 2" xfId="17844" xr:uid="{00000000-0005-0000-0000-0000E4820000}"/>
    <cellStyle name="Normale 20 2 2" xfId="17845" xr:uid="{00000000-0005-0000-0000-0000E5820000}"/>
    <cellStyle name="Normale 20 2 3" xfId="17846" xr:uid="{00000000-0005-0000-0000-0000E6820000}"/>
    <cellStyle name="Normale 20 2 4" xfId="24874" xr:uid="{00000000-0005-0000-0000-0000E7820000}"/>
    <cellStyle name="Normale 20 3" xfId="17847" xr:uid="{00000000-0005-0000-0000-0000E8820000}"/>
    <cellStyle name="Normale 20 3 2" xfId="32784" xr:uid="{00000000-0005-0000-0000-0000E9820000}"/>
    <cellStyle name="Normale 20 4" xfId="17848" xr:uid="{00000000-0005-0000-0000-0000EA820000}"/>
    <cellStyle name="Normale 20 5" xfId="23692" xr:uid="{00000000-0005-0000-0000-0000EB820000}"/>
    <cellStyle name="Normale 21" xfId="17849" xr:uid="{00000000-0005-0000-0000-0000EC820000}"/>
    <cellStyle name="Normale 21 2" xfId="17850" xr:uid="{00000000-0005-0000-0000-0000ED820000}"/>
    <cellStyle name="Normale 21 2 2" xfId="17851" xr:uid="{00000000-0005-0000-0000-0000EE820000}"/>
    <cellStyle name="Normale 21 2 3" xfId="17852" xr:uid="{00000000-0005-0000-0000-0000EF820000}"/>
    <cellStyle name="Normale 21 2 4" xfId="24875" xr:uid="{00000000-0005-0000-0000-0000F0820000}"/>
    <cellStyle name="Normale 21 3" xfId="17853" xr:uid="{00000000-0005-0000-0000-0000F1820000}"/>
    <cellStyle name="Normale 21 3 2" xfId="32785" xr:uid="{00000000-0005-0000-0000-0000F2820000}"/>
    <cellStyle name="Normale 21 4" xfId="17854" xr:uid="{00000000-0005-0000-0000-0000F3820000}"/>
    <cellStyle name="Normale 21 5" xfId="23693" xr:uid="{00000000-0005-0000-0000-0000F4820000}"/>
    <cellStyle name="Normale 22" xfId="17855" xr:uid="{00000000-0005-0000-0000-0000F5820000}"/>
    <cellStyle name="Normale 22 2" xfId="17856" xr:uid="{00000000-0005-0000-0000-0000F6820000}"/>
    <cellStyle name="Normale 22 2 2" xfId="17857" xr:uid="{00000000-0005-0000-0000-0000F7820000}"/>
    <cellStyle name="Normale 22 2 3" xfId="17858" xr:uid="{00000000-0005-0000-0000-0000F8820000}"/>
    <cellStyle name="Normale 22 2 4" xfId="24876" xr:uid="{00000000-0005-0000-0000-0000F9820000}"/>
    <cellStyle name="Normale 22 3" xfId="17859" xr:uid="{00000000-0005-0000-0000-0000FA820000}"/>
    <cellStyle name="Normale 22 3 2" xfId="32786" xr:uid="{00000000-0005-0000-0000-0000FB820000}"/>
    <cellStyle name="Normale 22 4" xfId="17860" xr:uid="{00000000-0005-0000-0000-0000FC820000}"/>
    <cellStyle name="Normale 22 5" xfId="23694" xr:uid="{00000000-0005-0000-0000-0000FD820000}"/>
    <cellStyle name="Normale 23" xfId="17861" xr:uid="{00000000-0005-0000-0000-0000FE820000}"/>
    <cellStyle name="Normale 23 2" xfId="17862" xr:uid="{00000000-0005-0000-0000-0000FF820000}"/>
    <cellStyle name="Normale 23 2 2" xfId="17863" xr:uid="{00000000-0005-0000-0000-000000830000}"/>
    <cellStyle name="Normale 23 2 3" xfId="17864" xr:uid="{00000000-0005-0000-0000-000001830000}"/>
    <cellStyle name="Normale 23 2 4" xfId="24877" xr:uid="{00000000-0005-0000-0000-000002830000}"/>
    <cellStyle name="Normale 23 3" xfId="17865" xr:uid="{00000000-0005-0000-0000-000003830000}"/>
    <cellStyle name="Normale 23 3 2" xfId="32787" xr:uid="{00000000-0005-0000-0000-000004830000}"/>
    <cellStyle name="Normale 23 4" xfId="17866" xr:uid="{00000000-0005-0000-0000-000005830000}"/>
    <cellStyle name="Normale 23 5" xfId="23695" xr:uid="{00000000-0005-0000-0000-000006830000}"/>
    <cellStyle name="Normale 24" xfId="17867" xr:uid="{00000000-0005-0000-0000-000007830000}"/>
    <cellStyle name="Normale 24 2" xfId="17868" xr:uid="{00000000-0005-0000-0000-000008830000}"/>
    <cellStyle name="Normale 24 2 2" xfId="17869" xr:uid="{00000000-0005-0000-0000-000009830000}"/>
    <cellStyle name="Normale 24 2 3" xfId="17870" xr:uid="{00000000-0005-0000-0000-00000A830000}"/>
    <cellStyle name="Normale 24 2 4" xfId="24878" xr:uid="{00000000-0005-0000-0000-00000B830000}"/>
    <cellStyle name="Normale 24 3" xfId="17871" xr:uid="{00000000-0005-0000-0000-00000C830000}"/>
    <cellStyle name="Normale 24 3 2" xfId="32788" xr:uid="{00000000-0005-0000-0000-00000D830000}"/>
    <cellStyle name="Normale 24 4" xfId="17872" xr:uid="{00000000-0005-0000-0000-00000E830000}"/>
    <cellStyle name="Normale 24 5" xfId="23696" xr:uid="{00000000-0005-0000-0000-00000F830000}"/>
    <cellStyle name="Normale 25" xfId="17873" xr:uid="{00000000-0005-0000-0000-000010830000}"/>
    <cellStyle name="Normale 25 2" xfId="17874" xr:uid="{00000000-0005-0000-0000-000011830000}"/>
    <cellStyle name="Normale 25 2 2" xfId="17875" xr:uid="{00000000-0005-0000-0000-000012830000}"/>
    <cellStyle name="Normale 25 2 3" xfId="17876" xr:uid="{00000000-0005-0000-0000-000013830000}"/>
    <cellStyle name="Normale 25 2 4" xfId="24879" xr:uid="{00000000-0005-0000-0000-000014830000}"/>
    <cellStyle name="Normale 25 3" xfId="17877" xr:uid="{00000000-0005-0000-0000-000015830000}"/>
    <cellStyle name="Normale 25 3 2" xfId="32789" xr:uid="{00000000-0005-0000-0000-000016830000}"/>
    <cellStyle name="Normale 25 4" xfId="17878" xr:uid="{00000000-0005-0000-0000-000017830000}"/>
    <cellStyle name="Normale 25 5" xfId="23697" xr:uid="{00000000-0005-0000-0000-000018830000}"/>
    <cellStyle name="Normale 26" xfId="17879" xr:uid="{00000000-0005-0000-0000-000019830000}"/>
    <cellStyle name="Normale 26 2" xfId="17880" xr:uid="{00000000-0005-0000-0000-00001A830000}"/>
    <cellStyle name="Normale 26 2 2" xfId="17881" xr:uid="{00000000-0005-0000-0000-00001B830000}"/>
    <cellStyle name="Normale 26 2 3" xfId="17882" xr:uid="{00000000-0005-0000-0000-00001C830000}"/>
    <cellStyle name="Normale 26 2 4" xfId="24880" xr:uid="{00000000-0005-0000-0000-00001D830000}"/>
    <cellStyle name="Normale 26 3" xfId="17883" xr:uid="{00000000-0005-0000-0000-00001E830000}"/>
    <cellStyle name="Normale 26 3 2" xfId="32790" xr:uid="{00000000-0005-0000-0000-00001F830000}"/>
    <cellStyle name="Normale 26 4" xfId="17884" xr:uid="{00000000-0005-0000-0000-000020830000}"/>
    <cellStyle name="Normale 26 5" xfId="23698" xr:uid="{00000000-0005-0000-0000-000021830000}"/>
    <cellStyle name="Normale 27" xfId="17885" xr:uid="{00000000-0005-0000-0000-000022830000}"/>
    <cellStyle name="Normale 27 2" xfId="17886" xr:uid="{00000000-0005-0000-0000-000023830000}"/>
    <cellStyle name="Normale 27 2 2" xfId="17887" xr:uid="{00000000-0005-0000-0000-000024830000}"/>
    <cellStyle name="Normale 27 2 3" xfId="17888" xr:uid="{00000000-0005-0000-0000-000025830000}"/>
    <cellStyle name="Normale 27 2 4" xfId="24881" xr:uid="{00000000-0005-0000-0000-000026830000}"/>
    <cellStyle name="Normale 27 3" xfId="17889" xr:uid="{00000000-0005-0000-0000-000027830000}"/>
    <cellStyle name="Normale 27 3 2" xfId="32791" xr:uid="{00000000-0005-0000-0000-000028830000}"/>
    <cellStyle name="Normale 27 4" xfId="17890" xr:uid="{00000000-0005-0000-0000-000029830000}"/>
    <cellStyle name="Normale 27 5" xfId="23699" xr:uid="{00000000-0005-0000-0000-00002A830000}"/>
    <cellStyle name="Normale 28" xfId="17891" xr:uid="{00000000-0005-0000-0000-00002B830000}"/>
    <cellStyle name="Normale 28 2" xfId="17892" xr:uid="{00000000-0005-0000-0000-00002C830000}"/>
    <cellStyle name="Normale 28 2 2" xfId="17893" xr:uid="{00000000-0005-0000-0000-00002D830000}"/>
    <cellStyle name="Normale 28 2 3" xfId="17894" xr:uid="{00000000-0005-0000-0000-00002E830000}"/>
    <cellStyle name="Normale 28 2 4" xfId="24882" xr:uid="{00000000-0005-0000-0000-00002F830000}"/>
    <cellStyle name="Normale 28 3" xfId="17895" xr:uid="{00000000-0005-0000-0000-000030830000}"/>
    <cellStyle name="Normale 28 3 2" xfId="32792" xr:uid="{00000000-0005-0000-0000-000031830000}"/>
    <cellStyle name="Normale 28 4" xfId="17896" xr:uid="{00000000-0005-0000-0000-000032830000}"/>
    <cellStyle name="Normale 28 5" xfId="23700" xr:uid="{00000000-0005-0000-0000-000033830000}"/>
    <cellStyle name="Normale 29" xfId="17897" xr:uid="{00000000-0005-0000-0000-000034830000}"/>
    <cellStyle name="Normale 29 2" xfId="17898" xr:uid="{00000000-0005-0000-0000-000035830000}"/>
    <cellStyle name="Normale 29 2 2" xfId="17899" xr:uid="{00000000-0005-0000-0000-000036830000}"/>
    <cellStyle name="Normale 29 2 3" xfId="17900" xr:uid="{00000000-0005-0000-0000-000037830000}"/>
    <cellStyle name="Normale 29 2 4" xfId="24883" xr:uid="{00000000-0005-0000-0000-000038830000}"/>
    <cellStyle name="Normale 29 3" xfId="17901" xr:uid="{00000000-0005-0000-0000-000039830000}"/>
    <cellStyle name="Normale 29 3 2" xfId="32793" xr:uid="{00000000-0005-0000-0000-00003A830000}"/>
    <cellStyle name="Normale 29 4" xfId="17902" xr:uid="{00000000-0005-0000-0000-00003B830000}"/>
    <cellStyle name="Normale 29 5" xfId="23701" xr:uid="{00000000-0005-0000-0000-00003C830000}"/>
    <cellStyle name="Normale 3" xfId="17903" xr:uid="{00000000-0005-0000-0000-00003D830000}"/>
    <cellStyle name="Normale 3 2" xfId="17904" xr:uid="{00000000-0005-0000-0000-00003E830000}"/>
    <cellStyle name="Normale 3 2 2" xfId="17905" xr:uid="{00000000-0005-0000-0000-00003F830000}"/>
    <cellStyle name="Normale 3 2 2 2" xfId="17906" xr:uid="{00000000-0005-0000-0000-000040830000}"/>
    <cellStyle name="Normale 3 2 2 3" xfId="17907" xr:uid="{00000000-0005-0000-0000-000041830000}"/>
    <cellStyle name="Normale 3 2 2 4" xfId="24884" xr:uid="{00000000-0005-0000-0000-000042830000}"/>
    <cellStyle name="Normale 3 2 3" xfId="17908" xr:uid="{00000000-0005-0000-0000-000043830000}"/>
    <cellStyle name="Normale 3 2 3 2" xfId="32795" xr:uid="{00000000-0005-0000-0000-000044830000}"/>
    <cellStyle name="Normale 3 2 4" xfId="17909" xr:uid="{00000000-0005-0000-0000-000045830000}"/>
    <cellStyle name="Normale 3 2 5" xfId="23703" xr:uid="{00000000-0005-0000-0000-000046830000}"/>
    <cellStyle name="Normale 3 3" xfId="17910" xr:uid="{00000000-0005-0000-0000-000047830000}"/>
    <cellStyle name="Normale 3 3 2" xfId="17911" xr:uid="{00000000-0005-0000-0000-000048830000}"/>
    <cellStyle name="Normale 3 3 2 2" xfId="17912" xr:uid="{00000000-0005-0000-0000-000049830000}"/>
    <cellStyle name="Normale 3 3 2 3" xfId="17913" xr:uid="{00000000-0005-0000-0000-00004A830000}"/>
    <cellStyle name="Normale 3 3 2 4" xfId="24885" xr:uid="{00000000-0005-0000-0000-00004B830000}"/>
    <cellStyle name="Normale 3 3 3" xfId="17914" xr:uid="{00000000-0005-0000-0000-00004C830000}"/>
    <cellStyle name="Normale 3 3 3 2" xfId="32796" xr:uid="{00000000-0005-0000-0000-00004D830000}"/>
    <cellStyle name="Normale 3 3 4" xfId="17915" xr:uid="{00000000-0005-0000-0000-00004E830000}"/>
    <cellStyle name="Normale 3 3 5" xfId="23704" xr:uid="{00000000-0005-0000-0000-00004F830000}"/>
    <cellStyle name="Normale 3 4" xfId="17916" xr:uid="{00000000-0005-0000-0000-000050830000}"/>
    <cellStyle name="Normale 3 4 2" xfId="17917" xr:uid="{00000000-0005-0000-0000-000051830000}"/>
    <cellStyle name="Normale 3 4 3" xfId="17918" xr:uid="{00000000-0005-0000-0000-000052830000}"/>
    <cellStyle name="Normale 3 4 4" xfId="24886" xr:uid="{00000000-0005-0000-0000-000053830000}"/>
    <cellStyle name="Normale 3 5" xfId="17919" xr:uid="{00000000-0005-0000-0000-000054830000}"/>
    <cellStyle name="Normale 3 5 2" xfId="32794" xr:uid="{00000000-0005-0000-0000-000055830000}"/>
    <cellStyle name="Normale 3 6" xfId="17920" xr:uid="{00000000-0005-0000-0000-000056830000}"/>
    <cellStyle name="Normale 3 7" xfId="23702" xr:uid="{00000000-0005-0000-0000-000057830000}"/>
    <cellStyle name="Normale 3_EDEN industria 2008 rev" xfId="17921" xr:uid="{00000000-0005-0000-0000-000058830000}"/>
    <cellStyle name="Normale 30" xfId="17922" xr:uid="{00000000-0005-0000-0000-000059830000}"/>
    <cellStyle name="Normale 30 2" xfId="17923" xr:uid="{00000000-0005-0000-0000-00005A830000}"/>
    <cellStyle name="Normale 30 2 2" xfId="17924" xr:uid="{00000000-0005-0000-0000-00005B830000}"/>
    <cellStyle name="Normale 30 2 3" xfId="17925" xr:uid="{00000000-0005-0000-0000-00005C830000}"/>
    <cellStyle name="Normale 30 2 4" xfId="24887" xr:uid="{00000000-0005-0000-0000-00005D830000}"/>
    <cellStyle name="Normale 30 3" xfId="17926" xr:uid="{00000000-0005-0000-0000-00005E830000}"/>
    <cellStyle name="Normale 30 3 2" xfId="32797" xr:uid="{00000000-0005-0000-0000-00005F830000}"/>
    <cellStyle name="Normale 30 4" xfId="17927" xr:uid="{00000000-0005-0000-0000-000060830000}"/>
    <cellStyle name="Normale 30 5" xfId="23705" xr:uid="{00000000-0005-0000-0000-000061830000}"/>
    <cellStyle name="Normale 31" xfId="17928" xr:uid="{00000000-0005-0000-0000-000062830000}"/>
    <cellStyle name="Normale 31 2" xfId="17929" xr:uid="{00000000-0005-0000-0000-000063830000}"/>
    <cellStyle name="Normale 31 2 2" xfId="17930" xr:uid="{00000000-0005-0000-0000-000064830000}"/>
    <cellStyle name="Normale 31 2 3" xfId="17931" xr:uid="{00000000-0005-0000-0000-000065830000}"/>
    <cellStyle name="Normale 31 2 4" xfId="24888" xr:uid="{00000000-0005-0000-0000-000066830000}"/>
    <cellStyle name="Normale 31 3" xfId="17932" xr:uid="{00000000-0005-0000-0000-000067830000}"/>
    <cellStyle name="Normale 31 3 2" xfId="32798" xr:uid="{00000000-0005-0000-0000-000068830000}"/>
    <cellStyle name="Normale 31 4" xfId="17933" xr:uid="{00000000-0005-0000-0000-000069830000}"/>
    <cellStyle name="Normale 31 5" xfId="23706" xr:uid="{00000000-0005-0000-0000-00006A830000}"/>
    <cellStyle name="Normale 32" xfId="17934" xr:uid="{00000000-0005-0000-0000-00006B830000}"/>
    <cellStyle name="Normale 32 2" xfId="17935" xr:uid="{00000000-0005-0000-0000-00006C830000}"/>
    <cellStyle name="Normale 32 2 2" xfId="17936" xr:uid="{00000000-0005-0000-0000-00006D830000}"/>
    <cellStyle name="Normale 32 2 3" xfId="17937" xr:uid="{00000000-0005-0000-0000-00006E830000}"/>
    <cellStyle name="Normale 32 2 4" xfId="24889" xr:uid="{00000000-0005-0000-0000-00006F830000}"/>
    <cellStyle name="Normale 32 3" xfId="17938" xr:uid="{00000000-0005-0000-0000-000070830000}"/>
    <cellStyle name="Normale 32 3 2" xfId="32799" xr:uid="{00000000-0005-0000-0000-000071830000}"/>
    <cellStyle name="Normale 32 4" xfId="17939" xr:uid="{00000000-0005-0000-0000-000072830000}"/>
    <cellStyle name="Normale 32 5" xfId="23707" xr:uid="{00000000-0005-0000-0000-000073830000}"/>
    <cellStyle name="Normale 33" xfId="17940" xr:uid="{00000000-0005-0000-0000-000074830000}"/>
    <cellStyle name="Normale 33 2" xfId="17941" xr:uid="{00000000-0005-0000-0000-000075830000}"/>
    <cellStyle name="Normale 33 2 2" xfId="17942" xr:uid="{00000000-0005-0000-0000-000076830000}"/>
    <cellStyle name="Normale 33 2 3" xfId="17943" xr:uid="{00000000-0005-0000-0000-000077830000}"/>
    <cellStyle name="Normale 33 2 4" xfId="24890" xr:uid="{00000000-0005-0000-0000-000078830000}"/>
    <cellStyle name="Normale 33 3" xfId="17944" xr:uid="{00000000-0005-0000-0000-000079830000}"/>
    <cellStyle name="Normale 33 3 2" xfId="32800" xr:uid="{00000000-0005-0000-0000-00007A830000}"/>
    <cellStyle name="Normale 33 4" xfId="17945" xr:uid="{00000000-0005-0000-0000-00007B830000}"/>
    <cellStyle name="Normale 33 5" xfId="23708" xr:uid="{00000000-0005-0000-0000-00007C830000}"/>
    <cellStyle name="Normale 34" xfId="17946" xr:uid="{00000000-0005-0000-0000-00007D830000}"/>
    <cellStyle name="Normale 34 2" xfId="17947" xr:uid="{00000000-0005-0000-0000-00007E830000}"/>
    <cellStyle name="Normale 34 2 2" xfId="17948" xr:uid="{00000000-0005-0000-0000-00007F830000}"/>
    <cellStyle name="Normale 34 2 3" xfId="17949" xr:uid="{00000000-0005-0000-0000-000080830000}"/>
    <cellStyle name="Normale 34 2 4" xfId="24891" xr:uid="{00000000-0005-0000-0000-000081830000}"/>
    <cellStyle name="Normale 34 3" xfId="17950" xr:uid="{00000000-0005-0000-0000-000082830000}"/>
    <cellStyle name="Normale 34 3 2" xfId="32801" xr:uid="{00000000-0005-0000-0000-000083830000}"/>
    <cellStyle name="Normale 34 4" xfId="17951" xr:uid="{00000000-0005-0000-0000-000084830000}"/>
    <cellStyle name="Normale 34 5" xfId="23709" xr:uid="{00000000-0005-0000-0000-000085830000}"/>
    <cellStyle name="Normale 35" xfId="17952" xr:uid="{00000000-0005-0000-0000-000086830000}"/>
    <cellStyle name="Normale 35 2" xfId="17953" xr:uid="{00000000-0005-0000-0000-000087830000}"/>
    <cellStyle name="Normale 35 2 2" xfId="17954" xr:uid="{00000000-0005-0000-0000-000088830000}"/>
    <cellStyle name="Normale 35 2 3" xfId="17955" xr:uid="{00000000-0005-0000-0000-000089830000}"/>
    <cellStyle name="Normale 35 2 4" xfId="24892" xr:uid="{00000000-0005-0000-0000-00008A830000}"/>
    <cellStyle name="Normale 35 3" xfId="17956" xr:uid="{00000000-0005-0000-0000-00008B830000}"/>
    <cellStyle name="Normale 35 3 2" xfId="32802" xr:uid="{00000000-0005-0000-0000-00008C830000}"/>
    <cellStyle name="Normale 35 4" xfId="17957" xr:uid="{00000000-0005-0000-0000-00008D830000}"/>
    <cellStyle name="Normale 35 5" xfId="23710" xr:uid="{00000000-0005-0000-0000-00008E830000}"/>
    <cellStyle name="Normale 36" xfId="17958" xr:uid="{00000000-0005-0000-0000-00008F830000}"/>
    <cellStyle name="Normale 36 2" xfId="17959" xr:uid="{00000000-0005-0000-0000-000090830000}"/>
    <cellStyle name="Normale 36 2 2" xfId="17960" xr:uid="{00000000-0005-0000-0000-000091830000}"/>
    <cellStyle name="Normale 36 2 3" xfId="17961" xr:uid="{00000000-0005-0000-0000-000092830000}"/>
    <cellStyle name="Normale 36 2 4" xfId="24893" xr:uid="{00000000-0005-0000-0000-000093830000}"/>
    <cellStyle name="Normale 36 3" xfId="17962" xr:uid="{00000000-0005-0000-0000-000094830000}"/>
    <cellStyle name="Normale 36 3 2" xfId="32803" xr:uid="{00000000-0005-0000-0000-000095830000}"/>
    <cellStyle name="Normale 36 4" xfId="17963" xr:uid="{00000000-0005-0000-0000-000096830000}"/>
    <cellStyle name="Normale 36 5" xfId="23711" xr:uid="{00000000-0005-0000-0000-000097830000}"/>
    <cellStyle name="Normale 37" xfId="17964" xr:uid="{00000000-0005-0000-0000-000098830000}"/>
    <cellStyle name="Normale 37 2" xfId="17965" xr:uid="{00000000-0005-0000-0000-000099830000}"/>
    <cellStyle name="Normale 37 2 2" xfId="17966" xr:uid="{00000000-0005-0000-0000-00009A830000}"/>
    <cellStyle name="Normale 37 2 3" xfId="17967" xr:uid="{00000000-0005-0000-0000-00009B830000}"/>
    <cellStyle name="Normale 37 2 4" xfId="24894" xr:uid="{00000000-0005-0000-0000-00009C830000}"/>
    <cellStyle name="Normale 37 3" xfId="17968" xr:uid="{00000000-0005-0000-0000-00009D830000}"/>
    <cellStyle name="Normale 37 3 2" xfId="32804" xr:uid="{00000000-0005-0000-0000-00009E830000}"/>
    <cellStyle name="Normale 37 4" xfId="17969" xr:uid="{00000000-0005-0000-0000-00009F830000}"/>
    <cellStyle name="Normale 37 5" xfId="23712" xr:uid="{00000000-0005-0000-0000-0000A0830000}"/>
    <cellStyle name="Normale 38" xfId="17970" xr:uid="{00000000-0005-0000-0000-0000A1830000}"/>
    <cellStyle name="Normale 38 2" xfId="17971" xr:uid="{00000000-0005-0000-0000-0000A2830000}"/>
    <cellStyle name="Normale 38 2 2" xfId="17972" xr:uid="{00000000-0005-0000-0000-0000A3830000}"/>
    <cellStyle name="Normale 38 2 3" xfId="17973" xr:uid="{00000000-0005-0000-0000-0000A4830000}"/>
    <cellStyle name="Normale 38 2 4" xfId="24895" xr:uid="{00000000-0005-0000-0000-0000A5830000}"/>
    <cellStyle name="Normale 38 3" xfId="17974" xr:uid="{00000000-0005-0000-0000-0000A6830000}"/>
    <cellStyle name="Normale 38 3 2" xfId="32805" xr:uid="{00000000-0005-0000-0000-0000A7830000}"/>
    <cellStyle name="Normale 38 4" xfId="17975" xr:uid="{00000000-0005-0000-0000-0000A8830000}"/>
    <cellStyle name="Normale 38 5" xfId="23713" xr:uid="{00000000-0005-0000-0000-0000A9830000}"/>
    <cellStyle name="Normale 39" xfId="17976" xr:uid="{00000000-0005-0000-0000-0000AA830000}"/>
    <cellStyle name="Normale 39 2" xfId="17977" xr:uid="{00000000-0005-0000-0000-0000AB830000}"/>
    <cellStyle name="Normale 39 2 2" xfId="17978" xr:uid="{00000000-0005-0000-0000-0000AC830000}"/>
    <cellStyle name="Normale 39 2 3" xfId="17979" xr:uid="{00000000-0005-0000-0000-0000AD830000}"/>
    <cellStyle name="Normale 39 2 4" xfId="24896" xr:uid="{00000000-0005-0000-0000-0000AE830000}"/>
    <cellStyle name="Normale 39 3" xfId="17980" xr:uid="{00000000-0005-0000-0000-0000AF830000}"/>
    <cellStyle name="Normale 39 3 2" xfId="32806" xr:uid="{00000000-0005-0000-0000-0000B0830000}"/>
    <cellStyle name="Normale 39 4" xfId="17981" xr:uid="{00000000-0005-0000-0000-0000B1830000}"/>
    <cellStyle name="Normale 39 5" xfId="23714" xr:uid="{00000000-0005-0000-0000-0000B2830000}"/>
    <cellStyle name="Normale 4" xfId="17982" xr:uid="{00000000-0005-0000-0000-0000B3830000}"/>
    <cellStyle name="Normale 4 2" xfId="17983" xr:uid="{00000000-0005-0000-0000-0000B4830000}"/>
    <cellStyle name="Normale 4 2 2" xfId="17984" xr:uid="{00000000-0005-0000-0000-0000B5830000}"/>
    <cellStyle name="Normale 4 2 2 2" xfId="17985" xr:uid="{00000000-0005-0000-0000-0000B6830000}"/>
    <cellStyle name="Normale 4 2 2 3" xfId="17986" xr:uid="{00000000-0005-0000-0000-0000B7830000}"/>
    <cellStyle name="Normale 4 2 2 4" xfId="24897" xr:uid="{00000000-0005-0000-0000-0000B8830000}"/>
    <cellStyle name="Normale 4 2 3" xfId="17987" xr:uid="{00000000-0005-0000-0000-0000B9830000}"/>
    <cellStyle name="Normale 4 2 3 2" xfId="32808" xr:uid="{00000000-0005-0000-0000-0000BA830000}"/>
    <cellStyle name="Normale 4 2 4" xfId="17988" xr:uid="{00000000-0005-0000-0000-0000BB830000}"/>
    <cellStyle name="Normale 4 2 5" xfId="23716" xr:uid="{00000000-0005-0000-0000-0000BC830000}"/>
    <cellStyle name="Normale 4 3" xfId="17989" xr:uid="{00000000-0005-0000-0000-0000BD830000}"/>
    <cellStyle name="Normale 4 3 2" xfId="17990" xr:uid="{00000000-0005-0000-0000-0000BE830000}"/>
    <cellStyle name="Normale 4 3 2 2" xfId="17991" xr:uid="{00000000-0005-0000-0000-0000BF830000}"/>
    <cellStyle name="Normale 4 3 2 3" xfId="17992" xr:uid="{00000000-0005-0000-0000-0000C0830000}"/>
    <cellStyle name="Normale 4 3 2 4" xfId="24898" xr:uid="{00000000-0005-0000-0000-0000C1830000}"/>
    <cellStyle name="Normale 4 3 3" xfId="17993" xr:uid="{00000000-0005-0000-0000-0000C2830000}"/>
    <cellStyle name="Normale 4 3 3 2" xfId="32809" xr:uid="{00000000-0005-0000-0000-0000C3830000}"/>
    <cellStyle name="Normale 4 3 4" xfId="17994" xr:uid="{00000000-0005-0000-0000-0000C4830000}"/>
    <cellStyle name="Normale 4 3 5" xfId="23717" xr:uid="{00000000-0005-0000-0000-0000C5830000}"/>
    <cellStyle name="Normale 4 4" xfId="17995" xr:uid="{00000000-0005-0000-0000-0000C6830000}"/>
    <cellStyle name="Normale 4 4 2" xfId="17996" xr:uid="{00000000-0005-0000-0000-0000C7830000}"/>
    <cellStyle name="Normale 4 4 3" xfId="17997" xr:uid="{00000000-0005-0000-0000-0000C8830000}"/>
    <cellStyle name="Normale 4 4 4" xfId="24899" xr:uid="{00000000-0005-0000-0000-0000C9830000}"/>
    <cellStyle name="Normale 4 5" xfId="17998" xr:uid="{00000000-0005-0000-0000-0000CA830000}"/>
    <cellStyle name="Normale 4 5 2" xfId="32807" xr:uid="{00000000-0005-0000-0000-0000CB830000}"/>
    <cellStyle name="Normale 4 6" xfId="17999" xr:uid="{00000000-0005-0000-0000-0000CC830000}"/>
    <cellStyle name="Normale 4 7" xfId="23715" xr:uid="{00000000-0005-0000-0000-0000CD830000}"/>
    <cellStyle name="Normale 4_EDEN industria 2008 rev" xfId="18000" xr:uid="{00000000-0005-0000-0000-0000CE830000}"/>
    <cellStyle name="Normale 40" xfId="18001" xr:uid="{00000000-0005-0000-0000-0000CF830000}"/>
    <cellStyle name="Normale 40 2" xfId="18002" xr:uid="{00000000-0005-0000-0000-0000D0830000}"/>
    <cellStyle name="Normale 40 2 2" xfId="18003" xr:uid="{00000000-0005-0000-0000-0000D1830000}"/>
    <cellStyle name="Normale 40 2 3" xfId="18004" xr:uid="{00000000-0005-0000-0000-0000D2830000}"/>
    <cellStyle name="Normale 40 2 4" xfId="24900" xr:uid="{00000000-0005-0000-0000-0000D3830000}"/>
    <cellStyle name="Normale 40 3" xfId="18005" xr:uid="{00000000-0005-0000-0000-0000D4830000}"/>
    <cellStyle name="Normale 40 3 2" xfId="32810" xr:uid="{00000000-0005-0000-0000-0000D5830000}"/>
    <cellStyle name="Normale 40 4" xfId="18006" xr:uid="{00000000-0005-0000-0000-0000D6830000}"/>
    <cellStyle name="Normale 40 5" xfId="23718" xr:uid="{00000000-0005-0000-0000-0000D7830000}"/>
    <cellStyle name="Normale 41" xfId="18007" xr:uid="{00000000-0005-0000-0000-0000D8830000}"/>
    <cellStyle name="Normale 41 2" xfId="18008" xr:uid="{00000000-0005-0000-0000-0000D9830000}"/>
    <cellStyle name="Normale 41 2 2" xfId="18009" xr:uid="{00000000-0005-0000-0000-0000DA830000}"/>
    <cellStyle name="Normale 41 2 3" xfId="18010" xr:uid="{00000000-0005-0000-0000-0000DB830000}"/>
    <cellStyle name="Normale 41 2 4" xfId="24901" xr:uid="{00000000-0005-0000-0000-0000DC830000}"/>
    <cellStyle name="Normale 41 3" xfId="18011" xr:uid="{00000000-0005-0000-0000-0000DD830000}"/>
    <cellStyle name="Normale 41 3 2" xfId="32811" xr:uid="{00000000-0005-0000-0000-0000DE830000}"/>
    <cellStyle name="Normale 41 4" xfId="18012" xr:uid="{00000000-0005-0000-0000-0000DF830000}"/>
    <cellStyle name="Normale 41 5" xfId="23719" xr:uid="{00000000-0005-0000-0000-0000E0830000}"/>
    <cellStyle name="Normale 42" xfId="18013" xr:uid="{00000000-0005-0000-0000-0000E1830000}"/>
    <cellStyle name="Normale 42 2" xfId="18014" xr:uid="{00000000-0005-0000-0000-0000E2830000}"/>
    <cellStyle name="Normale 42 2 2" xfId="18015" xr:uid="{00000000-0005-0000-0000-0000E3830000}"/>
    <cellStyle name="Normale 42 2 3" xfId="18016" xr:uid="{00000000-0005-0000-0000-0000E4830000}"/>
    <cellStyle name="Normale 42 2 4" xfId="24902" xr:uid="{00000000-0005-0000-0000-0000E5830000}"/>
    <cellStyle name="Normale 42 3" xfId="18017" xr:uid="{00000000-0005-0000-0000-0000E6830000}"/>
    <cellStyle name="Normale 42 3 2" xfId="32812" xr:uid="{00000000-0005-0000-0000-0000E7830000}"/>
    <cellStyle name="Normale 42 4" xfId="18018" xr:uid="{00000000-0005-0000-0000-0000E8830000}"/>
    <cellStyle name="Normale 42 5" xfId="23720" xr:uid="{00000000-0005-0000-0000-0000E9830000}"/>
    <cellStyle name="Normale 43" xfId="18019" xr:uid="{00000000-0005-0000-0000-0000EA830000}"/>
    <cellStyle name="Normale 43 2" xfId="18020" xr:uid="{00000000-0005-0000-0000-0000EB830000}"/>
    <cellStyle name="Normale 43 2 2" xfId="18021" xr:uid="{00000000-0005-0000-0000-0000EC830000}"/>
    <cellStyle name="Normale 43 2 3" xfId="18022" xr:uid="{00000000-0005-0000-0000-0000ED830000}"/>
    <cellStyle name="Normale 43 2 4" xfId="24903" xr:uid="{00000000-0005-0000-0000-0000EE830000}"/>
    <cellStyle name="Normale 43 3" xfId="18023" xr:uid="{00000000-0005-0000-0000-0000EF830000}"/>
    <cellStyle name="Normale 43 3 2" xfId="32813" xr:uid="{00000000-0005-0000-0000-0000F0830000}"/>
    <cellStyle name="Normale 43 4" xfId="18024" xr:uid="{00000000-0005-0000-0000-0000F1830000}"/>
    <cellStyle name="Normale 43 5" xfId="23721" xr:uid="{00000000-0005-0000-0000-0000F2830000}"/>
    <cellStyle name="Normale 44" xfId="18025" xr:uid="{00000000-0005-0000-0000-0000F3830000}"/>
    <cellStyle name="Normale 44 2" xfId="18026" xr:uid="{00000000-0005-0000-0000-0000F4830000}"/>
    <cellStyle name="Normale 44 2 2" xfId="18027" xr:uid="{00000000-0005-0000-0000-0000F5830000}"/>
    <cellStyle name="Normale 44 2 3" xfId="18028" xr:uid="{00000000-0005-0000-0000-0000F6830000}"/>
    <cellStyle name="Normale 44 2 4" xfId="24904" xr:uid="{00000000-0005-0000-0000-0000F7830000}"/>
    <cellStyle name="Normale 44 3" xfId="18029" xr:uid="{00000000-0005-0000-0000-0000F8830000}"/>
    <cellStyle name="Normale 44 3 2" xfId="32814" xr:uid="{00000000-0005-0000-0000-0000F9830000}"/>
    <cellStyle name="Normale 44 4" xfId="18030" xr:uid="{00000000-0005-0000-0000-0000FA830000}"/>
    <cellStyle name="Normale 44 5" xfId="23722" xr:uid="{00000000-0005-0000-0000-0000FB830000}"/>
    <cellStyle name="Normale 45" xfId="18031" xr:uid="{00000000-0005-0000-0000-0000FC830000}"/>
    <cellStyle name="Normale 45 2" xfId="18032" xr:uid="{00000000-0005-0000-0000-0000FD830000}"/>
    <cellStyle name="Normale 45 2 2" xfId="18033" xr:uid="{00000000-0005-0000-0000-0000FE830000}"/>
    <cellStyle name="Normale 45 2 3" xfId="18034" xr:uid="{00000000-0005-0000-0000-0000FF830000}"/>
    <cellStyle name="Normale 45 2 4" xfId="24905" xr:uid="{00000000-0005-0000-0000-000000840000}"/>
    <cellStyle name="Normale 45 3" xfId="18035" xr:uid="{00000000-0005-0000-0000-000001840000}"/>
    <cellStyle name="Normale 45 3 2" xfId="32815" xr:uid="{00000000-0005-0000-0000-000002840000}"/>
    <cellStyle name="Normale 45 4" xfId="18036" xr:uid="{00000000-0005-0000-0000-000003840000}"/>
    <cellStyle name="Normale 45 5" xfId="23723" xr:uid="{00000000-0005-0000-0000-000004840000}"/>
    <cellStyle name="Normale 46" xfId="18037" xr:uid="{00000000-0005-0000-0000-000005840000}"/>
    <cellStyle name="Normale 46 2" xfId="18038" xr:uid="{00000000-0005-0000-0000-000006840000}"/>
    <cellStyle name="Normale 46 2 2" xfId="18039" xr:uid="{00000000-0005-0000-0000-000007840000}"/>
    <cellStyle name="Normale 46 2 3" xfId="18040" xr:uid="{00000000-0005-0000-0000-000008840000}"/>
    <cellStyle name="Normale 46 2 4" xfId="24906" xr:uid="{00000000-0005-0000-0000-000009840000}"/>
    <cellStyle name="Normale 46 3" xfId="18041" xr:uid="{00000000-0005-0000-0000-00000A840000}"/>
    <cellStyle name="Normale 46 3 2" xfId="32816" xr:uid="{00000000-0005-0000-0000-00000B840000}"/>
    <cellStyle name="Normale 46 4" xfId="18042" xr:uid="{00000000-0005-0000-0000-00000C840000}"/>
    <cellStyle name="Normale 46 5" xfId="23724" xr:uid="{00000000-0005-0000-0000-00000D840000}"/>
    <cellStyle name="Normale 47" xfId="18043" xr:uid="{00000000-0005-0000-0000-00000E840000}"/>
    <cellStyle name="Normale 47 2" xfId="18044" xr:uid="{00000000-0005-0000-0000-00000F840000}"/>
    <cellStyle name="Normale 47 2 2" xfId="18045" xr:uid="{00000000-0005-0000-0000-000010840000}"/>
    <cellStyle name="Normale 47 2 3" xfId="18046" xr:uid="{00000000-0005-0000-0000-000011840000}"/>
    <cellStyle name="Normale 47 2 4" xfId="24907" xr:uid="{00000000-0005-0000-0000-000012840000}"/>
    <cellStyle name="Normale 47 3" xfId="18047" xr:uid="{00000000-0005-0000-0000-000013840000}"/>
    <cellStyle name="Normale 47 3 2" xfId="32817" xr:uid="{00000000-0005-0000-0000-000014840000}"/>
    <cellStyle name="Normale 47 4" xfId="18048" xr:uid="{00000000-0005-0000-0000-000015840000}"/>
    <cellStyle name="Normale 47 5" xfId="23725" xr:uid="{00000000-0005-0000-0000-000016840000}"/>
    <cellStyle name="Normale 48" xfId="18049" xr:uid="{00000000-0005-0000-0000-000017840000}"/>
    <cellStyle name="Normale 48 2" xfId="18050" xr:uid="{00000000-0005-0000-0000-000018840000}"/>
    <cellStyle name="Normale 48 2 2" xfId="18051" xr:uid="{00000000-0005-0000-0000-000019840000}"/>
    <cellStyle name="Normale 48 2 3" xfId="18052" xr:uid="{00000000-0005-0000-0000-00001A840000}"/>
    <cellStyle name="Normale 48 2 4" xfId="24908" xr:uid="{00000000-0005-0000-0000-00001B840000}"/>
    <cellStyle name="Normale 48 3" xfId="18053" xr:uid="{00000000-0005-0000-0000-00001C840000}"/>
    <cellStyle name="Normale 48 3 2" xfId="32818" xr:uid="{00000000-0005-0000-0000-00001D840000}"/>
    <cellStyle name="Normale 48 4" xfId="18054" xr:uid="{00000000-0005-0000-0000-00001E840000}"/>
    <cellStyle name="Normale 48 5" xfId="23726" xr:uid="{00000000-0005-0000-0000-00001F840000}"/>
    <cellStyle name="Normale 49" xfId="18055" xr:uid="{00000000-0005-0000-0000-000020840000}"/>
    <cellStyle name="Normale 49 2" xfId="18056" xr:uid="{00000000-0005-0000-0000-000021840000}"/>
    <cellStyle name="Normale 49 2 2" xfId="18057" xr:uid="{00000000-0005-0000-0000-000022840000}"/>
    <cellStyle name="Normale 49 2 3" xfId="18058" xr:uid="{00000000-0005-0000-0000-000023840000}"/>
    <cellStyle name="Normale 49 2 4" xfId="24909" xr:uid="{00000000-0005-0000-0000-000024840000}"/>
    <cellStyle name="Normale 49 3" xfId="18059" xr:uid="{00000000-0005-0000-0000-000025840000}"/>
    <cellStyle name="Normale 49 3 2" xfId="32819" xr:uid="{00000000-0005-0000-0000-000026840000}"/>
    <cellStyle name="Normale 49 4" xfId="18060" xr:uid="{00000000-0005-0000-0000-000027840000}"/>
    <cellStyle name="Normale 49 5" xfId="23727" xr:uid="{00000000-0005-0000-0000-000028840000}"/>
    <cellStyle name="Normale 5" xfId="18061" xr:uid="{00000000-0005-0000-0000-000029840000}"/>
    <cellStyle name="Normale 5 2" xfId="18062" xr:uid="{00000000-0005-0000-0000-00002A840000}"/>
    <cellStyle name="Normale 5 2 2" xfId="18063" xr:uid="{00000000-0005-0000-0000-00002B840000}"/>
    <cellStyle name="Normale 5 2 2 2" xfId="18064" xr:uid="{00000000-0005-0000-0000-00002C840000}"/>
    <cellStyle name="Normale 5 2 2 3" xfId="18065" xr:uid="{00000000-0005-0000-0000-00002D840000}"/>
    <cellStyle name="Normale 5 2 2 4" xfId="24910" xr:uid="{00000000-0005-0000-0000-00002E840000}"/>
    <cellStyle name="Normale 5 2 3" xfId="18066" xr:uid="{00000000-0005-0000-0000-00002F840000}"/>
    <cellStyle name="Normale 5 2 3 2" xfId="32821" xr:uid="{00000000-0005-0000-0000-000030840000}"/>
    <cellStyle name="Normale 5 2 4" xfId="18067" xr:uid="{00000000-0005-0000-0000-000031840000}"/>
    <cellStyle name="Normale 5 2 5" xfId="23729" xr:uid="{00000000-0005-0000-0000-000032840000}"/>
    <cellStyle name="Normale 5 3" xfId="18068" xr:uid="{00000000-0005-0000-0000-000033840000}"/>
    <cellStyle name="Normale 5 3 2" xfId="18069" xr:uid="{00000000-0005-0000-0000-000034840000}"/>
    <cellStyle name="Normale 5 3 2 2" xfId="18070" xr:uid="{00000000-0005-0000-0000-000035840000}"/>
    <cellStyle name="Normale 5 3 2 3" xfId="18071" xr:uid="{00000000-0005-0000-0000-000036840000}"/>
    <cellStyle name="Normale 5 3 2 4" xfId="24911" xr:uid="{00000000-0005-0000-0000-000037840000}"/>
    <cellStyle name="Normale 5 3 3" xfId="18072" xr:uid="{00000000-0005-0000-0000-000038840000}"/>
    <cellStyle name="Normale 5 3 3 2" xfId="32822" xr:uid="{00000000-0005-0000-0000-000039840000}"/>
    <cellStyle name="Normale 5 3 4" xfId="18073" xr:uid="{00000000-0005-0000-0000-00003A840000}"/>
    <cellStyle name="Normale 5 3 5" xfId="23730" xr:uid="{00000000-0005-0000-0000-00003B840000}"/>
    <cellStyle name="Normale 5 4" xfId="18074" xr:uid="{00000000-0005-0000-0000-00003C840000}"/>
    <cellStyle name="Normale 5 4 2" xfId="18075" xr:uid="{00000000-0005-0000-0000-00003D840000}"/>
    <cellStyle name="Normale 5 4 3" xfId="18076" xr:uid="{00000000-0005-0000-0000-00003E840000}"/>
    <cellStyle name="Normale 5 4 4" xfId="24912" xr:uid="{00000000-0005-0000-0000-00003F840000}"/>
    <cellStyle name="Normale 5 5" xfId="18077" xr:uid="{00000000-0005-0000-0000-000040840000}"/>
    <cellStyle name="Normale 5 5 2" xfId="32820" xr:uid="{00000000-0005-0000-0000-000041840000}"/>
    <cellStyle name="Normale 5 6" xfId="18078" xr:uid="{00000000-0005-0000-0000-000042840000}"/>
    <cellStyle name="Normale 5 7" xfId="23728" xr:uid="{00000000-0005-0000-0000-000043840000}"/>
    <cellStyle name="Normale 5_EDEN industria 2008 rev" xfId="18079" xr:uid="{00000000-0005-0000-0000-000044840000}"/>
    <cellStyle name="Normale 50" xfId="18080" xr:uid="{00000000-0005-0000-0000-000045840000}"/>
    <cellStyle name="Normale 50 2" xfId="18081" xr:uid="{00000000-0005-0000-0000-000046840000}"/>
    <cellStyle name="Normale 50 2 2" xfId="18082" xr:uid="{00000000-0005-0000-0000-000047840000}"/>
    <cellStyle name="Normale 50 2 3" xfId="18083" xr:uid="{00000000-0005-0000-0000-000048840000}"/>
    <cellStyle name="Normale 50 2 4" xfId="24913" xr:uid="{00000000-0005-0000-0000-000049840000}"/>
    <cellStyle name="Normale 50 3" xfId="18084" xr:uid="{00000000-0005-0000-0000-00004A840000}"/>
    <cellStyle name="Normale 50 3 2" xfId="32823" xr:uid="{00000000-0005-0000-0000-00004B840000}"/>
    <cellStyle name="Normale 50 4" xfId="18085" xr:uid="{00000000-0005-0000-0000-00004C840000}"/>
    <cellStyle name="Normale 50 5" xfId="23731" xr:uid="{00000000-0005-0000-0000-00004D840000}"/>
    <cellStyle name="Normale 51" xfId="18086" xr:uid="{00000000-0005-0000-0000-00004E840000}"/>
    <cellStyle name="Normale 51 2" xfId="18087" xr:uid="{00000000-0005-0000-0000-00004F840000}"/>
    <cellStyle name="Normale 51 2 2" xfId="18088" xr:uid="{00000000-0005-0000-0000-000050840000}"/>
    <cellStyle name="Normale 51 2 3" xfId="18089" xr:uid="{00000000-0005-0000-0000-000051840000}"/>
    <cellStyle name="Normale 51 2 4" xfId="24914" xr:uid="{00000000-0005-0000-0000-000052840000}"/>
    <cellStyle name="Normale 51 3" xfId="18090" xr:uid="{00000000-0005-0000-0000-000053840000}"/>
    <cellStyle name="Normale 51 3 2" xfId="32824" xr:uid="{00000000-0005-0000-0000-000054840000}"/>
    <cellStyle name="Normale 51 4" xfId="18091" xr:uid="{00000000-0005-0000-0000-000055840000}"/>
    <cellStyle name="Normale 51 5" xfId="23732" xr:uid="{00000000-0005-0000-0000-000056840000}"/>
    <cellStyle name="Normale 52" xfId="18092" xr:uid="{00000000-0005-0000-0000-000057840000}"/>
    <cellStyle name="Normale 52 2" xfId="18093" xr:uid="{00000000-0005-0000-0000-000058840000}"/>
    <cellStyle name="Normale 52 2 2" xfId="18094" xr:uid="{00000000-0005-0000-0000-000059840000}"/>
    <cellStyle name="Normale 52 2 3" xfId="18095" xr:uid="{00000000-0005-0000-0000-00005A840000}"/>
    <cellStyle name="Normale 52 2 4" xfId="24915" xr:uid="{00000000-0005-0000-0000-00005B840000}"/>
    <cellStyle name="Normale 52 3" xfId="18096" xr:uid="{00000000-0005-0000-0000-00005C840000}"/>
    <cellStyle name="Normale 52 3 2" xfId="32825" xr:uid="{00000000-0005-0000-0000-00005D840000}"/>
    <cellStyle name="Normale 52 4" xfId="18097" xr:uid="{00000000-0005-0000-0000-00005E840000}"/>
    <cellStyle name="Normale 52 5" xfId="23733" xr:uid="{00000000-0005-0000-0000-00005F840000}"/>
    <cellStyle name="Normale 53" xfId="18098" xr:uid="{00000000-0005-0000-0000-000060840000}"/>
    <cellStyle name="Normale 53 2" xfId="18099" xr:uid="{00000000-0005-0000-0000-000061840000}"/>
    <cellStyle name="Normale 53 2 2" xfId="18100" xr:uid="{00000000-0005-0000-0000-000062840000}"/>
    <cellStyle name="Normale 53 2 3" xfId="18101" xr:uid="{00000000-0005-0000-0000-000063840000}"/>
    <cellStyle name="Normale 53 2 4" xfId="24916" xr:uid="{00000000-0005-0000-0000-000064840000}"/>
    <cellStyle name="Normale 53 3" xfId="18102" xr:uid="{00000000-0005-0000-0000-000065840000}"/>
    <cellStyle name="Normale 53 3 2" xfId="32826" xr:uid="{00000000-0005-0000-0000-000066840000}"/>
    <cellStyle name="Normale 53 4" xfId="18103" xr:uid="{00000000-0005-0000-0000-000067840000}"/>
    <cellStyle name="Normale 53 5" xfId="23734" xr:uid="{00000000-0005-0000-0000-000068840000}"/>
    <cellStyle name="Normale 54" xfId="18104" xr:uid="{00000000-0005-0000-0000-000069840000}"/>
    <cellStyle name="Normale 54 2" xfId="18105" xr:uid="{00000000-0005-0000-0000-00006A840000}"/>
    <cellStyle name="Normale 54 2 2" xfId="18106" xr:uid="{00000000-0005-0000-0000-00006B840000}"/>
    <cellStyle name="Normale 54 2 3" xfId="18107" xr:uid="{00000000-0005-0000-0000-00006C840000}"/>
    <cellStyle name="Normale 54 2 4" xfId="24917" xr:uid="{00000000-0005-0000-0000-00006D840000}"/>
    <cellStyle name="Normale 54 3" xfId="18108" xr:uid="{00000000-0005-0000-0000-00006E840000}"/>
    <cellStyle name="Normale 54 3 2" xfId="32827" xr:uid="{00000000-0005-0000-0000-00006F840000}"/>
    <cellStyle name="Normale 54 4" xfId="18109" xr:uid="{00000000-0005-0000-0000-000070840000}"/>
    <cellStyle name="Normale 54 5" xfId="23735" xr:uid="{00000000-0005-0000-0000-000071840000}"/>
    <cellStyle name="Normale 55" xfId="18110" xr:uid="{00000000-0005-0000-0000-000072840000}"/>
    <cellStyle name="Normale 55 2" xfId="18111" xr:uid="{00000000-0005-0000-0000-000073840000}"/>
    <cellStyle name="Normale 55 2 2" xfId="18112" xr:uid="{00000000-0005-0000-0000-000074840000}"/>
    <cellStyle name="Normale 55 2 3" xfId="18113" xr:uid="{00000000-0005-0000-0000-000075840000}"/>
    <cellStyle name="Normale 55 2 4" xfId="24918" xr:uid="{00000000-0005-0000-0000-000076840000}"/>
    <cellStyle name="Normale 55 3" xfId="18114" xr:uid="{00000000-0005-0000-0000-000077840000}"/>
    <cellStyle name="Normale 55 3 2" xfId="32828" xr:uid="{00000000-0005-0000-0000-000078840000}"/>
    <cellStyle name="Normale 55 4" xfId="18115" xr:uid="{00000000-0005-0000-0000-000079840000}"/>
    <cellStyle name="Normale 55 5" xfId="23736" xr:uid="{00000000-0005-0000-0000-00007A840000}"/>
    <cellStyle name="Normale 56" xfId="18116" xr:uid="{00000000-0005-0000-0000-00007B840000}"/>
    <cellStyle name="Normale 56 2" xfId="18117" xr:uid="{00000000-0005-0000-0000-00007C840000}"/>
    <cellStyle name="Normale 56 2 2" xfId="18118" xr:uid="{00000000-0005-0000-0000-00007D840000}"/>
    <cellStyle name="Normale 56 2 3" xfId="18119" xr:uid="{00000000-0005-0000-0000-00007E840000}"/>
    <cellStyle name="Normale 56 2 4" xfId="24919" xr:uid="{00000000-0005-0000-0000-00007F840000}"/>
    <cellStyle name="Normale 56 3" xfId="18120" xr:uid="{00000000-0005-0000-0000-000080840000}"/>
    <cellStyle name="Normale 56 3 2" xfId="32829" xr:uid="{00000000-0005-0000-0000-000081840000}"/>
    <cellStyle name="Normale 56 4" xfId="18121" xr:uid="{00000000-0005-0000-0000-000082840000}"/>
    <cellStyle name="Normale 56 5" xfId="23737" xr:uid="{00000000-0005-0000-0000-000083840000}"/>
    <cellStyle name="Normale 57" xfId="18122" xr:uid="{00000000-0005-0000-0000-000084840000}"/>
    <cellStyle name="Normale 57 2" xfId="18123" xr:uid="{00000000-0005-0000-0000-000085840000}"/>
    <cellStyle name="Normale 57 2 2" xfId="18124" xr:uid="{00000000-0005-0000-0000-000086840000}"/>
    <cellStyle name="Normale 57 2 3" xfId="18125" xr:uid="{00000000-0005-0000-0000-000087840000}"/>
    <cellStyle name="Normale 57 2 4" xfId="24920" xr:uid="{00000000-0005-0000-0000-000088840000}"/>
    <cellStyle name="Normale 57 3" xfId="18126" xr:uid="{00000000-0005-0000-0000-000089840000}"/>
    <cellStyle name="Normale 57 3 2" xfId="32830" xr:uid="{00000000-0005-0000-0000-00008A840000}"/>
    <cellStyle name="Normale 57 4" xfId="18127" xr:uid="{00000000-0005-0000-0000-00008B840000}"/>
    <cellStyle name="Normale 57 5" xfId="23738" xr:uid="{00000000-0005-0000-0000-00008C840000}"/>
    <cellStyle name="Normale 58" xfId="18128" xr:uid="{00000000-0005-0000-0000-00008D840000}"/>
    <cellStyle name="Normale 58 2" xfId="18129" xr:uid="{00000000-0005-0000-0000-00008E840000}"/>
    <cellStyle name="Normale 58 2 2" xfId="18130" xr:uid="{00000000-0005-0000-0000-00008F840000}"/>
    <cellStyle name="Normale 58 2 3" xfId="18131" xr:uid="{00000000-0005-0000-0000-000090840000}"/>
    <cellStyle name="Normale 58 2 4" xfId="24921" xr:uid="{00000000-0005-0000-0000-000091840000}"/>
    <cellStyle name="Normale 58 3" xfId="18132" xr:uid="{00000000-0005-0000-0000-000092840000}"/>
    <cellStyle name="Normale 58 3 2" xfId="32831" xr:uid="{00000000-0005-0000-0000-000093840000}"/>
    <cellStyle name="Normale 58 4" xfId="18133" xr:uid="{00000000-0005-0000-0000-000094840000}"/>
    <cellStyle name="Normale 58 5" xfId="23739" xr:uid="{00000000-0005-0000-0000-000095840000}"/>
    <cellStyle name="Normale 59" xfId="18134" xr:uid="{00000000-0005-0000-0000-000096840000}"/>
    <cellStyle name="Normale 59 2" xfId="18135" xr:uid="{00000000-0005-0000-0000-000097840000}"/>
    <cellStyle name="Normale 59 2 2" xfId="18136" xr:uid="{00000000-0005-0000-0000-000098840000}"/>
    <cellStyle name="Normale 59 2 3" xfId="18137" xr:uid="{00000000-0005-0000-0000-000099840000}"/>
    <cellStyle name="Normale 59 2 4" xfId="24922" xr:uid="{00000000-0005-0000-0000-00009A840000}"/>
    <cellStyle name="Normale 59 3" xfId="18138" xr:uid="{00000000-0005-0000-0000-00009B840000}"/>
    <cellStyle name="Normale 59 3 2" xfId="32832" xr:uid="{00000000-0005-0000-0000-00009C840000}"/>
    <cellStyle name="Normale 59 4" xfId="18139" xr:uid="{00000000-0005-0000-0000-00009D840000}"/>
    <cellStyle name="Normale 59 5" xfId="23740" xr:uid="{00000000-0005-0000-0000-00009E840000}"/>
    <cellStyle name="Normale 6" xfId="18140" xr:uid="{00000000-0005-0000-0000-00009F840000}"/>
    <cellStyle name="Normale 6 2" xfId="18141" xr:uid="{00000000-0005-0000-0000-0000A0840000}"/>
    <cellStyle name="Normale 6 2 2" xfId="18142" xr:uid="{00000000-0005-0000-0000-0000A1840000}"/>
    <cellStyle name="Normale 6 2 2 2" xfId="18143" xr:uid="{00000000-0005-0000-0000-0000A2840000}"/>
    <cellStyle name="Normale 6 2 2 3" xfId="18144" xr:uid="{00000000-0005-0000-0000-0000A3840000}"/>
    <cellStyle name="Normale 6 2 2 4" xfId="24923" xr:uid="{00000000-0005-0000-0000-0000A4840000}"/>
    <cellStyle name="Normale 6 2 3" xfId="18145" xr:uid="{00000000-0005-0000-0000-0000A5840000}"/>
    <cellStyle name="Normale 6 2 3 2" xfId="32834" xr:uid="{00000000-0005-0000-0000-0000A6840000}"/>
    <cellStyle name="Normale 6 2 4" xfId="18146" xr:uid="{00000000-0005-0000-0000-0000A7840000}"/>
    <cellStyle name="Normale 6 2 5" xfId="23742" xr:uid="{00000000-0005-0000-0000-0000A8840000}"/>
    <cellStyle name="Normale 6 3" xfId="18147" xr:uid="{00000000-0005-0000-0000-0000A9840000}"/>
    <cellStyle name="Normale 6 3 2" xfId="18148" xr:uid="{00000000-0005-0000-0000-0000AA840000}"/>
    <cellStyle name="Normale 6 3 2 2" xfId="18149" xr:uid="{00000000-0005-0000-0000-0000AB840000}"/>
    <cellStyle name="Normale 6 3 2 3" xfId="18150" xr:uid="{00000000-0005-0000-0000-0000AC840000}"/>
    <cellStyle name="Normale 6 3 2 4" xfId="24924" xr:uid="{00000000-0005-0000-0000-0000AD840000}"/>
    <cellStyle name="Normale 6 3 3" xfId="18151" xr:uid="{00000000-0005-0000-0000-0000AE840000}"/>
    <cellStyle name="Normale 6 3 3 2" xfId="32835" xr:uid="{00000000-0005-0000-0000-0000AF840000}"/>
    <cellStyle name="Normale 6 3 4" xfId="18152" xr:uid="{00000000-0005-0000-0000-0000B0840000}"/>
    <cellStyle name="Normale 6 3 5" xfId="23743" xr:uid="{00000000-0005-0000-0000-0000B1840000}"/>
    <cellStyle name="Normale 6 4" xfId="18153" xr:uid="{00000000-0005-0000-0000-0000B2840000}"/>
    <cellStyle name="Normale 6 4 2" xfId="18154" xr:uid="{00000000-0005-0000-0000-0000B3840000}"/>
    <cellStyle name="Normale 6 4 3" xfId="18155" xr:uid="{00000000-0005-0000-0000-0000B4840000}"/>
    <cellStyle name="Normale 6 4 4" xfId="24925" xr:uid="{00000000-0005-0000-0000-0000B5840000}"/>
    <cellStyle name="Normale 6 5" xfId="18156" xr:uid="{00000000-0005-0000-0000-0000B6840000}"/>
    <cellStyle name="Normale 6 5 2" xfId="32833" xr:uid="{00000000-0005-0000-0000-0000B7840000}"/>
    <cellStyle name="Normale 6 6" xfId="18157" xr:uid="{00000000-0005-0000-0000-0000B8840000}"/>
    <cellStyle name="Normale 6 7" xfId="23741" xr:uid="{00000000-0005-0000-0000-0000B9840000}"/>
    <cellStyle name="Normale 6_EDEN industria 2008 rev" xfId="18158" xr:uid="{00000000-0005-0000-0000-0000BA840000}"/>
    <cellStyle name="Normale 60" xfId="18159" xr:uid="{00000000-0005-0000-0000-0000BB840000}"/>
    <cellStyle name="Normale 60 2" xfId="18160" xr:uid="{00000000-0005-0000-0000-0000BC840000}"/>
    <cellStyle name="Normale 60 2 2" xfId="18161" xr:uid="{00000000-0005-0000-0000-0000BD840000}"/>
    <cellStyle name="Normale 60 2 3" xfId="18162" xr:uid="{00000000-0005-0000-0000-0000BE840000}"/>
    <cellStyle name="Normale 60 2 4" xfId="24926" xr:uid="{00000000-0005-0000-0000-0000BF840000}"/>
    <cellStyle name="Normale 60 3" xfId="18163" xr:uid="{00000000-0005-0000-0000-0000C0840000}"/>
    <cellStyle name="Normale 60 3 2" xfId="32836" xr:uid="{00000000-0005-0000-0000-0000C1840000}"/>
    <cellStyle name="Normale 60 4" xfId="18164" xr:uid="{00000000-0005-0000-0000-0000C2840000}"/>
    <cellStyle name="Normale 60 5" xfId="23744" xr:uid="{00000000-0005-0000-0000-0000C3840000}"/>
    <cellStyle name="Normale 61" xfId="18165" xr:uid="{00000000-0005-0000-0000-0000C4840000}"/>
    <cellStyle name="Normale 61 2" xfId="18166" xr:uid="{00000000-0005-0000-0000-0000C5840000}"/>
    <cellStyle name="Normale 61 2 2" xfId="18167" xr:uid="{00000000-0005-0000-0000-0000C6840000}"/>
    <cellStyle name="Normale 61 2 3" xfId="18168" xr:uid="{00000000-0005-0000-0000-0000C7840000}"/>
    <cellStyle name="Normale 61 2 4" xfId="24927" xr:uid="{00000000-0005-0000-0000-0000C8840000}"/>
    <cellStyle name="Normale 61 3" xfId="18169" xr:uid="{00000000-0005-0000-0000-0000C9840000}"/>
    <cellStyle name="Normale 61 3 2" xfId="32837" xr:uid="{00000000-0005-0000-0000-0000CA840000}"/>
    <cellStyle name="Normale 61 4" xfId="18170" xr:uid="{00000000-0005-0000-0000-0000CB840000}"/>
    <cellStyle name="Normale 61 5" xfId="23745" xr:uid="{00000000-0005-0000-0000-0000CC840000}"/>
    <cellStyle name="Normale 62" xfId="18171" xr:uid="{00000000-0005-0000-0000-0000CD840000}"/>
    <cellStyle name="Normale 62 2" xfId="18172" xr:uid="{00000000-0005-0000-0000-0000CE840000}"/>
    <cellStyle name="Normale 62 2 2" xfId="18173" xr:uid="{00000000-0005-0000-0000-0000CF840000}"/>
    <cellStyle name="Normale 62 2 3" xfId="18174" xr:uid="{00000000-0005-0000-0000-0000D0840000}"/>
    <cellStyle name="Normale 62 2 4" xfId="24928" xr:uid="{00000000-0005-0000-0000-0000D1840000}"/>
    <cellStyle name="Normale 62 3" xfId="18175" xr:uid="{00000000-0005-0000-0000-0000D2840000}"/>
    <cellStyle name="Normale 62 3 2" xfId="32838" xr:uid="{00000000-0005-0000-0000-0000D3840000}"/>
    <cellStyle name="Normale 62 4" xfId="18176" xr:uid="{00000000-0005-0000-0000-0000D4840000}"/>
    <cellStyle name="Normale 62 5" xfId="23746" xr:uid="{00000000-0005-0000-0000-0000D5840000}"/>
    <cellStyle name="Normale 63" xfId="18177" xr:uid="{00000000-0005-0000-0000-0000D6840000}"/>
    <cellStyle name="Normale 63 2" xfId="18178" xr:uid="{00000000-0005-0000-0000-0000D7840000}"/>
    <cellStyle name="Normale 63 2 2" xfId="18179" xr:uid="{00000000-0005-0000-0000-0000D8840000}"/>
    <cellStyle name="Normale 63 2 3" xfId="18180" xr:uid="{00000000-0005-0000-0000-0000D9840000}"/>
    <cellStyle name="Normale 63 2 4" xfId="24929" xr:uid="{00000000-0005-0000-0000-0000DA840000}"/>
    <cellStyle name="Normale 63 3" xfId="18181" xr:uid="{00000000-0005-0000-0000-0000DB840000}"/>
    <cellStyle name="Normale 63 3 2" xfId="32839" xr:uid="{00000000-0005-0000-0000-0000DC840000}"/>
    <cellStyle name="Normale 63 4" xfId="18182" xr:uid="{00000000-0005-0000-0000-0000DD840000}"/>
    <cellStyle name="Normale 63 5" xfId="23747" xr:uid="{00000000-0005-0000-0000-0000DE840000}"/>
    <cellStyle name="Normale 64" xfId="18183" xr:uid="{00000000-0005-0000-0000-0000DF840000}"/>
    <cellStyle name="Normale 64 2" xfId="18184" xr:uid="{00000000-0005-0000-0000-0000E0840000}"/>
    <cellStyle name="Normale 64 2 2" xfId="18185" xr:uid="{00000000-0005-0000-0000-0000E1840000}"/>
    <cellStyle name="Normale 64 2 3" xfId="18186" xr:uid="{00000000-0005-0000-0000-0000E2840000}"/>
    <cellStyle name="Normale 64 2 4" xfId="24930" xr:uid="{00000000-0005-0000-0000-0000E3840000}"/>
    <cellStyle name="Normale 64 3" xfId="18187" xr:uid="{00000000-0005-0000-0000-0000E4840000}"/>
    <cellStyle name="Normale 64 3 2" xfId="32840" xr:uid="{00000000-0005-0000-0000-0000E5840000}"/>
    <cellStyle name="Normale 64 4" xfId="18188" xr:uid="{00000000-0005-0000-0000-0000E6840000}"/>
    <cellStyle name="Normale 64 5" xfId="23748" xr:uid="{00000000-0005-0000-0000-0000E7840000}"/>
    <cellStyle name="Normale 65" xfId="18189" xr:uid="{00000000-0005-0000-0000-0000E8840000}"/>
    <cellStyle name="Normale 65 2" xfId="18190" xr:uid="{00000000-0005-0000-0000-0000E9840000}"/>
    <cellStyle name="Normale 65 2 2" xfId="18191" xr:uid="{00000000-0005-0000-0000-0000EA840000}"/>
    <cellStyle name="Normale 65 2 3" xfId="18192" xr:uid="{00000000-0005-0000-0000-0000EB840000}"/>
    <cellStyle name="Normale 65 2 4" xfId="24931" xr:uid="{00000000-0005-0000-0000-0000EC840000}"/>
    <cellStyle name="Normale 65 3" xfId="18193" xr:uid="{00000000-0005-0000-0000-0000ED840000}"/>
    <cellStyle name="Normale 65 3 2" xfId="32841" xr:uid="{00000000-0005-0000-0000-0000EE840000}"/>
    <cellStyle name="Normale 65 4" xfId="18194" xr:uid="{00000000-0005-0000-0000-0000EF840000}"/>
    <cellStyle name="Normale 65 5" xfId="23749" xr:uid="{00000000-0005-0000-0000-0000F0840000}"/>
    <cellStyle name="Normale 7" xfId="18195" xr:uid="{00000000-0005-0000-0000-0000F1840000}"/>
    <cellStyle name="Normale 7 2" xfId="18196" xr:uid="{00000000-0005-0000-0000-0000F2840000}"/>
    <cellStyle name="Normale 7 2 2" xfId="18197" xr:uid="{00000000-0005-0000-0000-0000F3840000}"/>
    <cellStyle name="Normale 7 2 2 2" xfId="18198" xr:uid="{00000000-0005-0000-0000-0000F4840000}"/>
    <cellStyle name="Normale 7 2 2 3" xfId="18199" xr:uid="{00000000-0005-0000-0000-0000F5840000}"/>
    <cellStyle name="Normale 7 2 2 4" xfId="24932" xr:uid="{00000000-0005-0000-0000-0000F6840000}"/>
    <cellStyle name="Normale 7 2 3" xfId="18200" xr:uid="{00000000-0005-0000-0000-0000F7840000}"/>
    <cellStyle name="Normale 7 2 3 2" xfId="32843" xr:uid="{00000000-0005-0000-0000-0000F8840000}"/>
    <cellStyle name="Normale 7 2 4" xfId="18201" xr:uid="{00000000-0005-0000-0000-0000F9840000}"/>
    <cellStyle name="Normale 7 2 5" xfId="23751" xr:uid="{00000000-0005-0000-0000-0000FA840000}"/>
    <cellStyle name="Normale 7 3" xfId="18202" xr:uid="{00000000-0005-0000-0000-0000FB840000}"/>
    <cellStyle name="Normale 7 3 2" xfId="18203" xr:uid="{00000000-0005-0000-0000-0000FC840000}"/>
    <cellStyle name="Normale 7 3 2 2" xfId="18204" xr:uid="{00000000-0005-0000-0000-0000FD840000}"/>
    <cellStyle name="Normale 7 3 2 3" xfId="18205" xr:uid="{00000000-0005-0000-0000-0000FE840000}"/>
    <cellStyle name="Normale 7 3 2 4" xfId="24933" xr:uid="{00000000-0005-0000-0000-0000FF840000}"/>
    <cellStyle name="Normale 7 3 3" xfId="18206" xr:uid="{00000000-0005-0000-0000-000000850000}"/>
    <cellStyle name="Normale 7 3 3 2" xfId="32844" xr:uid="{00000000-0005-0000-0000-000001850000}"/>
    <cellStyle name="Normale 7 3 4" xfId="18207" xr:uid="{00000000-0005-0000-0000-000002850000}"/>
    <cellStyle name="Normale 7 3 5" xfId="23752" xr:uid="{00000000-0005-0000-0000-000003850000}"/>
    <cellStyle name="Normale 7 4" xfId="18208" xr:uid="{00000000-0005-0000-0000-000004850000}"/>
    <cellStyle name="Normale 7 4 2" xfId="18209" xr:uid="{00000000-0005-0000-0000-000005850000}"/>
    <cellStyle name="Normale 7 4 3" xfId="18210" xr:uid="{00000000-0005-0000-0000-000006850000}"/>
    <cellStyle name="Normale 7 4 4" xfId="24934" xr:uid="{00000000-0005-0000-0000-000007850000}"/>
    <cellStyle name="Normale 7 5" xfId="18211" xr:uid="{00000000-0005-0000-0000-000008850000}"/>
    <cellStyle name="Normale 7 5 2" xfId="32842" xr:uid="{00000000-0005-0000-0000-000009850000}"/>
    <cellStyle name="Normale 7 6" xfId="18212" xr:uid="{00000000-0005-0000-0000-00000A850000}"/>
    <cellStyle name="Normale 7 7" xfId="23750" xr:uid="{00000000-0005-0000-0000-00000B850000}"/>
    <cellStyle name="Normale 7_EDEN industria 2008 rev" xfId="18213" xr:uid="{00000000-0005-0000-0000-00000C850000}"/>
    <cellStyle name="Normale 8" xfId="18214" xr:uid="{00000000-0005-0000-0000-00000D850000}"/>
    <cellStyle name="Normale 8 2" xfId="18215" xr:uid="{00000000-0005-0000-0000-00000E850000}"/>
    <cellStyle name="Normale 8 2 2" xfId="18216" xr:uid="{00000000-0005-0000-0000-00000F850000}"/>
    <cellStyle name="Normale 8 2 2 2" xfId="18217" xr:uid="{00000000-0005-0000-0000-000010850000}"/>
    <cellStyle name="Normale 8 2 2 3" xfId="18218" xr:uid="{00000000-0005-0000-0000-000011850000}"/>
    <cellStyle name="Normale 8 2 2 4" xfId="24935" xr:uid="{00000000-0005-0000-0000-000012850000}"/>
    <cellStyle name="Normale 8 2 3" xfId="18219" xr:uid="{00000000-0005-0000-0000-000013850000}"/>
    <cellStyle name="Normale 8 2 3 2" xfId="32846" xr:uid="{00000000-0005-0000-0000-000014850000}"/>
    <cellStyle name="Normale 8 2 4" xfId="18220" xr:uid="{00000000-0005-0000-0000-000015850000}"/>
    <cellStyle name="Normale 8 2 5" xfId="23754" xr:uid="{00000000-0005-0000-0000-000016850000}"/>
    <cellStyle name="Normale 8 3" xfId="18221" xr:uid="{00000000-0005-0000-0000-000017850000}"/>
    <cellStyle name="Normale 8 3 2" xfId="18222" xr:uid="{00000000-0005-0000-0000-000018850000}"/>
    <cellStyle name="Normale 8 3 2 2" xfId="18223" xr:uid="{00000000-0005-0000-0000-000019850000}"/>
    <cellStyle name="Normale 8 3 2 3" xfId="18224" xr:uid="{00000000-0005-0000-0000-00001A850000}"/>
    <cellStyle name="Normale 8 3 2 4" xfId="24936" xr:uid="{00000000-0005-0000-0000-00001B850000}"/>
    <cellStyle name="Normale 8 3 3" xfId="18225" xr:uid="{00000000-0005-0000-0000-00001C850000}"/>
    <cellStyle name="Normale 8 3 3 2" xfId="32847" xr:uid="{00000000-0005-0000-0000-00001D850000}"/>
    <cellStyle name="Normale 8 3 4" xfId="18226" xr:uid="{00000000-0005-0000-0000-00001E850000}"/>
    <cellStyle name="Normale 8 3 5" xfId="23755" xr:uid="{00000000-0005-0000-0000-00001F850000}"/>
    <cellStyle name="Normale 8 4" xfId="18227" xr:uid="{00000000-0005-0000-0000-000020850000}"/>
    <cellStyle name="Normale 8 4 2" xfId="18228" xr:uid="{00000000-0005-0000-0000-000021850000}"/>
    <cellStyle name="Normale 8 4 3" xfId="18229" xr:uid="{00000000-0005-0000-0000-000022850000}"/>
    <cellStyle name="Normale 8 4 4" xfId="24937" xr:uid="{00000000-0005-0000-0000-000023850000}"/>
    <cellStyle name="Normale 8 5" xfId="18230" xr:uid="{00000000-0005-0000-0000-000024850000}"/>
    <cellStyle name="Normale 8 5 2" xfId="32845" xr:uid="{00000000-0005-0000-0000-000025850000}"/>
    <cellStyle name="Normale 8 6" xfId="18231" xr:uid="{00000000-0005-0000-0000-000026850000}"/>
    <cellStyle name="Normale 8 7" xfId="23753" xr:uid="{00000000-0005-0000-0000-000027850000}"/>
    <cellStyle name="Normale 8_EDEN industria 2008 rev" xfId="18232" xr:uid="{00000000-0005-0000-0000-000028850000}"/>
    <cellStyle name="Normale 9" xfId="18233" xr:uid="{00000000-0005-0000-0000-000029850000}"/>
    <cellStyle name="Normale 9 2" xfId="18234" xr:uid="{00000000-0005-0000-0000-00002A850000}"/>
    <cellStyle name="Normale 9 2 2" xfId="18235" xr:uid="{00000000-0005-0000-0000-00002B850000}"/>
    <cellStyle name="Normale 9 2 2 2" xfId="18236" xr:uid="{00000000-0005-0000-0000-00002C850000}"/>
    <cellStyle name="Normale 9 2 2 3" xfId="18237" xr:uid="{00000000-0005-0000-0000-00002D850000}"/>
    <cellStyle name="Normale 9 2 2 4" xfId="24938" xr:uid="{00000000-0005-0000-0000-00002E850000}"/>
    <cellStyle name="Normale 9 2 3" xfId="18238" xr:uid="{00000000-0005-0000-0000-00002F850000}"/>
    <cellStyle name="Normale 9 2 3 2" xfId="32849" xr:uid="{00000000-0005-0000-0000-000030850000}"/>
    <cellStyle name="Normale 9 2 4" xfId="18239" xr:uid="{00000000-0005-0000-0000-000031850000}"/>
    <cellStyle name="Normale 9 2 5" xfId="23757" xr:uid="{00000000-0005-0000-0000-000032850000}"/>
    <cellStyle name="Normale 9 3" xfId="18240" xr:uid="{00000000-0005-0000-0000-000033850000}"/>
    <cellStyle name="Normale 9 3 2" xfId="18241" xr:uid="{00000000-0005-0000-0000-000034850000}"/>
    <cellStyle name="Normale 9 3 2 2" xfId="18242" xr:uid="{00000000-0005-0000-0000-000035850000}"/>
    <cellStyle name="Normale 9 3 2 3" xfId="18243" xr:uid="{00000000-0005-0000-0000-000036850000}"/>
    <cellStyle name="Normale 9 3 2 4" xfId="24939" xr:uid="{00000000-0005-0000-0000-000037850000}"/>
    <cellStyle name="Normale 9 3 3" xfId="18244" xr:uid="{00000000-0005-0000-0000-000038850000}"/>
    <cellStyle name="Normale 9 3 3 2" xfId="32850" xr:uid="{00000000-0005-0000-0000-000039850000}"/>
    <cellStyle name="Normale 9 3 4" xfId="18245" xr:uid="{00000000-0005-0000-0000-00003A850000}"/>
    <cellStyle name="Normale 9 3 5" xfId="23758" xr:uid="{00000000-0005-0000-0000-00003B850000}"/>
    <cellStyle name="Normale 9 4" xfId="18246" xr:uid="{00000000-0005-0000-0000-00003C850000}"/>
    <cellStyle name="Normale 9 4 2" xfId="18247" xr:uid="{00000000-0005-0000-0000-00003D850000}"/>
    <cellStyle name="Normale 9 4 3" xfId="18248" xr:uid="{00000000-0005-0000-0000-00003E850000}"/>
    <cellStyle name="Normale 9 4 4" xfId="24940" xr:uid="{00000000-0005-0000-0000-00003F850000}"/>
    <cellStyle name="Normale 9 5" xfId="18249" xr:uid="{00000000-0005-0000-0000-000040850000}"/>
    <cellStyle name="Normale 9 5 2" xfId="32848" xr:uid="{00000000-0005-0000-0000-000041850000}"/>
    <cellStyle name="Normale 9 6" xfId="18250" xr:uid="{00000000-0005-0000-0000-000042850000}"/>
    <cellStyle name="Normale 9 7" xfId="23756" xr:uid="{00000000-0005-0000-0000-000043850000}"/>
    <cellStyle name="Normale 9_EDEN industria 2008 rev" xfId="18251" xr:uid="{00000000-0005-0000-0000-000044850000}"/>
    <cellStyle name="Normale_B2020" xfId="18252" xr:uid="{00000000-0005-0000-0000-000045850000}"/>
    <cellStyle name="Normale_Scen_UC_IND-StrucConst 2" xfId="41282" xr:uid="{804548B9-B7C2-4A36-BCE2-E34995081B0D}"/>
    <cellStyle name="Nota" xfId="18253" xr:uid="{00000000-0005-0000-0000-000046850000}"/>
    <cellStyle name="Nota 2" xfId="18254" xr:uid="{00000000-0005-0000-0000-000047850000}"/>
    <cellStyle name="Nota 2 2" xfId="18255" xr:uid="{00000000-0005-0000-0000-000048850000}"/>
    <cellStyle name="Nota 2 2 2" xfId="18256" xr:uid="{00000000-0005-0000-0000-000049850000}"/>
    <cellStyle name="Nota 2 2 2 2" xfId="34119" xr:uid="{00000000-0005-0000-0000-00004A850000}"/>
    <cellStyle name="Nota 2 2 3" xfId="18257" xr:uid="{00000000-0005-0000-0000-00004B850000}"/>
    <cellStyle name="Nota 2 2 4" xfId="24942" xr:uid="{00000000-0005-0000-0000-00004C850000}"/>
    <cellStyle name="Nota 2 3" xfId="18258" xr:uid="{00000000-0005-0000-0000-00004D850000}"/>
    <cellStyle name="Nota 2 3 2" xfId="32404" xr:uid="{00000000-0005-0000-0000-00004E850000}"/>
    <cellStyle name="Nota 2 4" xfId="18259" xr:uid="{00000000-0005-0000-0000-00004F850000}"/>
    <cellStyle name="Nota 2 4 2" xfId="32405" xr:uid="{00000000-0005-0000-0000-000050850000}"/>
    <cellStyle name="Nota 2 5" xfId="24941" xr:uid="{00000000-0005-0000-0000-000051850000}"/>
    <cellStyle name="Nota 2 6" xfId="34118" xr:uid="{00000000-0005-0000-0000-000052850000}"/>
    <cellStyle name="Nota 3" xfId="18260" xr:uid="{00000000-0005-0000-0000-000053850000}"/>
    <cellStyle name="Nota 3 2" xfId="18261" xr:uid="{00000000-0005-0000-0000-000054850000}"/>
    <cellStyle name="Nota 3 2 2" xfId="18262" xr:uid="{00000000-0005-0000-0000-000055850000}"/>
    <cellStyle name="Nota 3 2 2 2" xfId="34121" xr:uid="{00000000-0005-0000-0000-000056850000}"/>
    <cellStyle name="Nota 3 2 3" xfId="18263" xr:uid="{00000000-0005-0000-0000-000057850000}"/>
    <cellStyle name="Nota 3 2 4" xfId="24944" xr:uid="{00000000-0005-0000-0000-000058850000}"/>
    <cellStyle name="Nota 3 2 5" xfId="32406" xr:uid="{00000000-0005-0000-0000-000059850000}"/>
    <cellStyle name="Nota 3 3" xfId="18264" xr:uid="{00000000-0005-0000-0000-00005A850000}"/>
    <cellStyle name="Nota 3 3 2" xfId="18265" xr:uid="{00000000-0005-0000-0000-00005B850000}"/>
    <cellStyle name="Nota 3 3 2 2" xfId="18266" xr:uid="{00000000-0005-0000-0000-00005C850000}"/>
    <cellStyle name="Nota 3 3 2 3" xfId="18267" xr:uid="{00000000-0005-0000-0000-00005D850000}"/>
    <cellStyle name="Nota 3 3 2 4" xfId="24946" xr:uid="{00000000-0005-0000-0000-00005E850000}"/>
    <cellStyle name="Nota 3 3 3" xfId="18268" xr:uid="{00000000-0005-0000-0000-00005F850000}"/>
    <cellStyle name="Nota 3 3 3 2" xfId="34122" xr:uid="{00000000-0005-0000-0000-000060850000}"/>
    <cellStyle name="Nota 3 3 4" xfId="18269" xr:uid="{00000000-0005-0000-0000-000061850000}"/>
    <cellStyle name="Nota 3 3 5" xfId="24945" xr:uid="{00000000-0005-0000-0000-000062850000}"/>
    <cellStyle name="Nota 3 4" xfId="18270" xr:uid="{00000000-0005-0000-0000-000063850000}"/>
    <cellStyle name="Nota 3 4 2" xfId="18271" xr:uid="{00000000-0005-0000-0000-000064850000}"/>
    <cellStyle name="Nota 3 4 2 2" xfId="34123" xr:uid="{00000000-0005-0000-0000-000065850000}"/>
    <cellStyle name="Nota 3 4 3" xfId="18272" xr:uid="{00000000-0005-0000-0000-000066850000}"/>
    <cellStyle name="Nota 3 4 4" xfId="24947" xr:uid="{00000000-0005-0000-0000-000067850000}"/>
    <cellStyle name="Nota 3 5" xfId="18273" xr:uid="{00000000-0005-0000-0000-000068850000}"/>
    <cellStyle name="Nota 3 5 2" xfId="32407" xr:uid="{00000000-0005-0000-0000-000069850000}"/>
    <cellStyle name="Nota 3 6" xfId="18274" xr:uid="{00000000-0005-0000-0000-00006A850000}"/>
    <cellStyle name="Nota 3 6 2" xfId="34120" xr:uid="{00000000-0005-0000-0000-00006B850000}"/>
    <cellStyle name="Nota 3 7" xfId="24943" xr:uid="{00000000-0005-0000-0000-00006C850000}"/>
    <cellStyle name="Nota 4" xfId="18275" xr:uid="{00000000-0005-0000-0000-00006D850000}"/>
    <cellStyle name="Nota 4 2" xfId="18276" xr:uid="{00000000-0005-0000-0000-00006E850000}"/>
    <cellStyle name="Nota 4 2 2" xfId="18277" xr:uid="{00000000-0005-0000-0000-00006F850000}"/>
    <cellStyle name="Nota 4 2 2 2" xfId="18278" xr:uid="{00000000-0005-0000-0000-000070850000}"/>
    <cellStyle name="Nota 4 2 2 3" xfId="18279" xr:uid="{00000000-0005-0000-0000-000071850000}"/>
    <cellStyle name="Nota 4 2 2 4" xfId="24950" xr:uid="{00000000-0005-0000-0000-000072850000}"/>
    <cellStyle name="Nota 4 2 3" xfId="18280" xr:uid="{00000000-0005-0000-0000-000073850000}"/>
    <cellStyle name="Nota 4 2 4" xfId="18281" xr:uid="{00000000-0005-0000-0000-000074850000}"/>
    <cellStyle name="Nota 4 2 5" xfId="24949" xr:uid="{00000000-0005-0000-0000-000075850000}"/>
    <cellStyle name="Nota 4 3" xfId="18282" xr:uid="{00000000-0005-0000-0000-000076850000}"/>
    <cellStyle name="Nota 4 3 2" xfId="18283" xr:uid="{00000000-0005-0000-0000-000077850000}"/>
    <cellStyle name="Nota 4 3 3" xfId="18284" xr:uid="{00000000-0005-0000-0000-000078850000}"/>
    <cellStyle name="Nota 4 3 4" xfId="24951" xr:uid="{00000000-0005-0000-0000-000079850000}"/>
    <cellStyle name="Nota 4 4" xfId="18285" xr:uid="{00000000-0005-0000-0000-00007A850000}"/>
    <cellStyle name="Nota 4 4 2" xfId="34124" xr:uid="{00000000-0005-0000-0000-00007B850000}"/>
    <cellStyle name="Nota 4 5" xfId="18286" xr:uid="{00000000-0005-0000-0000-00007C850000}"/>
    <cellStyle name="Nota 4 6" xfId="24948" xr:uid="{00000000-0005-0000-0000-00007D850000}"/>
    <cellStyle name="Nota 5" xfId="18287" xr:uid="{00000000-0005-0000-0000-00007E850000}"/>
    <cellStyle name="Nota 5 2" xfId="18288" xr:uid="{00000000-0005-0000-0000-00007F850000}"/>
    <cellStyle name="Nota 5 3" xfId="18289" xr:uid="{00000000-0005-0000-0000-000080850000}"/>
    <cellStyle name="Nota 5 4" xfId="24952" xr:uid="{00000000-0005-0000-0000-000081850000}"/>
    <cellStyle name="Nota 6" xfId="18290" xr:uid="{00000000-0005-0000-0000-000082850000}"/>
    <cellStyle name="Nota 6 2" xfId="32851" xr:uid="{00000000-0005-0000-0000-000083850000}"/>
    <cellStyle name="Nota 7" xfId="18291" xr:uid="{00000000-0005-0000-0000-000084850000}"/>
    <cellStyle name="Nota 8" xfId="23759" xr:uid="{00000000-0005-0000-0000-000085850000}"/>
    <cellStyle name="Note 10" xfId="18292" xr:uid="{00000000-0005-0000-0000-000086850000}"/>
    <cellStyle name="Note 10 2" xfId="18293" xr:uid="{00000000-0005-0000-0000-000087850000}"/>
    <cellStyle name="Note 10 3" xfId="18294" xr:uid="{00000000-0005-0000-0000-000088850000}"/>
    <cellStyle name="Note 10 4" xfId="18295" xr:uid="{00000000-0005-0000-0000-000089850000}"/>
    <cellStyle name="Note 10 5" xfId="24029" xr:uid="{00000000-0005-0000-0000-00008A850000}"/>
    <cellStyle name="Note 11" xfId="18296" xr:uid="{00000000-0005-0000-0000-00008B850000}"/>
    <cellStyle name="Note 11 2" xfId="18297" xr:uid="{00000000-0005-0000-0000-00008C850000}"/>
    <cellStyle name="Note 11 3" xfId="18298" xr:uid="{00000000-0005-0000-0000-00008D850000}"/>
    <cellStyle name="Note 11 4" xfId="18299" xr:uid="{00000000-0005-0000-0000-00008E850000}"/>
    <cellStyle name="Note 11 5" xfId="24030" xr:uid="{00000000-0005-0000-0000-00008F850000}"/>
    <cellStyle name="Note 12" xfId="18300" xr:uid="{00000000-0005-0000-0000-000090850000}"/>
    <cellStyle name="Note 12 2" xfId="18301" xr:uid="{00000000-0005-0000-0000-000091850000}"/>
    <cellStyle name="Note 12 3" xfId="18302" xr:uid="{00000000-0005-0000-0000-000092850000}"/>
    <cellStyle name="Note 12 4" xfId="18303" xr:uid="{00000000-0005-0000-0000-000093850000}"/>
    <cellStyle name="Note 12 5" xfId="24031" xr:uid="{00000000-0005-0000-0000-000094850000}"/>
    <cellStyle name="Note 2" xfId="18304" xr:uid="{00000000-0005-0000-0000-000095850000}"/>
    <cellStyle name="Note 2 2" xfId="18305" xr:uid="{00000000-0005-0000-0000-000096850000}"/>
    <cellStyle name="Note 2 2 2" xfId="33228" xr:uid="{00000000-0005-0000-0000-000097850000}"/>
    <cellStyle name="Note 2 3" xfId="18306" xr:uid="{00000000-0005-0000-0000-000098850000}"/>
    <cellStyle name="Note 2 4" xfId="18307" xr:uid="{00000000-0005-0000-0000-000099850000}"/>
    <cellStyle name="Note 2 5" xfId="24013" xr:uid="{00000000-0005-0000-0000-00009A850000}"/>
    <cellStyle name="Note 3" xfId="18308" xr:uid="{00000000-0005-0000-0000-00009B850000}"/>
    <cellStyle name="Note 3 2" xfId="18309" xr:uid="{00000000-0005-0000-0000-00009C850000}"/>
    <cellStyle name="Note 3 3" xfId="18310" xr:uid="{00000000-0005-0000-0000-00009D850000}"/>
    <cellStyle name="Note 3 4" xfId="18311" xr:uid="{00000000-0005-0000-0000-00009E850000}"/>
    <cellStyle name="Note 3 5" xfId="24019" xr:uid="{00000000-0005-0000-0000-00009F850000}"/>
    <cellStyle name="Note 4" xfId="18312" xr:uid="{00000000-0005-0000-0000-0000A0850000}"/>
    <cellStyle name="Note 4 2" xfId="18313" xr:uid="{00000000-0005-0000-0000-0000A1850000}"/>
    <cellStyle name="Note 4 3" xfId="18314" xr:uid="{00000000-0005-0000-0000-0000A2850000}"/>
    <cellStyle name="Note 4 4" xfId="18315" xr:uid="{00000000-0005-0000-0000-0000A3850000}"/>
    <cellStyle name="Note 4 5" xfId="24018" xr:uid="{00000000-0005-0000-0000-0000A4850000}"/>
    <cellStyle name="Note 5" xfId="18316" xr:uid="{00000000-0005-0000-0000-0000A5850000}"/>
    <cellStyle name="Note 5 2" xfId="18317" xr:uid="{00000000-0005-0000-0000-0000A6850000}"/>
    <cellStyle name="Note 5 3" xfId="18318" xr:uid="{00000000-0005-0000-0000-0000A7850000}"/>
    <cellStyle name="Note 5 4" xfId="18319" xr:uid="{00000000-0005-0000-0000-0000A8850000}"/>
    <cellStyle name="Note 5 5" xfId="24016" xr:uid="{00000000-0005-0000-0000-0000A9850000}"/>
    <cellStyle name="Note 6" xfId="18320" xr:uid="{00000000-0005-0000-0000-0000AA850000}"/>
    <cellStyle name="Note 6 2" xfId="18321" xr:uid="{00000000-0005-0000-0000-0000AB850000}"/>
    <cellStyle name="Note 6 3" xfId="18322" xr:uid="{00000000-0005-0000-0000-0000AC850000}"/>
    <cellStyle name="Note 6 4" xfId="18323" xr:uid="{00000000-0005-0000-0000-0000AD850000}"/>
    <cellStyle name="Note 6 5" xfId="24021" xr:uid="{00000000-0005-0000-0000-0000AE850000}"/>
    <cellStyle name="Note 7" xfId="18324" xr:uid="{00000000-0005-0000-0000-0000AF850000}"/>
    <cellStyle name="Note 7 2" xfId="18325" xr:uid="{00000000-0005-0000-0000-0000B0850000}"/>
    <cellStyle name="Note 7 3" xfId="18326" xr:uid="{00000000-0005-0000-0000-0000B1850000}"/>
    <cellStyle name="Note 7 4" xfId="18327" xr:uid="{00000000-0005-0000-0000-0000B2850000}"/>
    <cellStyle name="Note 7 5" xfId="24023" xr:uid="{00000000-0005-0000-0000-0000B3850000}"/>
    <cellStyle name="Note 8" xfId="18328" xr:uid="{00000000-0005-0000-0000-0000B4850000}"/>
    <cellStyle name="Note 8 2" xfId="18329" xr:uid="{00000000-0005-0000-0000-0000B5850000}"/>
    <cellStyle name="Note 8 3" xfId="18330" xr:uid="{00000000-0005-0000-0000-0000B6850000}"/>
    <cellStyle name="Note 8 4" xfId="18331" xr:uid="{00000000-0005-0000-0000-0000B7850000}"/>
    <cellStyle name="Note 8 5" xfId="24025" xr:uid="{00000000-0005-0000-0000-0000B8850000}"/>
    <cellStyle name="Note 9" xfId="18332" xr:uid="{00000000-0005-0000-0000-0000B9850000}"/>
    <cellStyle name="Note 9 2" xfId="18333" xr:uid="{00000000-0005-0000-0000-0000BA850000}"/>
    <cellStyle name="Note 9 3" xfId="18334" xr:uid="{00000000-0005-0000-0000-0000BB850000}"/>
    <cellStyle name="Note 9 4" xfId="18335" xr:uid="{00000000-0005-0000-0000-0000BC850000}"/>
    <cellStyle name="Note 9 5" xfId="24027" xr:uid="{00000000-0005-0000-0000-0000BD850000}"/>
    <cellStyle name="Nuovo" xfId="18336" xr:uid="{00000000-0005-0000-0000-0000BE850000}"/>
    <cellStyle name="Nuovo 10" xfId="18337" xr:uid="{00000000-0005-0000-0000-0000BF850000}"/>
    <cellStyle name="Nuovo 10 2" xfId="18338" xr:uid="{00000000-0005-0000-0000-0000C0850000}"/>
    <cellStyle name="Nuovo 10 2 2" xfId="18339" xr:uid="{00000000-0005-0000-0000-0000C1850000}"/>
    <cellStyle name="Nuovo 10 2 2 2" xfId="18340" xr:uid="{00000000-0005-0000-0000-0000C2850000}"/>
    <cellStyle name="Nuovo 10 2 2 3" xfId="18341" xr:uid="{00000000-0005-0000-0000-0000C3850000}"/>
    <cellStyle name="Nuovo 10 2 2 4" xfId="24954" xr:uid="{00000000-0005-0000-0000-0000C4850000}"/>
    <cellStyle name="Nuovo 10 2 3" xfId="18342" xr:uid="{00000000-0005-0000-0000-0000C5850000}"/>
    <cellStyle name="Nuovo 10 2 3 2" xfId="34125" xr:uid="{00000000-0005-0000-0000-0000C6850000}"/>
    <cellStyle name="Nuovo 10 2 4" xfId="18343" xr:uid="{00000000-0005-0000-0000-0000C7850000}"/>
    <cellStyle name="Nuovo 10 2 5" xfId="24953" xr:uid="{00000000-0005-0000-0000-0000C8850000}"/>
    <cellStyle name="Nuovo 10 3" xfId="18344" xr:uid="{00000000-0005-0000-0000-0000C9850000}"/>
    <cellStyle name="Nuovo 10 3 2" xfId="18345" xr:uid="{00000000-0005-0000-0000-0000CA850000}"/>
    <cellStyle name="Nuovo 10 3 2 2" xfId="18346" xr:uid="{00000000-0005-0000-0000-0000CB850000}"/>
    <cellStyle name="Nuovo 10 3 2 3" xfId="18347" xr:uid="{00000000-0005-0000-0000-0000CC850000}"/>
    <cellStyle name="Nuovo 10 3 2 4" xfId="24956" xr:uid="{00000000-0005-0000-0000-0000CD850000}"/>
    <cellStyle name="Nuovo 10 3 3" xfId="18348" xr:uid="{00000000-0005-0000-0000-0000CE850000}"/>
    <cellStyle name="Nuovo 10 3 3 2" xfId="18349" xr:uid="{00000000-0005-0000-0000-0000CF850000}"/>
    <cellStyle name="Nuovo 10 3 3 2 2" xfId="18350" xr:uid="{00000000-0005-0000-0000-0000D0850000}"/>
    <cellStyle name="Nuovo 10 3 3 2 3" xfId="18351" xr:uid="{00000000-0005-0000-0000-0000D1850000}"/>
    <cellStyle name="Nuovo 10 3 3 2 4" xfId="24958" xr:uid="{00000000-0005-0000-0000-0000D2850000}"/>
    <cellStyle name="Nuovo 10 3 3 3" xfId="18352" xr:uid="{00000000-0005-0000-0000-0000D3850000}"/>
    <cellStyle name="Nuovo 10 3 3 4" xfId="18353" xr:uid="{00000000-0005-0000-0000-0000D4850000}"/>
    <cellStyle name="Nuovo 10 3 3 5" xfId="24957" xr:uid="{00000000-0005-0000-0000-0000D5850000}"/>
    <cellStyle name="Nuovo 10 3 4" xfId="18354" xr:uid="{00000000-0005-0000-0000-0000D6850000}"/>
    <cellStyle name="Nuovo 10 3 4 2" xfId="18355" xr:uid="{00000000-0005-0000-0000-0000D7850000}"/>
    <cellStyle name="Nuovo 10 3 4 3" xfId="18356" xr:uid="{00000000-0005-0000-0000-0000D8850000}"/>
    <cellStyle name="Nuovo 10 3 4 4" xfId="24959" xr:uid="{00000000-0005-0000-0000-0000D9850000}"/>
    <cellStyle name="Nuovo 10 3 5" xfId="18357" xr:uid="{00000000-0005-0000-0000-0000DA850000}"/>
    <cellStyle name="Nuovo 10 3 5 2" xfId="34126" xr:uid="{00000000-0005-0000-0000-0000DB850000}"/>
    <cellStyle name="Nuovo 10 3 6" xfId="18358" xr:uid="{00000000-0005-0000-0000-0000DC850000}"/>
    <cellStyle name="Nuovo 10 3 7" xfId="24955" xr:uid="{00000000-0005-0000-0000-0000DD850000}"/>
    <cellStyle name="Nuovo 10 4" xfId="18359" xr:uid="{00000000-0005-0000-0000-0000DE850000}"/>
    <cellStyle name="Nuovo 10 4 2" xfId="18360" xr:uid="{00000000-0005-0000-0000-0000DF850000}"/>
    <cellStyle name="Nuovo 10 4 2 2" xfId="18361" xr:uid="{00000000-0005-0000-0000-0000E0850000}"/>
    <cellStyle name="Nuovo 10 4 2 2 2" xfId="18362" xr:uid="{00000000-0005-0000-0000-0000E1850000}"/>
    <cellStyle name="Nuovo 10 4 2 2 3" xfId="18363" xr:uid="{00000000-0005-0000-0000-0000E2850000}"/>
    <cellStyle name="Nuovo 10 4 2 2 4" xfId="24962" xr:uid="{00000000-0005-0000-0000-0000E3850000}"/>
    <cellStyle name="Nuovo 10 4 2 3" xfId="18364" xr:uid="{00000000-0005-0000-0000-0000E4850000}"/>
    <cellStyle name="Nuovo 10 4 2 4" xfId="18365" xr:uid="{00000000-0005-0000-0000-0000E5850000}"/>
    <cellStyle name="Nuovo 10 4 2 5" xfId="24961" xr:uid="{00000000-0005-0000-0000-0000E6850000}"/>
    <cellStyle name="Nuovo 10 4 3" xfId="18366" xr:uid="{00000000-0005-0000-0000-0000E7850000}"/>
    <cellStyle name="Nuovo 10 4 3 2" xfId="18367" xr:uid="{00000000-0005-0000-0000-0000E8850000}"/>
    <cellStyle name="Nuovo 10 4 3 3" xfId="18368" xr:uid="{00000000-0005-0000-0000-0000E9850000}"/>
    <cellStyle name="Nuovo 10 4 3 4" xfId="24963" xr:uid="{00000000-0005-0000-0000-0000EA850000}"/>
    <cellStyle name="Nuovo 10 4 4" xfId="18369" xr:uid="{00000000-0005-0000-0000-0000EB850000}"/>
    <cellStyle name="Nuovo 10 4 5" xfId="18370" xr:uid="{00000000-0005-0000-0000-0000EC850000}"/>
    <cellStyle name="Nuovo 10 4 6" xfId="24960" xr:uid="{00000000-0005-0000-0000-0000ED850000}"/>
    <cellStyle name="Nuovo 10 5" xfId="18371" xr:uid="{00000000-0005-0000-0000-0000EE850000}"/>
    <cellStyle name="Nuovo 10 5 2" xfId="18372" xr:uid="{00000000-0005-0000-0000-0000EF850000}"/>
    <cellStyle name="Nuovo 10 5 3" xfId="18373" xr:uid="{00000000-0005-0000-0000-0000F0850000}"/>
    <cellStyle name="Nuovo 10 5 4" xfId="24964" xr:uid="{00000000-0005-0000-0000-0000F1850000}"/>
    <cellStyle name="Nuovo 10 6" xfId="18374" xr:uid="{00000000-0005-0000-0000-0000F2850000}"/>
    <cellStyle name="Nuovo 10 6 2" xfId="32853" xr:uid="{00000000-0005-0000-0000-0000F3850000}"/>
    <cellStyle name="Nuovo 10 7" xfId="18375" xr:uid="{00000000-0005-0000-0000-0000F4850000}"/>
    <cellStyle name="Nuovo 10 8" xfId="23761" xr:uid="{00000000-0005-0000-0000-0000F5850000}"/>
    <cellStyle name="Nuovo 11" xfId="18376" xr:uid="{00000000-0005-0000-0000-0000F6850000}"/>
    <cellStyle name="Nuovo 11 2" xfId="18377" xr:uid="{00000000-0005-0000-0000-0000F7850000}"/>
    <cellStyle name="Nuovo 11 2 2" xfId="18378" xr:uid="{00000000-0005-0000-0000-0000F8850000}"/>
    <cellStyle name="Nuovo 11 2 2 2" xfId="18379" xr:uid="{00000000-0005-0000-0000-0000F9850000}"/>
    <cellStyle name="Nuovo 11 2 2 3" xfId="18380" xr:uid="{00000000-0005-0000-0000-0000FA850000}"/>
    <cellStyle name="Nuovo 11 2 2 4" xfId="24966" xr:uid="{00000000-0005-0000-0000-0000FB850000}"/>
    <cellStyle name="Nuovo 11 2 3" xfId="18381" xr:uid="{00000000-0005-0000-0000-0000FC850000}"/>
    <cellStyle name="Nuovo 11 2 3 2" xfId="34127" xr:uid="{00000000-0005-0000-0000-0000FD850000}"/>
    <cellStyle name="Nuovo 11 2 4" xfId="18382" xr:uid="{00000000-0005-0000-0000-0000FE850000}"/>
    <cellStyle name="Nuovo 11 2 5" xfId="24965" xr:uid="{00000000-0005-0000-0000-0000FF850000}"/>
    <cellStyle name="Nuovo 11 3" xfId="18383" xr:uid="{00000000-0005-0000-0000-000000860000}"/>
    <cellStyle name="Nuovo 11 3 2" xfId="18384" xr:uid="{00000000-0005-0000-0000-000001860000}"/>
    <cellStyle name="Nuovo 11 3 2 2" xfId="18385" xr:uid="{00000000-0005-0000-0000-000002860000}"/>
    <cellStyle name="Nuovo 11 3 2 3" xfId="18386" xr:uid="{00000000-0005-0000-0000-000003860000}"/>
    <cellStyle name="Nuovo 11 3 2 4" xfId="24968" xr:uid="{00000000-0005-0000-0000-000004860000}"/>
    <cellStyle name="Nuovo 11 3 3" xfId="18387" xr:uid="{00000000-0005-0000-0000-000005860000}"/>
    <cellStyle name="Nuovo 11 3 3 2" xfId="18388" xr:uid="{00000000-0005-0000-0000-000006860000}"/>
    <cellStyle name="Nuovo 11 3 3 2 2" xfId="18389" xr:uid="{00000000-0005-0000-0000-000007860000}"/>
    <cellStyle name="Nuovo 11 3 3 2 3" xfId="18390" xr:uid="{00000000-0005-0000-0000-000008860000}"/>
    <cellStyle name="Nuovo 11 3 3 2 4" xfId="24970" xr:uid="{00000000-0005-0000-0000-000009860000}"/>
    <cellStyle name="Nuovo 11 3 3 3" xfId="18391" xr:uid="{00000000-0005-0000-0000-00000A860000}"/>
    <cellStyle name="Nuovo 11 3 3 4" xfId="18392" xr:uid="{00000000-0005-0000-0000-00000B860000}"/>
    <cellStyle name="Nuovo 11 3 3 5" xfId="24969" xr:uid="{00000000-0005-0000-0000-00000C860000}"/>
    <cellStyle name="Nuovo 11 3 4" xfId="18393" xr:uid="{00000000-0005-0000-0000-00000D860000}"/>
    <cellStyle name="Nuovo 11 3 4 2" xfId="18394" xr:uid="{00000000-0005-0000-0000-00000E860000}"/>
    <cellStyle name="Nuovo 11 3 4 3" xfId="18395" xr:uid="{00000000-0005-0000-0000-00000F860000}"/>
    <cellStyle name="Nuovo 11 3 4 4" xfId="24971" xr:uid="{00000000-0005-0000-0000-000010860000}"/>
    <cellStyle name="Nuovo 11 3 5" xfId="18396" xr:uid="{00000000-0005-0000-0000-000011860000}"/>
    <cellStyle name="Nuovo 11 3 5 2" xfId="34128" xr:uid="{00000000-0005-0000-0000-000012860000}"/>
    <cellStyle name="Nuovo 11 3 6" xfId="18397" xr:uid="{00000000-0005-0000-0000-000013860000}"/>
    <cellStyle name="Nuovo 11 3 7" xfId="24967" xr:uid="{00000000-0005-0000-0000-000014860000}"/>
    <cellStyle name="Nuovo 11 4" xfId="18398" xr:uid="{00000000-0005-0000-0000-000015860000}"/>
    <cellStyle name="Nuovo 11 4 2" xfId="18399" xr:uid="{00000000-0005-0000-0000-000016860000}"/>
    <cellStyle name="Nuovo 11 4 2 2" xfId="18400" xr:uid="{00000000-0005-0000-0000-000017860000}"/>
    <cellStyle name="Nuovo 11 4 2 2 2" xfId="18401" xr:uid="{00000000-0005-0000-0000-000018860000}"/>
    <cellStyle name="Nuovo 11 4 2 2 3" xfId="18402" xr:uid="{00000000-0005-0000-0000-000019860000}"/>
    <cellStyle name="Nuovo 11 4 2 2 4" xfId="24974" xr:uid="{00000000-0005-0000-0000-00001A860000}"/>
    <cellStyle name="Nuovo 11 4 2 3" xfId="18403" xr:uid="{00000000-0005-0000-0000-00001B860000}"/>
    <cellStyle name="Nuovo 11 4 2 4" xfId="18404" xr:uid="{00000000-0005-0000-0000-00001C860000}"/>
    <cellStyle name="Nuovo 11 4 2 5" xfId="24973" xr:uid="{00000000-0005-0000-0000-00001D860000}"/>
    <cellStyle name="Nuovo 11 4 3" xfId="18405" xr:uid="{00000000-0005-0000-0000-00001E860000}"/>
    <cellStyle name="Nuovo 11 4 3 2" xfId="18406" xr:uid="{00000000-0005-0000-0000-00001F860000}"/>
    <cellStyle name="Nuovo 11 4 3 3" xfId="18407" xr:uid="{00000000-0005-0000-0000-000020860000}"/>
    <cellStyle name="Nuovo 11 4 3 4" xfId="24975" xr:uid="{00000000-0005-0000-0000-000021860000}"/>
    <cellStyle name="Nuovo 11 4 4" xfId="18408" xr:uid="{00000000-0005-0000-0000-000022860000}"/>
    <cellStyle name="Nuovo 11 4 5" xfId="18409" xr:uid="{00000000-0005-0000-0000-000023860000}"/>
    <cellStyle name="Nuovo 11 4 6" xfId="24972" xr:uid="{00000000-0005-0000-0000-000024860000}"/>
    <cellStyle name="Nuovo 11 5" xfId="18410" xr:uid="{00000000-0005-0000-0000-000025860000}"/>
    <cellStyle name="Nuovo 11 5 2" xfId="18411" xr:uid="{00000000-0005-0000-0000-000026860000}"/>
    <cellStyle name="Nuovo 11 5 3" xfId="18412" xr:uid="{00000000-0005-0000-0000-000027860000}"/>
    <cellStyle name="Nuovo 11 5 4" xfId="24976" xr:uid="{00000000-0005-0000-0000-000028860000}"/>
    <cellStyle name="Nuovo 11 6" xfId="18413" xr:uid="{00000000-0005-0000-0000-000029860000}"/>
    <cellStyle name="Nuovo 11 6 2" xfId="32854" xr:uid="{00000000-0005-0000-0000-00002A860000}"/>
    <cellStyle name="Nuovo 11 7" xfId="18414" xr:uid="{00000000-0005-0000-0000-00002B860000}"/>
    <cellStyle name="Nuovo 11 8" xfId="23762" xr:uid="{00000000-0005-0000-0000-00002C860000}"/>
    <cellStyle name="Nuovo 12" xfId="18415" xr:uid="{00000000-0005-0000-0000-00002D860000}"/>
    <cellStyle name="Nuovo 12 2" xfId="18416" xr:uid="{00000000-0005-0000-0000-00002E860000}"/>
    <cellStyle name="Nuovo 12 2 2" xfId="18417" xr:uid="{00000000-0005-0000-0000-00002F860000}"/>
    <cellStyle name="Nuovo 12 2 2 2" xfId="18418" xr:uid="{00000000-0005-0000-0000-000030860000}"/>
    <cellStyle name="Nuovo 12 2 2 3" xfId="18419" xr:uid="{00000000-0005-0000-0000-000031860000}"/>
    <cellStyle name="Nuovo 12 2 2 4" xfId="24978" xr:uid="{00000000-0005-0000-0000-000032860000}"/>
    <cellStyle name="Nuovo 12 2 3" xfId="18420" xr:uid="{00000000-0005-0000-0000-000033860000}"/>
    <cellStyle name="Nuovo 12 2 3 2" xfId="34129" xr:uid="{00000000-0005-0000-0000-000034860000}"/>
    <cellStyle name="Nuovo 12 2 4" xfId="18421" xr:uid="{00000000-0005-0000-0000-000035860000}"/>
    <cellStyle name="Nuovo 12 2 5" xfId="24977" xr:uid="{00000000-0005-0000-0000-000036860000}"/>
    <cellStyle name="Nuovo 12 3" xfId="18422" xr:uid="{00000000-0005-0000-0000-000037860000}"/>
    <cellStyle name="Nuovo 12 3 2" xfId="18423" xr:uid="{00000000-0005-0000-0000-000038860000}"/>
    <cellStyle name="Nuovo 12 3 2 2" xfId="18424" xr:uid="{00000000-0005-0000-0000-000039860000}"/>
    <cellStyle name="Nuovo 12 3 2 3" xfId="18425" xr:uid="{00000000-0005-0000-0000-00003A860000}"/>
    <cellStyle name="Nuovo 12 3 2 4" xfId="24980" xr:uid="{00000000-0005-0000-0000-00003B860000}"/>
    <cellStyle name="Nuovo 12 3 3" xfId="18426" xr:uid="{00000000-0005-0000-0000-00003C860000}"/>
    <cellStyle name="Nuovo 12 3 3 2" xfId="18427" xr:uid="{00000000-0005-0000-0000-00003D860000}"/>
    <cellStyle name="Nuovo 12 3 3 2 2" xfId="18428" xr:uid="{00000000-0005-0000-0000-00003E860000}"/>
    <cellStyle name="Nuovo 12 3 3 2 3" xfId="18429" xr:uid="{00000000-0005-0000-0000-00003F860000}"/>
    <cellStyle name="Nuovo 12 3 3 2 4" xfId="24982" xr:uid="{00000000-0005-0000-0000-000040860000}"/>
    <cellStyle name="Nuovo 12 3 3 3" xfId="18430" xr:uid="{00000000-0005-0000-0000-000041860000}"/>
    <cellStyle name="Nuovo 12 3 3 4" xfId="18431" xr:uid="{00000000-0005-0000-0000-000042860000}"/>
    <cellStyle name="Nuovo 12 3 3 5" xfId="24981" xr:uid="{00000000-0005-0000-0000-000043860000}"/>
    <cellStyle name="Nuovo 12 3 4" xfId="18432" xr:uid="{00000000-0005-0000-0000-000044860000}"/>
    <cellStyle name="Nuovo 12 3 4 2" xfId="18433" xr:uid="{00000000-0005-0000-0000-000045860000}"/>
    <cellStyle name="Nuovo 12 3 4 3" xfId="18434" xr:uid="{00000000-0005-0000-0000-000046860000}"/>
    <cellStyle name="Nuovo 12 3 4 4" xfId="24983" xr:uid="{00000000-0005-0000-0000-000047860000}"/>
    <cellStyle name="Nuovo 12 3 5" xfId="18435" xr:uid="{00000000-0005-0000-0000-000048860000}"/>
    <cellStyle name="Nuovo 12 3 5 2" xfId="34130" xr:uid="{00000000-0005-0000-0000-000049860000}"/>
    <cellStyle name="Nuovo 12 3 6" xfId="18436" xr:uid="{00000000-0005-0000-0000-00004A860000}"/>
    <cellStyle name="Nuovo 12 3 7" xfId="24979" xr:uid="{00000000-0005-0000-0000-00004B860000}"/>
    <cellStyle name="Nuovo 12 4" xfId="18437" xr:uid="{00000000-0005-0000-0000-00004C860000}"/>
    <cellStyle name="Nuovo 12 4 2" xfId="18438" xr:uid="{00000000-0005-0000-0000-00004D860000}"/>
    <cellStyle name="Nuovo 12 4 2 2" xfId="18439" xr:uid="{00000000-0005-0000-0000-00004E860000}"/>
    <cellStyle name="Nuovo 12 4 2 2 2" xfId="18440" xr:uid="{00000000-0005-0000-0000-00004F860000}"/>
    <cellStyle name="Nuovo 12 4 2 2 3" xfId="18441" xr:uid="{00000000-0005-0000-0000-000050860000}"/>
    <cellStyle name="Nuovo 12 4 2 2 4" xfId="24986" xr:uid="{00000000-0005-0000-0000-000051860000}"/>
    <cellStyle name="Nuovo 12 4 2 3" xfId="18442" xr:uid="{00000000-0005-0000-0000-000052860000}"/>
    <cellStyle name="Nuovo 12 4 2 4" xfId="18443" xr:uid="{00000000-0005-0000-0000-000053860000}"/>
    <cellStyle name="Nuovo 12 4 2 5" xfId="24985" xr:uid="{00000000-0005-0000-0000-000054860000}"/>
    <cellStyle name="Nuovo 12 4 3" xfId="18444" xr:uid="{00000000-0005-0000-0000-000055860000}"/>
    <cellStyle name="Nuovo 12 4 3 2" xfId="18445" xr:uid="{00000000-0005-0000-0000-000056860000}"/>
    <cellStyle name="Nuovo 12 4 3 3" xfId="18446" xr:uid="{00000000-0005-0000-0000-000057860000}"/>
    <cellStyle name="Nuovo 12 4 3 4" xfId="24987" xr:uid="{00000000-0005-0000-0000-000058860000}"/>
    <cellStyle name="Nuovo 12 4 4" xfId="18447" xr:uid="{00000000-0005-0000-0000-000059860000}"/>
    <cellStyle name="Nuovo 12 4 5" xfId="18448" xr:uid="{00000000-0005-0000-0000-00005A860000}"/>
    <cellStyle name="Nuovo 12 4 6" xfId="24984" xr:uid="{00000000-0005-0000-0000-00005B860000}"/>
    <cellStyle name="Nuovo 12 5" xfId="18449" xr:uid="{00000000-0005-0000-0000-00005C860000}"/>
    <cellStyle name="Nuovo 12 5 2" xfId="18450" xr:uid="{00000000-0005-0000-0000-00005D860000}"/>
    <cellStyle name="Nuovo 12 5 3" xfId="18451" xr:uid="{00000000-0005-0000-0000-00005E860000}"/>
    <cellStyle name="Nuovo 12 5 4" xfId="24988" xr:uid="{00000000-0005-0000-0000-00005F860000}"/>
    <cellStyle name="Nuovo 12 6" xfId="18452" xr:uid="{00000000-0005-0000-0000-000060860000}"/>
    <cellStyle name="Nuovo 12 6 2" xfId="32855" xr:uid="{00000000-0005-0000-0000-000061860000}"/>
    <cellStyle name="Nuovo 12 7" xfId="18453" xr:uid="{00000000-0005-0000-0000-000062860000}"/>
    <cellStyle name="Nuovo 12 8" xfId="23763" xr:uid="{00000000-0005-0000-0000-000063860000}"/>
    <cellStyle name="Nuovo 13" xfId="18454" xr:uid="{00000000-0005-0000-0000-000064860000}"/>
    <cellStyle name="Nuovo 13 2" xfId="18455" xr:uid="{00000000-0005-0000-0000-000065860000}"/>
    <cellStyle name="Nuovo 13 2 2" xfId="18456" xr:uid="{00000000-0005-0000-0000-000066860000}"/>
    <cellStyle name="Nuovo 13 2 2 2" xfId="18457" xr:uid="{00000000-0005-0000-0000-000067860000}"/>
    <cellStyle name="Nuovo 13 2 2 3" xfId="18458" xr:uid="{00000000-0005-0000-0000-000068860000}"/>
    <cellStyle name="Nuovo 13 2 2 4" xfId="24990" xr:uid="{00000000-0005-0000-0000-000069860000}"/>
    <cellStyle name="Nuovo 13 2 3" xfId="18459" xr:uid="{00000000-0005-0000-0000-00006A860000}"/>
    <cellStyle name="Nuovo 13 2 3 2" xfId="34131" xr:uid="{00000000-0005-0000-0000-00006B860000}"/>
    <cellStyle name="Nuovo 13 2 4" xfId="18460" xr:uid="{00000000-0005-0000-0000-00006C860000}"/>
    <cellStyle name="Nuovo 13 2 5" xfId="24989" xr:uid="{00000000-0005-0000-0000-00006D860000}"/>
    <cellStyle name="Nuovo 13 3" xfId="18461" xr:uid="{00000000-0005-0000-0000-00006E860000}"/>
    <cellStyle name="Nuovo 13 3 2" xfId="18462" xr:uid="{00000000-0005-0000-0000-00006F860000}"/>
    <cellStyle name="Nuovo 13 3 2 2" xfId="18463" xr:uid="{00000000-0005-0000-0000-000070860000}"/>
    <cellStyle name="Nuovo 13 3 2 3" xfId="18464" xr:uid="{00000000-0005-0000-0000-000071860000}"/>
    <cellStyle name="Nuovo 13 3 2 4" xfId="24992" xr:uid="{00000000-0005-0000-0000-000072860000}"/>
    <cellStyle name="Nuovo 13 3 3" xfId="18465" xr:uid="{00000000-0005-0000-0000-000073860000}"/>
    <cellStyle name="Nuovo 13 3 3 2" xfId="18466" xr:uid="{00000000-0005-0000-0000-000074860000}"/>
    <cellStyle name="Nuovo 13 3 3 2 2" xfId="18467" xr:uid="{00000000-0005-0000-0000-000075860000}"/>
    <cellStyle name="Nuovo 13 3 3 2 3" xfId="18468" xr:uid="{00000000-0005-0000-0000-000076860000}"/>
    <cellStyle name="Nuovo 13 3 3 2 4" xfId="24994" xr:uid="{00000000-0005-0000-0000-000077860000}"/>
    <cellStyle name="Nuovo 13 3 3 3" xfId="18469" xr:uid="{00000000-0005-0000-0000-000078860000}"/>
    <cellStyle name="Nuovo 13 3 3 4" xfId="18470" xr:uid="{00000000-0005-0000-0000-000079860000}"/>
    <cellStyle name="Nuovo 13 3 3 5" xfId="24993" xr:uid="{00000000-0005-0000-0000-00007A860000}"/>
    <cellStyle name="Nuovo 13 3 4" xfId="18471" xr:uid="{00000000-0005-0000-0000-00007B860000}"/>
    <cellStyle name="Nuovo 13 3 4 2" xfId="18472" xr:uid="{00000000-0005-0000-0000-00007C860000}"/>
    <cellStyle name="Nuovo 13 3 4 3" xfId="18473" xr:uid="{00000000-0005-0000-0000-00007D860000}"/>
    <cellStyle name="Nuovo 13 3 4 4" xfId="24995" xr:uid="{00000000-0005-0000-0000-00007E860000}"/>
    <cellStyle name="Nuovo 13 3 5" xfId="18474" xr:uid="{00000000-0005-0000-0000-00007F860000}"/>
    <cellStyle name="Nuovo 13 3 5 2" xfId="34132" xr:uid="{00000000-0005-0000-0000-000080860000}"/>
    <cellStyle name="Nuovo 13 3 6" xfId="18475" xr:uid="{00000000-0005-0000-0000-000081860000}"/>
    <cellStyle name="Nuovo 13 3 7" xfId="24991" xr:uid="{00000000-0005-0000-0000-000082860000}"/>
    <cellStyle name="Nuovo 13 4" xfId="18476" xr:uid="{00000000-0005-0000-0000-000083860000}"/>
    <cellStyle name="Nuovo 13 4 2" xfId="18477" xr:uid="{00000000-0005-0000-0000-000084860000}"/>
    <cellStyle name="Nuovo 13 4 2 2" xfId="18478" xr:uid="{00000000-0005-0000-0000-000085860000}"/>
    <cellStyle name="Nuovo 13 4 2 2 2" xfId="18479" xr:uid="{00000000-0005-0000-0000-000086860000}"/>
    <cellStyle name="Nuovo 13 4 2 2 3" xfId="18480" xr:uid="{00000000-0005-0000-0000-000087860000}"/>
    <cellStyle name="Nuovo 13 4 2 2 4" xfId="24998" xr:uid="{00000000-0005-0000-0000-000088860000}"/>
    <cellStyle name="Nuovo 13 4 2 3" xfId="18481" xr:uid="{00000000-0005-0000-0000-000089860000}"/>
    <cellStyle name="Nuovo 13 4 2 4" xfId="18482" xr:uid="{00000000-0005-0000-0000-00008A860000}"/>
    <cellStyle name="Nuovo 13 4 2 5" xfId="24997" xr:uid="{00000000-0005-0000-0000-00008B860000}"/>
    <cellStyle name="Nuovo 13 4 3" xfId="18483" xr:uid="{00000000-0005-0000-0000-00008C860000}"/>
    <cellStyle name="Nuovo 13 4 3 2" xfId="18484" xr:uid="{00000000-0005-0000-0000-00008D860000}"/>
    <cellStyle name="Nuovo 13 4 3 3" xfId="18485" xr:uid="{00000000-0005-0000-0000-00008E860000}"/>
    <cellStyle name="Nuovo 13 4 3 4" xfId="24999" xr:uid="{00000000-0005-0000-0000-00008F860000}"/>
    <cellStyle name="Nuovo 13 4 4" xfId="18486" xr:uid="{00000000-0005-0000-0000-000090860000}"/>
    <cellStyle name="Nuovo 13 4 5" xfId="18487" xr:uid="{00000000-0005-0000-0000-000091860000}"/>
    <cellStyle name="Nuovo 13 4 6" xfId="24996" xr:uid="{00000000-0005-0000-0000-000092860000}"/>
    <cellStyle name="Nuovo 13 5" xfId="18488" xr:uid="{00000000-0005-0000-0000-000093860000}"/>
    <cellStyle name="Nuovo 13 5 2" xfId="18489" xr:uid="{00000000-0005-0000-0000-000094860000}"/>
    <cellStyle name="Nuovo 13 5 3" xfId="18490" xr:uid="{00000000-0005-0000-0000-000095860000}"/>
    <cellStyle name="Nuovo 13 5 4" xfId="25000" xr:uid="{00000000-0005-0000-0000-000096860000}"/>
    <cellStyle name="Nuovo 13 6" xfId="18491" xr:uid="{00000000-0005-0000-0000-000097860000}"/>
    <cellStyle name="Nuovo 13 6 2" xfId="32856" xr:uid="{00000000-0005-0000-0000-000098860000}"/>
    <cellStyle name="Nuovo 13 7" xfId="18492" xr:uid="{00000000-0005-0000-0000-000099860000}"/>
    <cellStyle name="Nuovo 13 8" xfId="23764" xr:uid="{00000000-0005-0000-0000-00009A860000}"/>
    <cellStyle name="Nuovo 14" xfId="18493" xr:uid="{00000000-0005-0000-0000-00009B860000}"/>
    <cellStyle name="Nuovo 14 2" xfId="18494" xr:uid="{00000000-0005-0000-0000-00009C860000}"/>
    <cellStyle name="Nuovo 14 2 2" xfId="18495" xr:uid="{00000000-0005-0000-0000-00009D860000}"/>
    <cellStyle name="Nuovo 14 2 2 2" xfId="18496" xr:uid="{00000000-0005-0000-0000-00009E860000}"/>
    <cellStyle name="Nuovo 14 2 2 3" xfId="18497" xr:uid="{00000000-0005-0000-0000-00009F860000}"/>
    <cellStyle name="Nuovo 14 2 2 4" xfId="25002" xr:uid="{00000000-0005-0000-0000-0000A0860000}"/>
    <cellStyle name="Nuovo 14 2 3" xfId="18498" xr:uid="{00000000-0005-0000-0000-0000A1860000}"/>
    <cellStyle name="Nuovo 14 2 3 2" xfId="34133" xr:uid="{00000000-0005-0000-0000-0000A2860000}"/>
    <cellStyle name="Nuovo 14 2 4" xfId="18499" xr:uid="{00000000-0005-0000-0000-0000A3860000}"/>
    <cellStyle name="Nuovo 14 2 5" xfId="25001" xr:uid="{00000000-0005-0000-0000-0000A4860000}"/>
    <cellStyle name="Nuovo 14 3" xfId="18500" xr:uid="{00000000-0005-0000-0000-0000A5860000}"/>
    <cellStyle name="Nuovo 14 3 2" xfId="18501" xr:uid="{00000000-0005-0000-0000-0000A6860000}"/>
    <cellStyle name="Nuovo 14 3 2 2" xfId="18502" xr:uid="{00000000-0005-0000-0000-0000A7860000}"/>
    <cellStyle name="Nuovo 14 3 2 3" xfId="18503" xr:uid="{00000000-0005-0000-0000-0000A8860000}"/>
    <cellStyle name="Nuovo 14 3 2 4" xfId="25004" xr:uid="{00000000-0005-0000-0000-0000A9860000}"/>
    <cellStyle name="Nuovo 14 3 3" xfId="18504" xr:uid="{00000000-0005-0000-0000-0000AA860000}"/>
    <cellStyle name="Nuovo 14 3 3 2" xfId="18505" xr:uid="{00000000-0005-0000-0000-0000AB860000}"/>
    <cellStyle name="Nuovo 14 3 3 2 2" xfId="18506" xr:uid="{00000000-0005-0000-0000-0000AC860000}"/>
    <cellStyle name="Nuovo 14 3 3 2 3" xfId="18507" xr:uid="{00000000-0005-0000-0000-0000AD860000}"/>
    <cellStyle name="Nuovo 14 3 3 2 4" xfId="25006" xr:uid="{00000000-0005-0000-0000-0000AE860000}"/>
    <cellStyle name="Nuovo 14 3 3 3" xfId="18508" xr:uid="{00000000-0005-0000-0000-0000AF860000}"/>
    <cellStyle name="Nuovo 14 3 3 4" xfId="18509" xr:uid="{00000000-0005-0000-0000-0000B0860000}"/>
    <cellStyle name="Nuovo 14 3 3 5" xfId="25005" xr:uid="{00000000-0005-0000-0000-0000B1860000}"/>
    <cellStyle name="Nuovo 14 3 4" xfId="18510" xr:uid="{00000000-0005-0000-0000-0000B2860000}"/>
    <cellStyle name="Nuovo 14 3 4 2" xfId="18511" xr:uid="{00000000-0005-0000-0000-0000B3860000}"/>
    <cellStyle name="Nuovo 14 3 4 3" xfId="18512" xr:uid="{00000000-0005-0000-0000-0000B4860000}"/>
    <cellStyle name="Nuovo 14 3 4 4" xfId="25007" xr:uid="{00000000-0005-0000-0000-0000B5860000}"/>
    <cellStyle name="Nuovo 14 3 5" xfId="18513" xr:uid="{00000000-0005-0000-0000-0000B6860000}"/>
    <cellStyle name="Nuovo 14 3 5 2" xfId="34134" xr:uid="{00000000-0005-0000-0000-0000B7860000}"/>
    <cellStyle name="Nuovo 14 3 6" xfId="18514" xr:uid="{00000000-0005-0000-0000-0000B8860000}"/>
    <cellStyle name="Nuovo 14 3 7" xfId="25003" xr:uid="{00000000-0005-0000-0000-0000B9860000}"/>
    <cellStyle name="Nuovo 14 4" xfId="18515" xr:uid="{00000000-0005-0000-0000-0000BA860000}"/>
    <cellStyle name="Nuovo 14 4 2" xfId="18516" xr:uid="{00000000-0005-0000-0000-0000BB860000}"/>
    <cellStyle name="Nuovo 14 4 2 2" xfId="18517" xr:uid="{00000000-0005-0000-0000-0000BC860000}"/>
    <cellStyle name="Nuovo 14 4 2 2 2" xfId="18518" xr:uid="{00000000-0005-0000-0000-0000BD860000}"/>
    <cellStyle name="Nuovo 14 4 2 2 3" xfId="18519" xr:uid="{00000000-0005-0000-0000-0000BE860000}"/>
    <cellStyle name="Nuovo 14 4 2 2 4" xfId="25010" xr:uid="{00000000-0005-0000-0000-0000BF860000}"/>
    <cellStyle name="Nuovo 14 4 2 3" xfId="18520" xr:uid="{00000000-0005-0000-0000-0000C0860000}"/>
    <cellStyle name="Nuovo 14 4 2 4" xfId="18521" xr:uid="{00000000-0005-0000-0000-0000C1860000}"/>
    <cellStyle name="Nuovo 14 4 2 5" xfId="25009" xr:uid="{00000000-0005-0000-0000-0000C2860000}"/>
    <cellStyle name="Nuovo 14 4 3" xfId="18522" xr:uid="{00000000-0005-0000-0000-0000C3860000}"/>
    <cellStyle name="Nuovo 14 4 3 2" xfId="18523" xr:uid="{00000000-0005-0000-0000-0000C4860000}"/>
    <cellStyle name="Nuovo 14 4 3 3" xfId="18524" xr:uid="{00000000-0005-0000-0000-0000C5860000}"/>
    <cellStyle name="Nuovo 14 4 3 4" xfId="25011" xr:uid="{00000000-0005-0000-0000-0000C6860000}"/>
    <cellStyle name="Nuovo 14 4 4" xfId="18525" xr:uid="{00000000-0005-0000-0000-0000C7860000}"/>
    <cellStyle name="Nuovo 14 4 5" xfId="18526" xr:uid="{00000000-0005-0000-0000-0000C8860000}"/>
    <cellStyle name="Nuovo 14 4 6" xfId="25008" xr:uid="{00000000-0005-0000-0000-0000C9860000}"/>
    <cellStyle name="Nuovo 14 5" xfId="18527" xr:uid="{00000000-0005-0000-0000-0000CA860000}"/>
    <cellStyle name="Nuovo 14 5 2" xfId="18528" xr:uid="{00000000-0005-0000-0000-0000CB860000}"/>
    <cellStyle name="Nuovo 14 5 3" xfId="18529" xr:uid="{00000000-0005-0000-0000-0000CC860000}"/>
    <cellStyle name="Nuovo 14 5 4" xfId="25012" xr:uid="{00000000-0005-0000-0000-0000CD860000}"/>
    <cellStyle name="Nuovo 14 6" xfId="18530" xr:uid="{00000000-0005-0000-0000-0000CE860000}"/>
    <cellStyle name="Nuovo 14 6 2" xfId="32857" xr:uid="{00000000-0005-0000-0000-0000CF860000}"/>
    <cellStyle name="Nuovo 14 7" xfId="18531" xr:uid="{00000000-0005-0000-0000-0000D0860000}"/>
    <cellStyle name="Nuovo 14 8" xfId="23765" xr:uid="{00000000-0005-0000-0000-0000D1860000}"/>
    <cellStyle name="Nuovo 15" xfId="18532" xr:uid="{00000000-0005-0000-0000-0000D2860000}"/>
    <cellStyle name="Nuovo 15 2" xfId="18533" xr:uid="{00000000-0005-0000-0000-0000D3860000}"/>
    <cellStyle name="Nuovo 15 2 2" xfId="18534" xr:uid="{00000000-0005-0000-0000-0000D4860000}"/>
    <cellStyle name="Nuovo 15 2 2 2" xfId="18535" xr:uid="{00000000-0005-0000-0000-0000D5860000}"/>
    <cellStyle name="Nuovo 15 2 2 3" xfId="18536" xr:uid="{00000000-0005-0000-0000-0000D6860000}"/>
    <cellStyle name="Nuovo 15 2 2 4" xfId="25014" xr:uid="{00000000-0005-0000-0000-0000D7860000}"/>
    <cellStyle name="Nuovo 15 2 3" xfId="18537" xr:uid="{00000000-0005-0000-0000-0000D8860000}"/>
    <cellStyle name="Nuovo 15 2 3 2" xfId="34135" xr:uid="{00000000-0005-0000-0000-0000D9860000}"/>
    <cellStyle name="Nuovo 15 2 4" xfId="18538" xr:uid="{00000000-0005-0000-0000-0000DA860000}"/>
    <cellStyle name="Nuovo 15 2 5" xfId="25013" xr:uid="{00000000-0005-0000-0000-0000DB860000}"/>
    <cellStyle name="Nuovo 15 3" xfId="18539" xr:uid="{00000000-0005-0000-0000-0000DC860000}"/>
    <cellStyle name="Nuovo 15 3 2" xfId="18540" xr:uid="{00000000-0005-0000-0000-0000DD860000}"/>
    <cellStyle name="Nuovo 15 3 2 2" xfId="18541" xr:uid="{00000000-0005-0000-0000-0000DE860000}"/>
    <cellStyle name="Nuovo 15 3 2 3" xfId="18542" xr:uid="{00000000-0005-0000-0000-0000DF860000}"/>
    <cellStyle name="Nuovo 15 3 2 4" xfId="25016" xr:uid="{00000000-0005-0000-0000-0000E0860000}"/>
    <cellStyle name="Nuovo 15 3 3" xfId="18543" xr:uid="{00000000-0005-0000-0000-0000E1860000}"/>
    <cellStyle name="Nuovo 15 3 3 2" xfId="18544" xr:uid="{00000000-0005-0000-0000-0000E2860000}"/>
    <cellStyle name="Nuovo 15 3 3 2 2" xfId="18545" xr:uid="{00000000-0005-0000-0000-0000E3860000}"/>
    <cellStyle name="Nuovo 15 3 3 2 3" xfId="18546" xr:uid="{00000000-0005-0000-0000-0000E4860000}"/>
    <cellStyle name="Nuovo 15 3 3 2 4" xfId="25018" xr:uid="{00000000-0005-0000-0000-0000E5860000}"/>
    <cellStyle name="Nuovo 15 3 3 3" xfId="18547" xr:uid="{00000000-0005-0000-0000-0000E6860000}"/>
    <cellStyle name="Nuovo 15 3 3 4" xfId="18548" xr:uid="{00000000-0005-0000-0000-0000E7860000}"/>
    <cellStyle name="Nuovo 15 3 3 5" xfId="25017" xr:uid="{00000000-0005-0000-0000-0000E8860000}"/>
    <cellStyle name="Nuovo 15 3 4" xfId="18549" xr:uid="{00000000-0005-0000-0000-0000E9860000}"/>
    <cellStyle name="Nuovo 15 3 4 2" xfId="18550" xr:uid="{00000000-0005-0000-0000-0000EA860000}"/>
    <cellStyle name="Nuovo 15 3 4 3" xfId="18551" xr:uid="{00000000-0005-0000-0000-0000EB860000}"/>
    <cellStyle name="Nuovo 15 3 4 4" xfId="25019" xr:uid="{00000000-0005-0000-0000-0000EC860000}"/>
    <cellStyle name="Nuovo 15 3 5" xfId="18552" xr:uid="{00000000-0005-0000-0000-0000ED860000}"/>
    <cellStyle name="Nuovo 15 3 5 2" xfId="34136" xr:uid="{00000000-0005-0000-0000-0000EE860000}"/>
    <cellStyle name="Nuovo 15 3 6" xfId="18553" xr:uid="{00000000-0005-0000-0000-0000EF860000}"/>
    <cellStyle name="Nuovo 15 3 7" xfId="25015" xr:uid="{00000000-0005-0000-0000-0000F0860000}"/>
    <cellStyle name="Nuovo 15 4" xfId="18554" xr:uid="{00000000-0005-0000-0000-0000F1860000}"/>
    <cellStyle name="Nuovo 15 4 2" xfId="18555" xr:uid="{00000000-0005-0000-0000-0000F2860000}"/>
    <cellStyle name="Nuovo 15 4 2 2" xfId="18556" xr:uid="{00000000-0005-0000-0000-0000F3860000}"/>
    <cellStyle name="Nuovo 15 4 2 2 2" xfId="18557" xr:uid="{00000000-0005-0000-0000-0000F4860000}"/>
    <cellStyle name="Nuovo 15 4 2 2 3" xfId="18558" xr:uid="{00000000-0005-0000-0000-0000F5860000}"/>
    <cellStyle name="Nuovo 15 4 2 2 4" xfId="25022" xr:uid="{00000000-0005-0000-0000-0000F6860000}"/>
    <cellStyle name="Nuovo 15 4 2 3" xfId="18559" xr:uid="{00000000-0005-0000-0000-0000F7860000}"/>
    <cellStyle name="Nuovo 15 4 2 4" xfId="18560" xr:uid="{00000000-0005-0000-0000-0000F8860000}"/>
    <cellStyle name="Nuovo 15 4 2 5" xfId="25021" xr:uid="{00000000-0005-0000-0000-0000F9860000}"/>
    <cellStyle name="Nuovo 15 4 3" xfId="18561" xr:uid="{00000000-0005-0000-0000-0000FA860000}"/>
    <cellStyle name="Nuovo 15 4 3 2" xfId="18562" xr:uid="{00000000-0005-0000-0000-0000FB860000}"/>
    <cellStyle name="Nuovo 15 4 3 3" xfId="18563" xr:uid="{00000000-0005-0000-0000-0000FC860000}"/>
    <cellStyle name="Nuovo 15 4 3 4" xfId="25023" xr:uid="{00000000-0005-0000-0000-0000FD860000}"/>
    <cellStyle name="Nuovo 15 4 4" xfId="18564" xr:uid="{00000000-0005-0000-0000-0000FE860000}"/>
    <cellStyle name="Nuovo 15 4 5" xfId="18565" xr:uid="{00000000-0005-0000-0000-0000FF860000}"/>
    <cellStyle name="Nuovo 15 4 6" xfId="25020" xr:uid="{00000000-0005-0000-0000-000000870000}"/>
    <cellStyle name="Nuovo 15 5" xfId="18566" xr:uid="{00000000-0005-0000-0000-000001870000}"/>
    <cellStyle name="Nuovo 15 5 2" xfId="18567" xr:uid="{00000000-0005-0000-0000-000002870000}"/>
    <cellStyle name="Nuovo 15 5 3" xfId="18568" xr:uid="{00000000-0005-0000-0000-000003870000}"/>
    <cellStyle name="Nuovo 15 5 4" xfId="25024" xr:uid="{00000000-0005-0000-0000-000004870000}"/>
    <cellStyle name="Nuovo 15 6" xfId="18569" xr:uid="{00000000-0005-0000-0000-000005870000}"/>
    <cellStyle name="Nuovo 15 6 2" xfId="32858" xr:uid="{00000000-0005-0000-0000-000006870000}"/>
    <cellStyle name="Nuovo 15 7" xfId="18570" xr:uid="{00000000-0005-0000-0000-000007870000}"/>
    <cellStyle name="Nuovo 15 8" xfId="23766" xr:uid="{00000000-0005-0000-0000-000008870000}"/>
    <cellStyle name="Nuovo 16" xfId="18571" xr:uid="{00000000-0005-0000-0000-000009870000}"/>
    <cellStyle name="Nuovo 16 2" xfId="18572" xr:uid="{00000000-0005-0000-0000-00000A870000}"/>
    <cellStyle name="Nuovo 16 2 2" xfId="18573" xr:uid="{00000000-0005-0000-0000-00000B870000}"/>
    <cellStyle name="Nuovo 16 2 2 2" xfId="18574" xr:uid="{00000000-0005-0000-0000-00000C870000}"/>
    <cellStyle name="Nuovo 16 2 2 3" xfId="18575" xr:uid="{00000000-0005-0000-0000-00000D870000}"/>
    <cellStyle name="Nuovo 16 2 2 4" xfId="25026" xr:uid="{00000000-0005-0000-0000-00000E870000}"/>
    <cellStyle name="Nuovo 16 2 3" xfId="18576" xr:uid="{00000000-0005-0000-0000-00000F870000}"/>
    <cellStyle name="Nuovo 16 2 3 2" xfId="34137" xr:uid="{00000000-0005-0000-0000-000010870000}"/>
    <cellStyle name="Nuovo 16 2 4" xfId="18577" xr:uid="{00000000-0005-0000-0000-000011870000}"/>
    <cellStyle name="Nuovo 16 2 5" xfId="25025" xr:uid="{00000000-0005-0000-0000-000012870000}"/>
    <cellStyle name="Nuovo 16 3" xfId="18578" xr:uid="{00000000-0005-0000-0000-000013870000}"/>
    <cellStyle name="Nuovo 16 3 2" xfId="18579" xr:uid="{00000000-0005-0000-0000-000014870000}"/>
    <cellStyle name="Nuovo 16 3 2 2" xfId="18580" xr:uid="{00000000-0005-0000-0000-000015870000}"/>
    <cellStyle name="Nuovo 16 3 2 3" xfId="18581" xr:uid="{00000000-0005-0000-0000-000016870000}"/>
    <cellStyle name="Nuovo 16 3 2 4" xfId="25028" xr:uid="{00000000-0005-0000-0000-000017870000}"/>
    <cellStyle name="Nuovo 16 3 3" xfId="18582" xr:uid="{00000000-0005-0000-0000-000018870000}"/>
    <cellStyle name="Nuovo 16 3 3 2" xfId="18583" xr:uid="{00000000-0005-0000-0000-000019870000}"/>
    <cellStyle name="Nuovo 16 3 3 2 2" xfId="18584" xr:uid="{00000000-0005-0000-0000-00001A870000}"/>
    <cellStyle name="Nuovo 16 3 3 2 3" xfId="18585" xr:uid="{00000000-0005-0000-0000-00001B870000}"/>
    <cellStyle name="Nuovo 16 3 3 2 4" xfId="25030" xr:uid="{00000000-0005-0000-0000-00001C870000}"/>
    <cellStyle name="Nuovo 16 3 3 3" xfId="18586" xr:uid="{00000000-0005-0000-0000-00001D870000}"/>
    <cellStyle name="Nuovo 16 3 3 4" xfId="18587" xr:uid="{00000000-0005-0000-0000-00001E870000}"/>
    <cellStyle name="Nuovo 16 3 3 5" xfId="25029" xr:uid="{00000000-0005-0000-0000-00001F870000}"/>
    <cellStyle name="Nuovo 16 3 4" xfId="18588" xr:uid="{00000000-0005-0000-0000-000020870000}"/>
    <cellStyle name="Nuovo 16 3 4 2" xfId="18589" xr:uid="{00000000-0005-0000-0000-000021870000}"/>
    <cellStyle name="Nuovo 16 3 4 3" xfId="18590" xr:uid="{00000000-0005-0000-0000-000022870000}"/>
    <cellStyle name="Nuovo 16 3 4 4" xfId="25031" xr:uid="{00000000-0005-0000-0000-000023870000}"/>
    <cellStyle name="Nuovo 16 3 5" xfId="18591" xr:uid="{00000000-0005-0000-0000-000024870000}"/>
    <cellStyle name="Nuovo 16 3 5 2" xfId="34138" xr:uid="{00000000-0005-0000-0000-000025870000}"/>
    <cellStyle name="Nuovo 16 3 6" xfId="18592" xr:uid="{00000000-0005-0000-0000-000026870000}"/>
    <cellStyle name="Nuovo 16 3 7" xfId="25027" xr:uid="{00000000-0005-0000-0000-000027870000}"/>
    <cellStyle name="Nuovo 16 4" xfId="18593" xr:uid="{00000000-0005-0000-0000-000028870000}"/>
    <cellStyle name="Nuovo 16 4 2" xfId="18594" xr:uid="{00000000-0005-0000-0000-000029870000}"/>
    <cellStyle name="Nuovo 16 4 2 2" xfId="18595" xr:uid="{00000000-0005-0000-0000-00002A870000}"/>
    <cellStyle name="Nuovo 16 4 2 2 2" xfId="18596" xr:uid="{00000000-0005-0000-0000-00002B870000}"/>
    <cellStyle name="Nuovo 16 4 2 2 3" xfId="18597" xr:uid="{00000000-0005-0000-0000-00002C870000}"/>
    <cellStyle name="Nuovo 16 4 2 2 4" xfId="25034" xr:uid="{00000000-0005-0000-0000-00002D870000}"/>
    <cellStyle name="Nuovo 16 4 2 3" xfId="18598" xr:uid="{00000000-0005-0000-0000-00002E870000}"/>
    <cellStyle name="Nuovo 16 4 2 4" xfId="18599" xr:uid="{00000000-0005-0000-0000-00002F870000}"/>
    <cellStyle name="Nuovo 16 4 2 5" xfId="25033" xr:uid="{00000000-0005-0000-0000-000030870000}"/>
    <cellStyle name="Nuovo 16 4 3" xfId="18600" xr:uid="{00000000-0005-0000-0000-000031870000}"/>
    <cellStyle name="Nuovo 16 4 3 2" xfId="18601" xr:uid="{00000000-0005-0000-0000-000032870000}"/>
    <cellStyle name="Nuovo 16 4 3 3" xfId="18602" xr:uid="{00000000-0005-0000-0000-000033870000}"/>
    <cellStyle name="Nuovo 16 4 3 4" xfId="25035" xr:uid="{00000000-0005-0000-0000-000034870000}"/>
    <cellStyle name="Nuovo 16 4 4" xfId="18603" xr:uid="{00000000-0005-0000-0000-000035870000}"/>
    <cellStyle name="Nuovo 16 4 5" xfId="18604" xr:uid="{00000000-0005-0000-0000-000036870000}"/>
    <cellStyle name="Nuovo 16 4 6" xfId="25032" xr:uid="{00000000-0005-0000-0000-000037870000}"/>
    <cellStyle name="Nuovo 16 5" xfId="18605" xr:uid="{00000000-0005-0000-0000-000038870000}"/>
    <cellStyle name="Nuovo 16 5 2" xfId="18606" xr:uid="{00000000-0005-0000-0000-000039870000}"/>
    <cellStyle name="Nuovo 16 5 3" xfId="18607" xr:uid="{00000000-0005-0000-0000-00003A870000}"/>
    <cellStyle name="Nuovo 16 5 4" xfId="25036" xr:uid="{00000000-0005-0000-0000-00003B870000}"/>
    <cellStyle name="Nuovo 16 6" xfId="18608" xr:uid="{00000000-0005-0000-0000-00003C870000}"/>
    <cellStyle name="Nuovo 16 6 2" xfId="32859" xr:uid="{00000000-0005-0000-0000-00003D870000}"/>
    <cellStyle name="Nuovo 16 7" xfId="18609" xr:uid="{00000000-0005-0000-0000-00003E870000}"/>
    <cellStyle name="Nuovo 16 8" xfId="23767" xr:uid="{00000000-0005-0000-0000-00003F870000}"/>
    <cellStyle name="Nuovo 17" xfId="18610" xr:uid="{00000000-0005-0000-0000-000040870000}"/>
    <cellStyle name="Nuovo 17 2" xfId="18611" xr:uid="{00000000-0005-0000-0000-000041870000}"/>
    <cellStyle name="Nuovo 17 2 2" xfId="18612" xr:uid="{00000000-0005-0000-0000-000042870000}"/>
    <cellStyle name="Nuovo 17 2 2 2" xfId="18613" xr:uid="{00000000-0005-0000-0000-000043870000}"/>
    <cellStyle name="Nuovo 17 2 2 3" xfId="18614" xr:uid="{00000000-0005-0000-0000-000044870000}"/>
    <cellStyle name="Nuovo 17 2 2 4" xfId="25038" xr:uid="{00000000-0005-0000-0000-000045870000}"/>
    <cellStyle name="Nuovo 17 2 3" xfId="18615" xr:uid="{00000000-0005-0000-0000-000046870000}"/>
    <cellStyle name="Nuovo 17 2 3 2" xfId="34139" xr:uid="{00000000-0005-0000-0000-000047870000}"/>
    <cellStyle name="Nuovo 17 2 4" xfId="18616" xr:uid="{00000000-0005-0000-0000-000048870000}"/>
    <cellStyle name="Nuovo 17 2 5" xfId="25037" xr:uid="{00000000-0005-0000-0000-000049870000}"/>
    <cellStyle name="Nuovo 17 3" xfId="18617" xr:uid="{00000000-0005-0000-0000-00004A870000}"/>
    <cellStyle name="Nuovo 17 3 2" xfId="18618" xr:uid="{00000000-0005-0000-0000-00004B870000}"/>
    <cellStyle name="Nuovo 17 3 2 2" xfId="18619" xr:uid="{00000000-0005-0000-0000-00004C870000}"/>
    <cellStyle name="Nuovo 17 3 2 3" xfId="18620" xr:uid="{00000000-0005-0000-0000-00004D870000}"/>
    <cellStyle name="Nuovo 17 3 2 4" xfId="25040" xr:uid="{00000000-0005-0000-0000-00004E870000}"/>
    <cellStyle name="Nuovo 17 3 3" xfId="18621" xr:uid="{00000000-0005-0000-0000-00004F870000}"/>
    <cellStyle name="Nuovo 17 3 3 2" xfId="18622" xr:uid="{00000000-0005-0000-0000-000050870000}"/>
    <cellStyle name="Nuovo 17 3 3 2 2" xfId="18623" xr:uid="{00000000-0005-0000-0000-000051870000}"/>
    <cellStyle name="Nuovo 17 3 3 2 3" xfId="18624" xr:uid="{00000000-0005-0000-0000-000052870000}"/>
    <cellStyle name="Nuovo 17 3 3 2 4" xfId="25042" xr:uid="{00000000-0005-0000-0000-000053870000}"/>
    <cellStyle name="Nuovo 17 3 3 3" xfId="18625" xr:uid="{00000000-0005-0000-0000-000054870000}"/>
    <cellStyle name="Nuovo 17 3 3 4" xfId="18626" xr:uid="{00000000-0005-0000-0000-000055870000}"/>
    <cellStyle name="Nuovo 17 3 3 5" xfId="25041" xr:uid="{00000000-0005-0000-0000-000056870000}"/>
    <cellStyle name="Nuovo 17 3 4" xfId="18627" xr:uid="{00000000-0005-0000-0000-000057870000}"/>
    <cellStyle name="Nuovo 17 3 4 2" xfId="18628" xr:uid="{00000000-0005-0000-0000-000058870000}"/>
    <cellStyle name="Nuovo 17 3 4 3" xfId="18629" xr:uid="{00000000-0005-0000-0000-000059870000}"/>
    <cellStyle name="Nuovo 17 3 4 4" xfId="25043" xr:uid="{00000000-0005-0000-0000-00005A870000}"/>
    <cellStyle name="Nuovo 17 3 5" xfId="18630" xr:uid="{00000000-0005-0000-0000-00005B870000}"/>
    <cellStyle name="Nuovo 17 3 5 2" xfId="34140" xr:uid="{00000000-0005-0000-0000-00005C870000}"/>
    <cellStyle name="Nuovo 17 3 6" xfId="18631" xr:uid="{00000000-0005-0000-0000-00005D870000}"/>
    <cellStyle name="Nuovo 17 3 7" xfId="25039" xr:uid="{00000000-0005-0000-0000-00005E870000}"/>
    <cellStyle name="Nuovo 17 4" xfId="18632" xr:uid="{00000000-0005-0000-0000-00005F870000}"/>
    <cellStyle name="Nuovo 17 4 2" xfId="18633" xr:uid="{00000000-0005-0000-0000-000060870000}"/>
    <cellStyle name="Nuovo 17 4 2 2" xfId="18634" xr:uid="{00000000-0005-0000-0000-000061870000}"/>
    <cellStyle name="Nuovo 17 4 2 2 2" xfId="18635" xr:uid="{00000000-0005-0000-0000-000062870000}"/>
    <cellStyle name="Nuovo 17 4 2 2 3" xfId="18636" xr:uid="{00000000-0005-0000-0000-000063870000}"/>
    <cellStyle name="Nuovo 17 4 2 2 4" xfId="25046" xr:uid="{00000000-0005-0000-0000-000064870000}"/>
    <cellStyle name="Nuovo 17 4 2 3" xfId="18637" xr:uid="{00000000-0005-0000-0000-000065870000}"/>
    <cellStyle name="Nuovo 17 4 2 4" xfId="18638" xr:uid="{00000000-0005-0000-0000-000066870000}"/>
    <cellStyle name="Nuovo 17 4 2 5" xfId="25045" xr:uid="{00000000-0005-0000-0000-000067870000}"/>
    <cellStyle name="Nuovo 17 4 3" xfId="18639" xr:uid="{00000000-0005-0000-0000-000068870000}"/>
    <cellStyle name="Nuovo 17 4 3 2" xfId="18640" xr:uid="{00000000-0005-0000-0000-000069870000}"/>
    <cellStyle name="Nuovo 17 4 3 3" xfId="18641" xr:uid="{00000000-0005-0000-0000-00006A870000}"/>
    <cellStyle name="Nuovo 17 4 3 4" xfId="25047" xr:uid="{00000000-0005-0000-0000-00006B870000}"/>
    <cellStyle name="Nuovo 17 4 4" xfId="18642" xr:uid="{00000000-0005-0000-0000-00006C870000}"/>
    <cellStyle name="Nuovo 17 4 5" xfId="18643" xr:uid="{00000000-0005-0000-0000-00006D870000}"/>
    <cellStyle name="Nuovo 17 4 6" xfId="25044" xr:uid="{00000000-0005-0000-0000-00006E870000}"/>
    <cellStyle name="Nuovo 17 5" xfId="18644" xr:uid="{00000000-0005-0000-0000-00006F870000}"/>
    <cellStyle name="Nuovo 17 5 2" xfId="18645" xr:uid="{00000000-0005-0000-0000-000070870000}"/>
    <cellStyle name="Nuovo 17 5 3" xfId="18646" xr:uid="{00000000-0005-0000-0000-000071870000}"/>
    <cellStyle name="Nuovo 17 5 4" xfId="25048" xr:uid="{00000000-0005-0000-0000-000072870000}"/>
    <cellStyle name="Nuovo 17 6" xfId="18647" xr:uid="{00000000-0005-0000-0000-000073870000}"/>
    <cellStyle name="Nuovo 17 6 2" xfId="32860" xr:uid="{00000000-0005-0000-0000-000074870000}"/>
    <cellStyle name="Nuovo 17 7" xfId="18648" xr:uid="{00000000-0005-0000-0000-000075870000}"/>
    <cellStyle name="Nuovo 17 8" xfId="23768" xr:uid="{00000000-0005-0000-0000-000076870000}"/>
    <cellStyle name="Nuovo 18" xfId="18649" xr:uid="{00000000-0005-0000-0000-000077870000}"/>
    <cellStyle name="Nuovo 18 2" xfId="18650" xr:uid="{00000000-0005-0000-0000-000078870000}"/>
    <cellStyle name="Nuovo 18 2 2" xfId="18651" xr:uid="{00000000-0005-0000-0000-000079870000}"/>
    <cellStyle name="Nuovo 18 2 2 2" xfId="18652" xr:uid="{00000000-0005-0000-0000-00007A870000}"/>
    <cellStyle name="Nuovo 18 2 2 3" xfId="18653" xr:uid="{00000000-0005-0000-0000-00007B870000}"/>
    <cellStyle name="Nuovo 18 2 2 4" xfId="25050" xr:uid="{00000000-0005-0000-0000-00007C870000}"/>
    <cellStyle name="Nuovo 18 2 3" xfId="18654" xr:uid="{00000000-0005-0000-0000-00007D870000}"/>
    <cellStyle name="Nuovo 18 2 3 2" xfId="34141" xr:uid="{00000000-0005-0000-0000-00007E870000}"/>
    <cellStyle name="Nuovo 18 2 4" xfId="18655" xr:uid="{00000000-0005-0000-0000-00007F870000}"/>
    <cellStyle name="Nuovo 18 2 5" xfId="25049" xr:uid="{00000000-0005-0000-0000-000080870000}"/>
    <cellStyle name="Nuovo 18 3" xfId="18656" xr:uid="{00000000-0005-0000-0000-000081870000}"/>
    <cellStyle name="Nuovo 18 3 2" xfId="18657" xr:uid="{00000000-0005-0000-0000-000082870000}"/>
    <cellStyle name="Nuovo 18 3 2 2" xfId="18658" xr:uid="{00000000-0005-0000-0000-000083870000}"/>
    <cellStyle name="Nuovo 18 3 2 3" xfId="18659" xr:uid="{00000000-0005-0000-0000-000084870000}"/>
    <cellStyle name="Nuovo 18 3 2 4" xfId="25052" xr:uid="{00000000-0005-0000-0000-000085870000}"/>
    <cellStyle name="Nuovo 18 3 3" xfId="18660" xr:uid="{00000000-0005-0000-0000-000086870000}"/>
    <cellStyle name="Nuovo 18 3 3 2" xfId="18661" xr:uid="{00000000-0005-0000-0000-000087870000}"/>
    <cellStyle name="Nuovo 18 3 3 2 2" xfId="18662" xr:uid="{00000000-0005-0000-0000-000088870000}"/>
    <cellStyle name="Nuovo 18 3 3 2 3" xfId="18663" xr:uid="{00000000-0005-0000-0000-000089870000}"/>
    <cellStyle name="Nuovo 18 3 3 2 4" xfId="25054" xr:uid="{00000000-0005-0000-0000-00008A870000}"/>
    <cellStyle name="Nuovo 18 3 3 3" xfId="18664" xr:uid="{00000000-0005-0000-0000-00008B870000}"/>
    <cellStyle name="Nuovo 18 3 3 4" xfId="18665" xr:uid="{00000000-0005-0000-0000-00008C870000}"/>
    <cellStyle name="Nuovo 18 3 3 5" xfId="25053" xr:uid="{00000000-0005-0000-0000-00008D870000}"/>
    <cellStyle name="Nuovo 18 3 4" xfId="18666" xr:uid="{00000000-0005-0000-0000-00008E870000}"/>
    <cellStyle name="Nuovo 18 3 4 2" xfId="18667" xr:uid="{00000000-0005-0000-0000-00008F870000}"/>
    <cellStyle name="Nuovo 18 3 4 3" xfId="18668" xr:uid="{00000000-0005-0000-0000-000090870000}"/>
    <cellStyle name="Nuovo 18 3 4 4" xfId="25055" xr:uid="{00000000-0005-0000-0000-000091870000}"/>
    <cellStyle name="Nuovo 18 3 5" xfId="18669" xr:uid="{00000000-0005-0000-0000-000092870000}"/>
    <cellStyle name="Nuovo 18 3 5 2" xfId="34142" xr:uid="{00000000-0005-0000-0000-000093870000}"/>
    <cellStyle name="Nuovo 18 3 6" xfId="18670" xr:uid="{00000000-0005-0000-0000-000094870000}"/>
    <cellStyle name="Nuovo 18 3 7" xfId="25051" xr:uid="{00000000-0005-0000-0000-000095870000}"/>
    <cellStyle name="Nuovo 18 4" xfId="18671" xr:uid="{00000000-0005-0000-0000-000096870000}"/>
    <cellStyle name="Nuovo 18 4 2" xfId="18672" xr:uid="{00000000-0005-0000-0000-000097870000}"/>
    <cellStyle name="Nuovo 18 4 2 2" xfId="18673" xr:uid="{00000000-0005-0000-0000-000098870000}"/>
    <cellStyle name="Nuovo 18 4 2 2 2" xfId="18674" xr:uid="{00000000-0005-0000-0000-000099870000}"/>
    <cellStyle name="Nuovo 18 4 2 2 3" xfId="18675" xr:uid="{00000000-0005-0000-0000-00009A870000}"/>
    <cellStyle name="Nuovo 18 4 2 2 4" xfId="25058" xr:uid="{00000000-0005-0000-0000-00009B870000}"/>
    <cellStyle name="Nuovo 18 4 2 3" xfId="18676" xr:uid="{00000000-0005-0000-0000-00009C870000}"/>
    <cellStyle name="Nuovo 18 4 2 4" xfId="18677" xr:uid="{00000000-0005-0000-0000-00009D870000}"/>
    <cellStyle name="Nuovo 18 4 2 5" xfId="25057" xr:uid="{00000000-0005-0000-0000-00009E870000}"/>
    <cellStyle name="Nuovo 18 4 3" xfId="18678" xr:uid="{00000000-0005-0000-0000-00009F870000}"/>
    <cellStyle name="Nuovo 18 4 3 2" xfId="18679" xr:uid="{00000000-0005-0000-0000-0000A0870000}"/>
    <cellStyle name="Nuovo 18 4 3 3" xfId="18680" xr:uid="{00000000-0005-0000-0000-0000A1870000}"/>
    <cellStyle name="Nuovo 18 4 3 4" xfId="25059" xr:uid="{00000000-0005-0000-0000-0000A2870000}"/>
    <cellStyle name="Nuovo 18 4 4" xfId="18681" xr:uid="{00000000-0005-0000-0000-0000A3870000}"/>
    <cellStyle name="Nuovo 18 4 5" xfId="18682" xr:uid="{00000000-0005-0000-0000-0000A4870000}"/>
    <cellStyle name="Nuovo 18 4 6" xfId="25056" xr:uid="{00000000-0005-0000-0000-0000A5870000}"/>
    <cellStyle name="Nuovo 18 5" xfId="18683" xr:uid="{00000000-0005-0000-0000-0000A6870000}"/>
    <cellStyle name="Nuovo 18 5 2" xfId="18684" xr:uid="{00000000-0005-0000-0000-0000A7870000}"/>
    <cellStyle name="Nuovo 18 5 3" xfId="18685" xr:uid="{00000000-0005-0000-0000-0000A8870000}"/>
    <cellStyle name="Nuovo 18 5 4" xfId="25060" xr:uid="{00000000-0005-0000-0000-0000A9870000}"/>
    <cellStyle name="Nuovo 18 6" xfId="18686" xr:uid="{00000000-0005-0000-0000-0000AA870000}"/>
    <cellStyle name="Nuovo 18 6 2" xfId="32861" xr:uid="{00000000-0005-0000-0000-0000AB870000}"/>
    <cellStyle name="Nuovo 18 7" xfId="18687" xr:uid="{00000000-0005-0000-0000-0000AC870000}"/>
    <cellStyle name="Nuovo 18 8" xfId="23769" xr:uid="{00000000-0005-0000-0000-0000AD870000}"/>
    <cellStyle name="Nuovo 19" xfId="18688" xr:uid="{00000000-0005-0000-0000-0000AE870000}"/>
    <cellStyle name="Nuovo 19 2" xfId="18689" xr:uid="{00000000-0005-0000-0000-0000AF870000}"/>
    <cellStyle name="Nuovo 19 2 2" xfId="18690" xr:uid="{00000000-0005-0000-0000-0000B0870000}"/>
    <cellStyle name="Nuovo 19 2 2 2" xfId="18691" xr:uid="{00000000-0005-0000-0000-0000B1870000}"/>
    <cellStyle name="Nuovo 19 2 2 3" xfId="18692" xr:uid="{00000000-0005-0000-0000-0000B2870000}"/>
    <cellStyle name="Nuovo 19 2 2 4" xfId="25062" xr:uid="{00000000-0005-0000-0000-0000B3870000}"/>
    <cellStyle name="Nuovo 19 2 3" xfId="18693" xr:uid="{00000000-0005-0000-0000-0000B4870000}"/>
    <cellStyle name="Nuovo 19 2 3 2" xfId="34143" xr:uid="{00000000-0005-0000-0000-0000B5870000}"/>
    <cellStyle name="Nuovo 19 2 4" xfId="18694" xr:uid="{00000000-0005-0000-0000-0000B6870000}"/>
    <cellStyle name="Nuovo 19 2 5" xfId="25061" xr:uid="{00000000-0005-0000-0000-0000B7870000}"/>
    <cellStyle name="Nuovo 19 3" xfId="18695" xr:uid="{00000000-0005-0000-0000-0000B8870000}"/>
    <cellStyle name="Nuovo 19 3 2" xfId="18696" xr:uid="{00000000-0005-0000-0000-0000B9870000}"/>
    <cellStyle name="Nuovo 19 3 2 2" xfId="18697" xr:uid="{00000000-0005-0000-0000-0000BA870000}"/>
    <cellStyle name="Nuovo 19 3 2 3" xfId="18698" xr:uid="{00000000-0005-0000-0000-0000BB870000}"/>
    <cellStyle name="Nuovo 19 3 2 4" xfId="25064" xr:uid="{00000000-0005-0000-0000-0000BC870000}"/>
    <cellStyle name="Nuovo 19 3 3" xfId="18699" xr:uid="{00000000-0005-0000-0000-0000BD870000}"/>
    <cellStyle name="Nuovo 19 3 3 2" xfId="18700" xr:uid="{00000000-0005-0000-0000-0000BE870000}"/>
    <cellStyle name="Nuovo 19 3 3 2 2" xfId="18701" xr:uid="{00000000-0005-0000-0000-0000BF870000}"/>
    <cellStyle name="Nuovo 19 3 3 2 3" xfId="18702" xr:uid="{00000000-0005-0000-0000-0000C0870000}"/>
    <cellStyle name="Nuovo 19 3 3 2 4" xfId="25066" xr:uid="{00000000-0005-0000-0000-0000C1870000}"/>
    <cellStyle name="Nuovo 19 3 3 3" xfId="18703" xr:uid="{00000000-0005-0000-0000-0000C2870000}"/>
    <cellStyle name="Nuovo 19 3 3 4" xfId="18704" xr:uid="{00000000-0005-0000-0000-0000C3870000}"/>
    <cellStyle name="Nuovo 19 3 3 5" xfId="25065" xr:uid="{00000000-0005-0000-0000-0000C4870000}"/>
    <cellStyle name="Nuovo 19 3 4" xfId="18705" xr:uid="{00000000-0005-0000-0000-0000C5870000}"/>
    <cellStyle name="Nuovo 19 3 4 2" xfId="18706" xr:uid="{00000000-0005-0000-0000-0000C6870000}"/>
    <cellStyle name="Nuovo 19 3 4 3" xfId="18707" xr:uid="{00000000-0005-0000-0000-0000C7870000}"/>
    <cellStyle name="Nuovo 19 3 4 4" xfId="25067" xr:uid="{00000000-0005-0000-0000-0000C8870000}"/>
    <cellStyle name="Nuovo 19 3 5" xfId="18708" xr:uid="{00000000-0005-0000-0000-0000C9870000}"/>
    <cellStyle name="Nuovo 19 3 5 2" xfId="34144" xr:uid="{00000000-0005-0000-0000-0000CA870000}"/>
    <cellStyle name="Nuovo 19 3 6" xfId="18709" xr:uid="{00000000-0005-0000-0000-0000CB870000}"/>
    <cellStyle name="Nuovo 19 3 7" xfId="25063" xr:uid="{00000000-0005-0000-0000-0000CC870000}"/>
    <cellStyle name="Nuovo 19 4" xfId="18710" xr:uid="{00000000-0005-0000-0000-0000CD870000}"/>
    <cellStyle name="Nuovo 19 4 2" xfId="18711" xr:uid="{00000000-0005-0000-0000-0000CE870000}"/>
    <cellStyle name="Nuovo 19 4 2 2" xfId="18712" xr:uid="{00000000-0005-0000-0000-0000CF870000}"/>
    <cellStyle name="Nuovo 19 4 2 2 2" xfId="18713" xr:uid="{00000000-0005-0000-0000-0000D0870000}"/>
    <cellStyle name="Nuovo 19 4 2 2 3" xfId="18714" xr:uid="{00000000-0005-0000-0000-0000D1870000}"/>
    <cellStyle name="Nuovo 19 4 2 2 4" xfId="25070" xr:uid="{00000000-0005-0000-0000-0000D2870000}"/>
    <cellStyle name="Nuovo 19 4 2 3" xfId="18715" xr:uid="{00000000-0005-0000-0000-0000D3870000}"/>
    <cellStyle name="Nuovo 19 4 2 4" xfId="18716" xr:uid="{00000000-0005-0000-0000-0000D4870000}"/>
    <cellStyle name="Nuovo 19 4 2 5" xfId="25069" xr:uid="{00000000-0005-0000-0000-0000D5870000}"/>
    <cellStyle name="Nuovo 19 4 3" xfId="18717" xr:uid="{00000000-0005-0000-0000-0000D6870000}"/>
    <cellStyle name="Nuovo 19 4 3 2" xfId="18718" xr:uid="{00000000-0005-0000-0000-0000D7870000}"/>
    <cellStyle name="Nuovo 19 4 3 3" xfId="18719" xr:uid="{00000000-0005-0000-0000-0000D8870000}"/>
    <cellStyle name="Nuovo 19 4 3 4" xfId="25071" xr:uid="{00000000-0005-0000-0000-0000D9870000}"/>
    <cellStyle name="Nuovo 19 4 4" xfId="18720" xr:uid="{00000000-0005-0000-0000-0000DA870000}"/>
    <cellStyle name="Nuovo 19 4 5" xfId="18721" xr:uid="{00000000-0005-0000-0000-0000DB870000}"/>
    <cellStyle name="Nuovo 19 4 6" xfId="25068" xr:uid="{00000000-0005-0000-0000-0000DC870000}"/>
    <cellStyle name="Nuovo 19 5" xfId="18722" xr:uid="{00000000-0005-0000-0000-0000DD870000}"/>
    <cellStyle name="Nuovo 19 5 2" xfId="18723" xr:uid="{00000000-0005-0000-0000-0000DE870000}"/>
    <cellStyle name="Nuovo 19 5 3" xfId="18724" xr:uid="{00000000-0005-0000-0000-0000DF870000}"/>
    <cellStyle name="Nuovo 19 5 4" xfId="25072" xr:uid="{00000000-0005-0000-0000-0000E0870000}"/>
    <cellStyle name="Nuovo 19 6" xfId="18725" xr:uid="{00000000-0005-0000-0000-0000E1870000}"/>
    <cellStyle name="Nuovo 19 6 2" xfId="32862" xr:uid="{00000000-0005-0000-0000-0000E2870000}"/>
    <cellStyle name="Nuovo 19 7" xfId="18726" xr:uid="{00000000-0005-0000-0000-0000E3870000}"/>
    <cellStyle name="Nuovo 19 8" xfId="23770" xr:uid="{00000000-0005-0000-0000-0000E4870000}"/>
    <cellStyle name="Nuovo 2" xfId="18727" xr:uid="{00000000-0005-0000-0000-0000E5870000}"/>
    <cellStyle name="Nuovo 2 2" xfId="18728" xr:uid="{00000000-0005-0000-0000-0000E6870000}"/>
    <cellStyle name="Nuovo 2 2 2" xfId="18729" xr:uid="{00000000-0005-0000-0000-0000E7870000}"/>
    <cellStyle name="Nuovo 2 2 2 2" xfId="18730" xr:uid="{00000000-0005-0000-0000-0000E8870000}"/>
    <cellStyle name="Nuovo 2 2 2 3" xfId="18731" xr:uid="{00000000-0005-0000-0000-0000E9870000}"/>
    <cellStyle name="Nuovo 2 2 2 4" xfId="25074" xr:uid="{00000000-0005-0000-0000-0000EA870000}"/>
    <cellStyle name="Nuovo 2 2 3" xfId="18732" xr:uid="{00000000-0005-0000-0000-0000EB870000}"/>
    <cellStyle name="Nuovo 2 2 3 2" xfId="34145" xr:uid="{00000000-0005-0000-0000-0000EC870000}"/>
    <cellStyle name="Nuovo 2 2 4" xfId="18733" xr:uid="{00000000-0005-0000-0000-0000ED870000}"/>
    <cellStyle name="Nuovo 2 2 5" xfId="25073" xr:uid="{00000000-0005-0000-0000-0000EE870000}"/>
    <cellStyle name="Nuovo 2 3" xfId="18734" xr:uid="{00000000-0005-0000-0000-0000EF870000}"/>
    <cellStyle name="Nuovo 2 3 2" xfId="18735" xr:uid="{00000000-0005-0000-0000-0000F0870000}"/>
    <cellStyle name="Nuovo 2 3 2 2" xfId="18736" xr:uid="{00000000-0005-0000-0000-0000F1870000}"/>
    <cellStyle name="Nuovo 2 3 2 3" xfId="18737" xr:uid="{00000000-0005-0000-0000-0000F2870000}"/>
    <cellStyle name="Nuovo 2 3 2 4" xfId="25076" xr:uid="{00000000-0005-0000-0000-0000F3870000}"/>
    <cellStyle name="Nuovo 2 3 3" xfId="18738" xr:uid="{00000000-0005-0000-0000-0000F4870000}"/>
    <cellStyle name="Nuovo 2 3 3 2" xfId="18739" xr:uid="{00000000-0005-0000-0000-0000F5870000}"/>
    <cellStyle name="Nuovo 2 3 3 2 2" xfId="18740" xr:uid="{00000000-0005-0000-0000-0000F6870000}"/>
    <cellStyle name="Nuovo 2 3 3 2 3" xfId="18741" xr:uid="{00000000-0005-0000-0000-0000F7870000}"/>
    <cellStyle name="Nuovo 2 3 3 2 4" xfId="25078" xr:uid="{00000000-0005-0000-0000-0000F8870000}"/>
    <cellStyle name="Nuovo 2 3 3 3" xfId="18742" xr:uid="{00000000-0005-0000-0000-0000F9870000}"/>
    <cellStyle name="Nuovo 2 3 3 4" xfId="18743" xr:uid="{00000000-0005-0000-0000-0000FA870000}"/>
    <cellStyle name="Nuovo 2 3 3 5" xfId="25077" xr:uid="{00000000-0005-0000-0000-0000FB870000}"/>
    <cellStyle name="Nuovo 2 3 4" xfId="18744" xr:uid="{00000000-0005-0000-0000-0000FC870000}"/>
    <cellStyle name="Nuovo 2 3 4 2" xfId="18745" xr:uid="{00000000-0005-0000-0000-0000FD870000}"/>
    <cellStyle name="Nuovo 2 3 4 3" xfId="18746" xr:uid="{00000000-0005-0000-0000-0000FE870000}"/>
    <cellStyle name="Nuovo 2 3 4 4" xfId="25079" xr:uid="{00000000-0005-0000-0000-0000FF870000}"/>
    <cellStyle name="Nuovo 2 3 5" xfId="18747" xr:uid="{00000000-0005-0000-0000-000000880000}"/>
    <cellStyle name="Nuovo 2 3 5 2" xfId="34146" xr:uid="{00000000-0005-0000-0000-000001880000}"/>
    <cellStyle name="Nuovo 2 3 6" xfId="18748" xr:uid="{00000000-0005-0000-0000-000002880000}"/>
    <cellStyle name="Nuovo 2 3 7" xfId="25075" xr:uid="{00000000-0005-0000-0000-000003880000}"/>
    <cellStyle name="Nuovo 2 4" xfId="18749" xr:uid="{00000000-0005-0000-0000-000004880000}"/>
    <cellStyle name="Nuovo 2 4 2" xfId="18750" xr:uid="{00000000-0005-0000-0000-000005880000}"/>
    <cellStyle name="Nuovo 2 4 2 2" xfId="18751" xr:uid="{00000000-0005-0000-0000-000006880000}"/>
    <cellStyle name="Nuovo 2 4 2 2 2" xfId="18752" xr:uid="{00000000-0005-0000-0000-000007880000}"/>
    <cellStyle name="Nuovo 2 4 2 2 3" xfId="18753" xr:uid="{00000000-0005-0000-0000-000008880000}"/>
    <cellStyle name="Nuovo 2 4 2 2 4" xfId="25082" xr:uid="{00000000-0005-0000-0000-000009880000}"/>
    <cellStyle name="Nuovo 2 4 2 3" xfId="18754" xr:uid="{00000000-0005-0000-0000-00000A880000}"/>
    <cellStyle name="Nuovo 2 4 2 4" xfId="18755" xr:uid="{00000000-0005-0000-0000-00000B880000}"/>
    <cellStyle name="Nuovo 2 4 2 5" xfId="25081" xr:uid="{00000000-0005-0000-0000-00000C880000}"/>
    <cellStyle name="Nuovo 2 4 3" xfId="18756" xr:uid="{00000000-0005-0000-0000-00000D880000}"/>
    <cellStyle name="Nuovo 2 4 3 2" xfId="18757" xr:uid="{00000000-0005-0000-0000-00000E880000}"/>
    <cellStyle name="Nuovo 2 4 3 3" xfId="18758" xr:uid="{00000000-0005-0000-0000-00000F880000}"/>
    <cellStyle name="Nuovo 2 4 3 4" xfId="25083" xr:uid="{00000000-0005-0000-0000-000010880000}"/>
    <cellStyle name="Nuovo 2 4 4" xfId="18759" xr:uid="{00000000-0005-0000-0000-000011880000}"/>
    <cellStyle name="Nuovo 2 4 5" xfId="18760" xr:uid="{00000000-0005-0000-0000-000012880000}"/>
    <cellStyle name="Nuovo 2 4 6" xfId="25080" xr:uid="{00000000-0005-0000-0000-000013880000}"/>
    <cellStyle name="Nuovo 2 5" xfId="18761" xr:uid="{00000000-0005-0000-0000-000014880000}"/>
    <cellStyle name="Nuovo 2 5 2" xfId="18762" xr:uid="{00000000-0005-0000-0000-000015880000}"/>
    <cellStyle name="Nuovo 2 5 3" xfId="18763" xr:uid="{00000000-0005-0000-0000-000016880000}"/>
    <cellStyle name="Nuovo 2 5 4" xfId="25084" xr:uid="{00000000-0005-0000-0000-000017880000}"/>
    <cellStyle name="Nuovo 2 6" xfId="18764" xr:uid="{00000000-0005-0000-0000-000018880000}"/>
    <cellStyle name="Nuovo 2 6 2" xfId="32863" xr:uid="{00000000-0005-0000-0000-000019880000}"/>
    <cellStyle name="Nuovo 2 7" xfId="18765" xr:uid="{00000000-0005-0000-0000-00001A880000}"/>
    <cellStyle name="Nuovo 2 8" xfId="23771" xr:uid="{00000000-0005-0000-0000-00001B880000}"/>
    <cellStyle name="Nuovo 20" xfId="18766" xr:uid="{00000000-0005-0000-0000-00001C880000}"/>
    <cellStyle name="Nuovo 20 2" xfId="18767" xr:uid="{00000000-0005-0000-0000-00001D880000}"/>
    <cellStyle name="Nuovo 20 2 2" xfId="18768" xr:uid="{00000000-0005-0000-0000-00001E880000}"/>
    <cellStyle name="Nuovo 20 2 2 2" xfId="18769" xr:uid="{00000000-0005-0000-0000-00001F880000}"/>
    <cellStyle name="Nuovo 20 2 2 3" xfId="18770" xr:uid="{00000000-0005-0000-0000-000020880000}"/>
    <cellStyle name="Nuovo 20 2 2 4" xfId="25086" xr:uid="{00000000-0005-0000-0000-000021880000}"/>
    <cellStyle name="Nuovo 20 2 3" xfId="18771" xr:uid="{00000000-0005-0000-0000-000022880000}"/>
    <cellStyle name="Nuovo 20 2 3 2" xfId="34147" xr:uid="{00000000-0005-0000-0000-000023880000}"/>
    <cellStyle name="Nuovo 20 2 4" xfId="18772" xr:uid="{00000000-0005-0000-0000-000024880000}"/>
    <cellStyle name="Nuovo 20 2 5" xfId="25085" xr:uid="{00000000-0005-0000-0000-000025880000}"/>
    <cellStyle name="Nuovo 20 3" xfId="18773" xr:uid="{00000000-0005-0000-0000-000026880000}"/>
    <cellStyle name="Nuovo 20 3 2" xfId="18774" xr:uid="{00000000-0005-0000-0000-000027880000}"/>
    <cellStyle name="Nuovo 20 3 2 2" xfId="18775" xr:uid="{00000000-0005-0000-0000-000028880000}"/>
    <cellStyle name="Nuovo 20 3 2 3" xfId="18776" xr:uid="{00000000-0005-0000-0000-000029880000}"/>
    <cellStyle name="Nuovo 20 3 2 4" xfId="25088" xr:uid="{00000000-0005-0000-0000-00002A880000}"/>
    <cellStyle name="Nuovo 20 3 3" xfId="18777" xr:uid="{00000000-0005-0000-0000-00002B880000}"/>
    <cellStyle name="Nuovo 20 3 3 2" xfId="18778" xr:uid="{00000000-0005-0000-0000-00002C880000}"/>
    <cellStyle name="Nuovo 20 3 3 2 2" xfId="18779" xr:uid="{00000000-0005-0000-0000-00002D880000}"/>
    <cellStyle name="Nuovo 20 3 3 2 3" xfId="18780" xr:uid="{00000000-0005-0000-0000-00002E880000}"/>
    <cellStyle name="Nuovo 20 3 3 2 4" xfId="25090" xr:uid="{00000000-0005-0000-0000-00002F880000}"/>
    <cellStyle name="Nuovo 20 3 3 3" xfId="18781" xr:uid="{00000000-0005-0000-0000-000030880000}"/>
    <cellStyle name="Nuovo 20 3 3 4" xfId="18782" xr:uid="{00000000-0005-0000-0000-000031880000}"/>
    <cellStyle name="Nuovo 20 3 3 5" xfId="25089" xr:uid="{00000000-0005-0000-0000-000032880000}"/>
    <cellStyle name="Nuovo 20 3 4" xfId="18783" xr:uid="{00000000-0005-0000-0000-000033880000}"/>
    <cellStyle name="Nuovo 20 3 4 2" xfId="18784" xr:uid="{00000000-0005-0000-0000-000034880000}"/>
    <cellStyle name="Nuovo 20 3 4 3" xfId="18785" xr:uid="{00000000-0005-0000-0000-000035880000}"/>
    <cellStyle name="Nuovo 20 3 4 4" xfId="25091" xr:uid="{00000000-0005-0000-0000-000036880000}"/>
    <cellStyle name="Nuovo 20 3 5" xfId="18786" xr:uid="{00000000-0005-0000-0000-000037880000}"/>
    <cellStyle name="Nuovo 20 3 5 2" xfId="34148" xr:uid="{00000000-0005-0000-0000-000038880000}"/>
    <cellStyle name="Nuovo 20 3 6" xfId="18787" xr:uid="{00000000-0005-0000-0000-000039880000}"/>
    <cellStyle name="Nuovo 20 3 7" xfId="25087" xr:uid="{00000000-0005-0000-0000-00003A880000}"/>
    <cellStyle name="Nuovo 20 4" xfId="18788" xr:uid="{00000000-0005-0000-0000-00003B880000}"/>
    <cellStyle name="Nuovo 20 4 2" xfId="18789" xr:uid="{00000000-0005-0000-0000-00003C880000}"/>
    <cellStyle name="Nuovo 20 4 2 2" xfId="18790" xr:uid="{00000000-0005-0000-0000-00003D880000}"/>
    <cellStyle name="Nuovo 20 4 2 2 2" xfId="18791" xr:uid="{00000000-0005-0000-0000-00003E880000}"/>
    <cellStyle name="Nuovo 20 4 2 2 3" xfId="18792" xr:uid="{00000000-0005-0000-0000-00003F880000}"/>
    <cellStyle name="Nuovo 20 4 2 2 4" xfId="25094" xr:uid="{00000000-0005-0000-0000-000040880000}"/>
    <cellStyle name="Nuovo 20 4 2 3" xfId="18793" xr:uid="{00000000-0005-0000-0000-000041880000}"/>
    <cellStyle name="Nuovo 20 4 2 4" xfId="18794" xr:uid="{00000000-0005-0000-0000-000042880000}"/>
    <cellStyle name="Nuovo 20 4 2 5" xfId="25093" xr:uid="{00000000-0005-0000-0000-000043880000}"/>
    <cellStyle name="Nuovo 20 4 3" xfId="18795" xr:uid="{00000000-0005-0000-0000-000044880000}"/>
    <cellStyle name="Nuovo 20 4 3 2" xfId="18796" xr:uid="{00000000-0005-0000-0000-000045880000}"/>
    <cellStyle name="Nuovo 20 4 3 3" xfId="18797" xr:uid="{00000000-0005-0000-0000-000046880000}"/>
    <cellStyle name="Nuovo 20 4 3 4" xfId="25095" xr:uid="{00000000-0005-0000-0000-000047880000}"/>
    <cellStyle name="Nuovo 20 4 4" xfId="18798" xr:uid="{00000000-0005-0000-0000-000048880000}"/>
    <cellStyle name="Nuovo 20 4 5" xfId="18799" xr:uid="{00000000-0005-0000-0000-000049880000}"/>
    <cellStyle name="Nuovo 20 4 6" xfId="25092" xr:uid="{00000000-0005-0000-0000-00004A880000}"/>
    <cellStyle name="Nuovo 20 5" xfId="18800" xr:uid="{00000000-0005-0000-0000-00004B880000}"/>
    <cellStyle name="Nuovo 20 5 2" xfId="18801" xr:uid="{00000000-0005-0000-0000-00004C880000}"/>
    <cellStyle name="Nuovo 20 5 3" xfId="18802" xr:uid="{00000000-0005-0000-0000-00004D880000}"/>
    <cellStyle name="Nuovo 20 5 4" xfId="25096" xr:uid="{00000000-0005-0000-0000-00004E880000}"/>
    <cellStyle name="Nuovo 20 6" xfId="18803" xr:uid="{00000000-0005-0000-0000-00004F880000}"/>
    <cellStyle name="Nuovo 20 6 2" xfId="32864" xr:uid="{00000000-0005-0000-0000-000050880000}"/>
    <cellStyle name="Nuovo 20 7" xfId="18804" xr:uid="{00000000-0005-0000-0000-000051880000}"/>
    <cellStyle name="Nuovo 20 8" xfId="23772" xr:uid="{00000000-0005-0000-0000-000052880000}"/>
    <cellStyle name="Nuovo 21" xfId="18805" xr:uid="{00000000-0005-0000-0000-000053880000}"/>
    <cellStyle name="Nuovo 21 2" xfId="18806" xr:uid="{00000000-0005-0000-0000-000054880000}"/>
    <cellStyle name="Nuovo 21 2 2" xfId="18807" xr:uid="{00000000-0005-0000-0000-000055880000}"/>
    <cellStyle name="Nuovo 21 2 2 2" xfId="18808" xr:uid="{00000000-0005-0000-0000-000056880000}"/>
    <cellStyle name="Nuovo 21 2 2 3" xfId="18809" xr:uid="{00000000-0005-0000-0000-000057880000}"/>
    <cellStyle name="Nuovo 21 2 2 4" xfId="25098" xr:uid="{00000000-0005-0000-0000-000058880000}"/>
    <cellStyle name="Nuovo 21 2 3" xfId="18810" xr:uid="{00000000-0005-0000-0000-000059880000}"/>
    <cellStyle name="Nuovo 21 2 3 2" xfId="34149" xr:uid="{00000000-0005-0000-0000-00005A880000}"/>
    <cellStyle name="Nuovo 21 2 4" xfId="18811" xr:uid="{00000000-0005-0000-0000-00005B880000}"/>
    <cellStyle name="Nuovo 21 2 5" xfId="25097" xr:uid="{00000000-0005-0000-0000-00005C880000}"/>
    <cellStyle name="Nuovo 21 3" xfId="18812" xr:uid="{00000000-0005-0000-0000-00005D880000}"/>
    <cellStyle name="Nuovo 21 3 2" xfId="18813" xr:uid="{00000000-0005-0000-0000-00005E880000}"/>
    <cellStyle name="Nuovo 21 3 2 2" xfId="18814" xr:uid="{00000000-0005-0000-0000-00005F880000}"/>
    <cellStyle name="Nuovo 21 3 2 3" xfId="18815" xr:uid="{00000000-0005-0000-0000-000060880000}"/>
    <cellStyle name="Nuovo 21 3 2 4" xfId="25100" xr:uid="{00000000-0005-0000-0000-000061880000}"/>
    <cellStyle name="Nuovo 21 3 3" xfId="18816" xr:uid="{00000000-0005-0000-0000-000062880000}"/>
    <cellStyle name="Nuovo 21 3 3 2" xfId="18817" xr:uid="{00000000-0005-0000-0000-000063880000}"/>
    <cellStyle name="Nuovo 21 3 3 2 2" xfId="18818" xr:uid="{00000000-0005-0000-0000-000064880000}"/>
    <cellStyle name="Nuovo 21 3 3 2 3" xfId="18819" xr:uid="{00000000-0005-0000-0000-000065880000}"/>
    <cellStyle name="Nuovo 21 3 3 2 4" xfId="25102" xr:uid="{00000000-0005-0000-0000-000066880000}"/>
    <cellStyle name="Nuovo 21 3 3 3" xfId="18820" xr:uid="{00000000-0005-0000-0000-000067880000}"/>
    <cellStyle name="Nuovo 21 3 3 4" xfId="18821" xr:uid="{00000000-0005-0000-0000-000068880000}"/>
    <cellStyle name="Nuovo 21 3 3 5" xfId="25101" xr:uid="{00000000-0005-0000-0000-000069880000}"/>
    <cellStyle name="Nuovo 21 3 4" xfId="18822" xr:uid="{00000000-0005-0000-0000-00006A880000}"/>
    <cellStyle name="Nuovo 21 3 4 2" xfId="18823" xr:uid="{00000000-0005-0000-0000-00006B880000}"/>
    <cellStyle name="Nuovo 21 3 4 3" xfId="18824" xr:uid="{00000000-0005-0000-0000-00006C880000}"/>
    <cellStyle name="Nuovo 21 3 4 4" xfId="25103" xr:uid="{00000000-0005-0000-0000-00006D880000}"/>
    <cellStyle name="Nuovo 21 3 5" xfId="18825" xr:uid="{00000000-0005-0000-0000-00006E880000}"/>
    <cellStyle name="Nuovo 21 3 5 2" xfId="34150" xr:uid="{00000000-0005-0000-0000-00006F880000}"/>
    <cellStyle name="Nuovo 21 3 6" xfId="18826" xr:uid="{00000000-0005-0000-0000-000070880000}"/>
    <cellStyle name="Nuovo 21 3 7" xfId="25099" xr:uid="{00000000-0005-0000-0000-000071880000}"/>
    <cellStyle name="Nuovo 21 4" xfId="18827" xr:uid="{00000000-0005-0000-0000-000072880000}"/>
    <cellStyle name="Nuovo 21 4 2" xfId="18828" xr:uid="{00000000-0005-0000-0000-000073880000}"/>
    <cellStyle name="Nuovo 21 4 2 2" xfId="18829" xr:uid="{00000000-0005-0000-0000-000074880000}"/>
    <cellStyle name="Nuovo 21 4 2 2 2" xfId="18830" xr:uid="{00000000-0005-0000-0000-000075880000}"/>
    <cellStyle name="Nuovo 21 4 2 2 3" xfId="18831" xr:uid="{00000000-0005-0000-0000-000076880000}"/>
    <cellStyle name="Nuovo 21 4 2 2 4" xfId="25106" xr:uid="{00000000-0005-0000-0000-000077880000}"/>
    <cellStyle name="Nuovo 21 4 2 3" xfId="18832" xr:uid="{00000000-0005-0000-0000-000078880000}"/>
    <cellStyle name="Nuovo 21 4 2 4" xfId="18833" xr:uid="{00000000-0005-0000-0000-000079880000}"/>
    <cellStyle name="Nuovo 21 4 2 5" xfId="25105" xr:uid="{00000000-0005-0000-0000-00007A880000}"/>
    <cellStyle name="Nuovo 21 4 3" xfId="18834" xr:uid="{00000000-0005-0000-0000-00007B880000}"/>
    <cellStyle name="Nuovo 21 4 3 2" xfId="18835" xr:uid="{00000000-0005-0000-0000-00007C880000}"/>
    <cellStyle name="Nuovo 21 4 3 3" xfId="18836" xr:uid="{00000000-0005-0000-0000-00007D880000}"/>
    <cellStyle name="Nuovo 21 4 3 4" xfId="25107" xr:uid="{00000000-0005-0000-0000-00007E880000}"/>
    <cellStyle name="Nuovo 21 4 4" xfId="18837" xr:uid="{00000000-0005-0000-0000-00007F880000}"/>
    <cellStyle name="Nuovo 21 4 5" xfId="18838" xr:uid="{00000000-0005-0000-0000-000080880000}"/>
    <cellStyle name="Nuovo 21 4 6" xfId="25104" xr:uid="{00000000-0005-0000-0000-000081880000}"/>
    <cellStyle name="Nuovo 21 5" xfId="18839" xr:uid="{00000000-0005-0000-0000-000082880000}"/>
    <cellStyle name="Nuovo 21 5 2" xfId="18840" xr:uid="{00000000-0005-0000-0000-000083880000}"/>
    <cellStyle name="Nuovo 21 5 3" xfId="18841" xr:uid="{00000000-0005-0000-0000-000084880000}"/>
    <cellStyle name="Nuovo 21 5 4" xfId="25108" xr:uid="{00000000-0005-0000-0000-000085880000}"/>
    <cellStyle name="Nuovo 21 6" xfId="18842" xr:uid="{00000000-0005-0000-0000-000086880000}"/>
    <cellStyle name="Nuovo 21 6 2" xfId="32865" xr:uid="{00000000-0005-0000-0000-000087880000}"/>
    <cellStyle name="Nuovo 21 7" xfId="18843" xr:uid="{00000000-0005-0000-0000-000088880000}"/>
    <cellStyle name="Nuovo 21 8" xfId="23773" xr:uid="{00000000-0005-0000-0000-000089880000}"/>
    <cellStyle name="Nuovo 22" xfId="18844" xr:uid="{00000000-0005-0000-0000-00008A880000}"/>
    <cellStyle name="Nuovo 22 2" xfId="18845" xr:uid="{00000000-0005-0000-0000-00008B880000}"/>
    <cellStyle name="Nuovo 22 2 2" xfId="18846" xr:uid="{00000000-0005-0000-0000-00008C880000}"/>
    <cellStyle name="Nuovo 22 2 2 2" xfId="18847" xr:uid="{00000000-0005-0000-0000-00008D880000}"/>
    <cellStyle name="Nuovo 22 2 2 3" xfId="18848" xr:uid="{00000000-0005-0000-0000-00008E880000}"/>
    <cellStyle name="Nuovo 22 2 2 4" xfId="25110" xr:uid="{00000000-0005-0000-0000-00008F880000}"/>
    <cellStyle name="Nuovo 22 2 3" xfId="18849" xr:uid="{00000000-0005-0000-0000-000090880000}"/>
    <cellStyle name="Nuovo 22 2 3 2" xfId="34151" xr:uid="{00000000-0005-0000-0000-000091880000}"/>
    <cellStyle name="Nuovo 22 2 4" xfId="18850" xr:uid="{00000000-0005-0000-0000-000092880000}"/>
    <cellStyle name="Nuovo 22 2 5" xfId="25109" xr:uid="{00000000-0005-0000-0000-000093880000}"/>
    <cellStyle name="Nuovo 22 3" xfId="18851" xr:uid="{00000000-0005-0000-0000-000094880000}"/>
    <cellStyle name="Nuovo 22 3 2" xfId="18852" xr:uid="{00000000-0005-0000-0000-000095880000}"/>
    <cellStyle name="Nuovo 22 3 2 2" xfId="18853" xr:uid="{00000000-0005-0000-0000-000096880000}"/>
    <cellStyle name="Nuovo 22 3 2 3" xfId="18854" xr:uid="{00000000-0005-0000-0000-000097880000}"/>
    <cellStyle name="Nuovo 22 3 2 4" xfId="25112" xr:uid="{00000000-0005-0000-0000-000098880000}"/>
    <cellStyle name="Nuovo 22 3 3" xfId="18855" xr:uid="{00000000-0005-0000-0000-000099880000}"/>
    <cellStyle name="Nuovo 22 3 3 2" xfId="18856" xr:uid="{00000000-0005-0000-0000-00009A880000}"/>
    <cellStyle name="Nuovo 22 3 3 2 2" xfId="18857" xr:uid="{00000000-0005-0000-0000-00009B880000}"/>
    <cellStyle name="Nuovo 22 3 3 2 3" xfId="18858" xr:uid="{00000000-0005-0000-0000-00009C880000}"/>
    <cellStyle name="Nuovo 22 3 3 2 4" xfId="25114" xr:uid="{00000000-0005-0000-0000-00009D880000}"/>
    <cellStyle name="Nuovo 22 3 3 3" xfId="18859" xr:uid="{00000000-0005-0000-0000-00009E880000}"/>
    <cellStyle name="Nuovo 22 3 3 4" xfId="18860" xr:uid="{00000000-0005-0000-0000-00009F880000}"/>
    <cellStyle name="Nuovo 22 3 3 5" xfId="25113" xr:uid="{00000000-0005-0000-0000-0000A0880000}"/>
    <cellStyle name="Nuovo 22 3 4" xfId="18861" xr:uid="{00000000-0005-0000-0000-0000A1880000}"/>
    <cellStyle name="Nuovo 22 3 4 2" xfId="18862" xr:uid="{00000000-0005-0000-0000-0000A2880000}"/>
    <cellStyle name="Nuovo 22 3 4 3" xfId="18863" xr:uid="{00000000-0005-0000-0000-0000A3880000}"/>
    <cellStyle name="Nuovo 22 3 4 4" xfId="25115" xr:uid="{00000000-0005-0000-0000-0000A4880000}"/>
    <cellStyle name="Nuovo 22 3 5" xfId="18864" xr:uid="{00000000-0005-0000-0000-0000A5880000}"/>
    <cellStyle name="Nuovo 22 3 5 2" xfId="34152" xr:uid="{00000000-0005-0000-0000-0000A6880000}"/>
    <cellStyle name="Nuovo 22 3 6" xfId="18865" xr:uid="{00000000-0005-0000-0000-0000A7880000}"/>
    <cellStyle name="Nuovo 22 3 7" xfId="25111" xr:uid="{00000000-0005-0000-0000-0000A8880000}"/>
    <cellStyle name="Nuovo 22 4" xfId="18866" xr:uid="{00000000-0005-0000-0000-0000A9880000}"/>
    <cellStyle name="Nuovo 22 4 2" xfId="18867" xr:uid="{00000000-0005-0000-0000-0000AA880000}"/>
    <cellStyle name="Nuovo 22 4 2 2" xfId="18868" xr:uid="{00000000-0005-0000-0000-0000AB880000}"/>
    <cellStyle name="Nuovo 22 4 2 2 2" xfId="18869" xr:uid="{00000000-0005-0000-0000-0000AC880000}"/>
    <cellStyle name="Nuovo 22 4 2 2 3" xfId="18870" xr:uid="{00000000-0005-0000-0000-0000AD880000}"/>
    <cellStyle name="Nuovo 22 4 2 2 4" xfId="25118" xr:uid="{00000000-0005-0000-0000-0000AE880000}"/>
    <cellStyle name="Nuovo 22 4 2 3" xfId="18871" xr:uid="{00000000-0005-0000-0000-0000AF880000}"/>
    <cellStyle name="Nuovo 22 4 2 4" xfId="18872" xr:uid="{00000000-0005-0000-0000-0000B0880000}"/>
    <cellStyle name="Nuovo 22 4 2 5" xfId="25117" xr:uid="{00000000-0005-0000-0000-0000B1880000}"/>
    <cellStyle name="Nuovo 22 4 3" xfId="18873" xr:uid="{00000000-0005-0000-0000-0000B2880000}"/>
    <cellStyle name="Nuovo 22 4 3 2" xfId="18874" xr:uid="{00000000-0005-0000-0000-0000B3880000}"/>
    <cellStyle name="Nuovo 22 4 3 3" xfId="18875" xr:uid="{00000000-0005-0000-0000-0000B4880000}"/>
    <cellStyle name="Nuovo 22 4 3 4" xfId="25119" xr:uid="{00000000-0005-0000-0000-0000B5880000}"/>
    <cellStyle name="Nuovo 22 4 4" xfId="18876" xr:uid="{00000000-0005-0000-0000-0000B6880000}"/>
    <cellStyle name="Nuovo 22 4 5" xfId="18877" xr:uid="{00000000-0005-0000-0000-0000B7880000}"/>
    <cellStyle name="Nuovo 22 4 6" xfId="25116" xr:uid="{00000000-0005-0000-0000-0000B8880000}"/>
    <cellStyle name="Nuovo 22 5" xfId="18878" xr:uid="{00000000-0005-0000-0000-0000B9880000}"/>
    <cellStyle name="Nuovo 22 5 2" xfId="18879" xr:uid="{00000000-0005-0000-0000-0000BA880000}"/>
    <cellStyle name="Nuovo 22 5 3" xfId="18880" xr:uid="{00000000-0005-0000-0000-0000BB880000}"/>
    <cellStyle name="Nuovo 22 5 4" xfId="25120" xr:uid="{00000000-0005-0000-0000-0000BC880000}"/>
    <cellStyle name="Nuovo 22 6" xfId="18881" xr:uid="{00000000-0005-0000-0000-0000BD880000}"/>
    <cellStyle name="Nuovo 22 6 2" xfId="32866" xr:uid="{00000000-0005-0000-0000-0000BE880000}"/>
    <cellStyle name="Nuovo 22 7" xfId="18882" xr:uid="{00000000-0005-0000-0000-0000BF880000}"/>
    <cellStyle name="Nuovo 22 8" xfId="23774" xr:uid="{00000000-0005-0000-0000-0000C0880000}"/>
    <cellStyle name="Nuovo 23" xfId="18883" xr:uid="{00000000-0005-0000-0000-0000C1880000}"/>
    <cellStyle name="Nuovo 23 2" xfId="18884" xr:uid="{00000000-0005-0000-0000-0000C2880000}"/>
    <cellStyle name="Nuovo 23 2 2" xfId="18885" xr:uid="{00000000-0005-0000-0000-0000C3880000}"/>
    <cellStyle name="Nuovo 23 2 2 2" xfId="18886" xr:uid="{00000000-0005-0000-0000-0000C4880000}"/>
    <cellStyle name="Nuovo 23 2 2 3" xfId="18887" xr:uid="{00000000-0005-0000-0000-0000C5880000}"/>
    <cellStyle name="Nuovo 23 2 2 4" xfId="25122" xr:uid="{00000000-0005-0000-0000-0000C6880000}"/>
    <cellStyle name="Nuovo 23 2 3" xfId="18888" xr:uid="{00000000-0005-0000-0000-0000C7880000}"/>
    <cellStyle name="Nuovo 23 2 3 2" xfId="34153" xr:uid="{00000000-0005-0000-0000-0000C8880000}"/>
    <cellStyle name="Nuovo 23 2 4" xfId="18889" xr:uid="{00000000-0005-0000-0000-0000C9880000}"/>
    <cellStyle name="Nuovo 23 2 5" xfId="25121" xr:uid="{00000000-0005-0000-0000-0000CA880000}"/>
    <cellStyle name="Nuovo 23 3" xfId="18890" xr:uid="{00000000-0005-0000-0000-0000CB880000}"/>
    <cellStyle name="Nuovo 23 3 2" xfId="18891" xr:uid="{00000000-0005-0000-0000-0000CC880000}"/>
    <cellStyle name="Nuovo 23 3 2 2" xfId="18892" xr:uid="{00000000-0005-0000-0000-0000CD880000}"/>
    <cellStyle name="Nuovo 23 3 2 3" xfId="18893" xr:uid="{00000000-0005-0000-0000-0000CE880000}"/>
    <cellStyle name="Nuovo 23 3 2 4" xfId="25124" xr:uid="{00000000-0005-0000-0000-0000CF880000}"/>
    <cellStyle name="Nuovo 23 3 3" xfId="18894" xr:uid="{00000000-0005-0000-0000-0000D0880000}"/>
    <cellStyle name="Nuovo 23 3 3 2" xfId="18895" xr:uid="{00000000-0005-0000-0000-0000D1880000}"/>
    <cellStyle name="Nuovo 23 3 3 2 2" xfId="18896" xr:uid="{00000000-0005-0000-0000-0000D2880000}"/>
    <cellStyle name="Nuovo 23 3 3 2 3" xfId="18897" xr:uid="{00000000-0005-0000-0000-0000D3880000}"/>
    <cellStyle name="Nuovo 23 3 3 2 4" xfId="25126" xr:uid="{00000000-0005-0000-0000-0000D4880000}"/>
    <cellStyle name="Nuovo 23 3 3 3" xfId="18898" xr:uid="{00000000-0005-0000-0000-0000D5880000}"/>
    <cellStyle name="Nuovo 23 3 3 4" xfId="18899" xr:uid="{00000000-0005-0000-0000-0000D6880000}"/>
    <cellStyle name="Nuovo 23 3 3 5" xfId="25125" xr:uid="{00000000-0005-0000-0000-0000D7880000}"/>
    <cellStyle name="Nuovo 23 3 4" xfId="18900" xr:uid="{00000000-0005-0000-0000-0000D8880000}"/>
    <cellStyle name="Nuovo 23 3 4 2" xfId="18901" xr:uid="{00000000-0005-0000-0000-0000D9880000}"/>
    <cellStyle name="Nuovo 23 3 4 3" xfId="18902" xr:uid="{00000000-0005-0000-0000-0000DA880000}"/>
    <cellStyle name="Nuovo 23 3 4 4" xfId="25127" xr:uid="{00000000-0005-0000-0000-0000DB880000}"/>
    <cellStyle name="Nuovo 23 3 5" xfId="18903" xr:uid="{00000000-0005-0000-0000-0000DC880000}"/>
    <cellStyle name="Nuovo 23 3 5 2" xfId="34154" xr:uid="{00000000-0005-0000-0000-0000DD880000}"/>
    <cellStyle name="Nuovo 23 3 6" xfId="18904" xr:uid="{00000000-0005-0000-0000-0000DE880000}"/>
    <cellStyle name="Nuovo 23 3 7" xfId="25123" xr:uid="{00000000-0005-0000-0000-0000DF880000}"/>
    <cellStyle name="Nuovo 23 4" xfId="18905" xr:uid="{00000000-0005-0000-0000-0000E0880000}"/>
    <cellStyle name="Nuovo 23 4 2" xfId="18906" xr:uid="{00000000-0005-0000-0000-0000E1880000}"/>
    <cellStyle name="Nuovo 23 4 2 2" xfId="18907" xr:uid="{00000000-0005-0000-0000-0000E2880000}"/>
    <cellStyle name="Nuovo 23 4 2 2 2" xfId="18908" xr:uid="{00000000-0005-0000-0000-0000E3880000}"/>
    <cellStyle name="Nuovo 23 4 2 2 3" xfId="18909" xr:uid="{00000000-0005-0000-0000-0000E4880000}"/>
    <cellStyle name="Nuovo 23 4 2 2 4" xfId="25130" xr:uid="{00000000-0005-0000-0000-0000E5880000}"/>
    <cellStyle name="Nuovo 23 4 2 3" xfId="18910" xr:uid="{00000000-0005-0000-0000-0000E6880000}"/>
    <cellStyle name="Nuovo 23 4 2 4" xfId="18911" xr:uid="{00000000-0005-0000-0000-0000E7880000}"/>
    <cellStyle name="Nuovo 23 4 2 5" xfId="25129" xr:uid="{00000000-0005-0000-0000-0000E8880000}"/>
    <cellStyle name="Nuovo 23 4 3" xfId="18912" xr:uid="{00000000-0005-0000-0000-0000E9880000}"/>
    <cellStyle name="Nuovo 23 4 3 2" xfId="18913" xr:uid="{00000000-0005-0000-0000-0000EA880000}"/>
    <cellStyle name="Nuovo 23 4 3 3" xfId="18914" xr:uid="{00000000-0005-0000-0000-0000EB880000}"/>
    <cellStyle name="Nuovo 23 4 3 4" xfId="25131" xr:uid="{00000000-0005-0000-0000-0000EC880000}"/>
    <cellStyle name="Nuovo 23 4 4" xfId="18915" xr:uid="{00000000-0005-0000-0000-0000ED880000}"/>
    <cellStyle name="Nuovo 23 4 5" xfId="18916" xr:uid="{00000000-0005-0000-0000-0000EE880000}"/>
    <cellStyle name="Nuovo 23 4 6" xfId="25128" xr:uid="{00000000-0005-0000-0000-0000EF880000}"/>
    <cellStyle name="Nuovo 23 5" xfId="18917" xr:uid="{00000000-0005-0000-0000-0000F0880000}"/>
    <cellStyle name="Nuovo 23 5 2" xfId="18918" xr:uid="{00000000-0005-0000-0000-0000F1880000}"/>
    <cellStyle name="Nuovo 23 5 3" xfId="18919" xr:uid="{00000000-0005-0000-0000-0000F2880000}"/>
    <cellStyle name="Nuovo 23 5 4" xfId="25132" xr:uid="{00000000-0005-0000-0000-0000F3880000}"/>
    <cellStyle name="Nuovo 23 6" xfId="18920" xr:uid="{00000000-0005-0000-0000-0000F4880000}"/>
    <cellStyle name="Nuovo 23 6 2" xfId="32867" xr:uid="{00000000-0005-0000-0000-0000F5880000}"/>
    <cellStyle name="Nuovo 23 7" xfId="18921" xr:uid="{00000000-0005-0000-0000-0000F6880000}"/>
    <cellStyle name="Nuovo 23 8" xfId="23775" xr:uid="{00000000-0005-0000-0000-0000F7880000}"/>
    <cellStyle name="Nuovo 24" xfId="18922" xr:uid="{00000000-0005-0000-0000-0000F8880000}"/>
    <cellStyle name="Nuovo 24 2" xfId="18923" xr:uid="{00000000-0005-0000-0000-0000F9880000}"/>
    <cellStyle name="Nuovo 24 2 2" xfId="18924" xr:uid="{00000000-0005-0000-0000-0000FA880000}"/>
    <cellStyle name="Nuovo 24 2 2 2" xfId="18925" xr:uid="{00000000-0005-0000-0000-0000FB880000}"/>
    <cellStyle name="Nuovo 24 2 2 3" xfId="18926" xr:uid="{00000000-0005-0000-0000-0000FC880000}"/>
    <cellStyle name="Nuovo 24 2 2 4" xfId="25134" xr:uid="{00000000-0005-0000-0000-0000FD880000}"/>
    <cellStyle name="Nuovo 24 2 3" xfId="18927" xr:uid="{00000000-0005-0000-0000-0000FE880000}"/>
    <cellStyle name="Nuovo 24 2 3 2" xfId="34155" xr:uid="{00000000-0005-0000-0000-0000FF880000}"/>
    <cellStyle name="Nuovo 24 2 4" xfId="18928" xr:uid="{00000000-0005-0000-0000-000000890000}"/>
    <cellStyle name="Nuovo 24 2 5" xfId="25133" xr:uid="{00000000-0005-0000-0000-000001890000}"/>
    <cellStyle name="Nuovo 24 3" xfId="18929" xr:uid="{00000000-0005-0000-0000-000002890000}"/>
    <cellStyle name="Nuovo 24 3 2" xfId="18930" xr:uid="{00000000-0005-0000-0000-000003890000}"/>
    <cellStyle name="Nuovo 24 3 2 2" xfId="18931" xr:uid="{00000000-0005-0000-0000-000004890000}"/>
    <cellStyle name="Nuovo 24 3 2 3" xfId="18932" xr:uid="{00000000-0005-0000-0000-000005890000}"/>
    <cellStyle name="Nuovo 24 3 2 4" xfId="25136" xr:uid="{00000000-0005-0000-0000-000006890000}"/>
    <cellStyle name="Nuovo 24 3 3" xfId="18933" xr:uid="{00000000-0005-0000-0000-000007890000}"/>
    <cellStyle name="Nuovo 24 3 3 2" xfId="18934" xr:uid="{00000000-0005-0000-0000-000008890000}"/>
    <cellStyle name="Nuovo 24 3 3 2 2" xfId="18935" xr:uid="{00000000-0005-0000-0000-000009890000}"/>
    <cellStyle name="Nuovo 24 3 3 2 3" xfId="18936" xr:uid="{00000000-0005-0000-0000-00000A890000}"/>
    <cellStyle name="Nuovo 24 3 3 2 4" xfId="25138" xr:uid="{00000000-0005-0000-0000-00000B890000}"/>
    <cellStyle name="Nuovo 24 3 3 3" xfId="18937" xr:uid="{00000000-0005-0000-0000-00000C890000}"/>
    <cellStyle name="Nuovo 24 3 3 4" xfId="18938" xr:uid="{00000000-0005-0000-0000-00000D890000}"/>
    <cellStyle name="Nuovo 24 3 3 5" xfId="25137" xr:uid="{00000000-0005-0000-0000-00000E890000}"/>
    <cellStyle name="Nuovo 24 3 4" xfId="18939" xr:uid="{00000000-0005-0000-0000-00000F890000}"/>
    <cellStyle name="Nuovo 24 3 4 2" xfId="18940" xr:uid="{00000000-0005-0000-0000-000010890000}"/>
    <cellStyle name="Nuovo 24 3 4 3" xfId="18941" xr:uid="{00000000-0005-0000-0000-000011890000}"/>
    <cellStyle name="Nuovo 24 3 4 4" xfId="25139" xr:uid="{00000000-0005-0000-0000-000012890000}"/>
    <cellStyle name="Nuovo 24 3 5" xfId="18942" xr:uid="{00000000-0005-0000-0000-000013890000}"/>
    <cellStyle name="Nuovo 24 3 5 2" xfId="34156" xr:uid="{00000000-0005-0000-0000-000014890000}"/>
    <cellStyle name="Nuovo 24 3 6" xfId="18943" xr:uid="{00000000-0005-0000-0000-000015890000}"/>
    <cellStyle name="Nuovo 24 3 7" xfId="25135" xr:uid="{00000000-0005-0000-0000-000016890000}"/>
    <cellStyle name="Nuovo 24 4" xfId="18944" xr:uid="{00000000-0005-0000-0000-000017890000}"/>
    <cellStyle name="Nuovo 24 4 2" xfId="18945" xr:uid="{00000000-0005-0000-0000-000018890000}"/>
    <cellStyle name="Nuovo 24 4 2 2" xfId="18946" xr:uid="{00000000-0005-0000-0000-000019890000}"/>
    <cellStyle name="Nuovo 24 4 2 2 2" xfId="18947" xr:uid="{00000000-0005-0000-0000-00001A890000}"/>
    <cellStyle name="Nuovo 24 4 2 2 3" xfId="18948" xr:uid="{00000000-0005-0000-0000-00001B890000}"/>
    <cellStyle name="Nuovo 24 4 2 2 4" xfId="25142" xr:uid="{00000000-0005-0000-0000-00001C890000}"/>
    <cellStyle name="Nuovo 24 4 2 3" xfId="18949" xr:uid="{00000000-0005-0000-0000-00001D890000}"/>
    <cellStyle name="Nuovo 24 4 2 4" xfId="18950" xr:uid="{00000000-0005-0000-0000-00001E890000}"/>
    <cellStyle name="Nuovo 24 4 2 5" xfId="25141" xr:uid="{00000000-0005-0000-0000-00001F890000}"/>
    <cellStyle name="Nuovo 24 4 3" xfId="18951" xr:uid="{00000000-0005-0000-0000-000020890000}"/>
    <cellStyle name="Nuovo 24 4 3 2" xfId="18952" xr:uid="{00000000-0005-0000-0000-000021890000}"/>
    <cellStyle name="Nuovo 24 4 3 3" xfId="18953" xr:uid="{00000000-0005-0000-0000-000022890000}"/>
    <cellStyle name="Nuovo 24 4 3 4" xfId="25143" xr:uid="{00000000-0005-0000-0000-000023890000}"/>
    <cellStyle name="Nuovo 24 4 4" xfId="18954" xr:uid="{00000000-0005-0000-0000-000024890000}"/>
    <cellStyle name="Nuovo 24 4 5" xfId="18955" xr:uid="{00000000-0005-0000-0000-000025890000}"/>
    <cellStyle name="Nuovo 24 4 6" xfId="25140" xr:uid="{00000000-0005-0000-0000-000026890000}"/>
    <cellStyle name="Nuovo 24 5" xfId="18956" xr:uid="{00000000-0005-0000-0000-000027890000}"/>
    <cellStyle name="Nuovo 24 5 2" xfId="18957" xr:uid="{00000000-0005-0000-0000-000028890000}"/>
    <cellStyle name="Nuovo 24 5 3" xfId="18958" xr:uid="{00000000-0005-0000-0000-000029890000}"/>
    <cellStyle name="Nuovo 24 5 4" xfId="25144" xr:uid="{00000000-0005-0000-0000-00002A890000}"/>
    <cellStyle name="Nuovo 24 6" xfId="18959" xr:uid="{00000000-0005-0000-0000-00002B890000}"/>
    <cellStyle name="Nuovo 24 6 2" xfId="32868" xr:uid="{00000000-0005-0000-0000-00002C890000}"/>
    <cellStyle name="Nuovo 24 7" xfId="18960" xr:uid="{00000000-0005-0000-0000-00002D890000}"/>
    <cellStyle name="Nuovo 24 8" xfId="23776" xr:uid="{00000000-0005-0000-0000-00002E890000}"/>
    <cellStyle name="Nuovo 25" xfId="18961" xr:uid="{00000000-0005-0000-0000-00002F890000}"/>
    <cellStyle name="Nuovo 25 2" xfId="18962" xr:uid="{00000000-0005-0000-0000-000030890000}"/>
    <cellStyle name="Nuovo 25 2 2" xfId="18963" xr:uid="{00000000-0005-0000-0000-000031890000}"/>
    <cellStyle name="Nuovo 25 2 2 2" xfId="18964" xr:uid="{00000000-0005-0000-0000-000032890000}"/>
    <cellStyle name="Nuovo 25 2 2 3" xfId="18965" xr:uid="{00000000-0005-0000-0000-000033890000}"/>
    <cellStyle name="Nuovo 25 2 2 4" xfId="25146" xr:uid="{00000000-0005-0000-0000-000034890000}"/>
    <cellStyle name="Nuovo 25 2 3" xfId="18966" xr:uid="{00000000-0005-0000-0000-000035890000}"/>
    <cellStyle name="Nuovo 25 2 3 2" xfId="34157" xr:uid="{00000000-0005-0000-0000-000036890000}"/>
    <cellStyle name="Nuovo 25 2 4" xfId="18967" xr:uid="{00000000-0005-0000-0000-000037890000}"/>
    <cellStyle name="Nuovo 25 2 5" xfId="25145" xr:uid="{00000000-0005-0000-0000-000038890000}"/>
    <cellStyle name="Nuovo 25 3" xfId="18968" xr:uid="{00000000-0005-0000-0000-000039890000}"/>
    <cellStyle name="Nuovo 25 3 2" xfId="18969" xr:uid="{00000000-0005-0000-0000-00003A890000}"/>
    <cellStyle name="Nuovo 25 3 2 2" xfId="18970" xr:uid="{00000000-0005-0000-0000-00003B890000}"/>
    <cellStyle name="Nuovo 25 3 2 3" xfId="18971" xr:uid="{00000000-0005-0000-0000-00003C890000}"/>
    <cellStyle name="Nuovo 25 3 2 4" xfId="25148" xr:uid="{00000000-0005-0000-0000-00003D890000}"/>
    <cellStyle name="Nuovo 25 3 3" xfId="18972" xr:uid="{00000000-0005-0000-0000-00003E890000}"/>
    <cellStyle name="Nuovo 25 3 3 2" xfId="18973" xr:uid="{00000000-0005-0000-0000-00003F890000}"/>
    <cellStyle name="Nuovo 25 3 3 2 2" xfId="18974" xr:uid="{00000000-0005-0000-0000-000040890000}"/>
    <cellStyle name="Nuovo 25 3 3 2 3" xfId="18975" xr:uid="{00000000-0005-0000-0000-000041890000}"/>
    <cellStyle name="Nuovo 25 3 3 2 4" xfId="25150" xr:uid="{00000000-0005-0000-0000-000042890000}"/>
    <cellStyle name="Nuovo 25 3 3 3" xfId="18976" xr:uid="{00000000-0005-0000-0000-000043890000}"/>
    <cellStyle name="Nuovo 25 3 3 4" xfId="18977" xr:uid="{00000000-0005-0000-0000-000044890000}"/>
    <cellStyle name="Nuovo 25 3 3 5" xfId="25149" xr:uid="{00000000-0005-0000-0000-000045890000}"/>
    <cellStyle name="Nuovo 25 3 4" xfId="18978" xr:uid="{00000000-0005-0000-0000-000046890000}"/>
    <cellStyle name="Nuovo 25 3 4 2" xfId="18979" xr:uid="{00000000-0005-0000-0000-000047890000}"/>
    <cellStyle name="Nuovo 25 3 4 3" xfId="18980" xr:uid="{00000000-0005-0000-0000-000048890000}"/>
    <cellStyle name="Nuovo 25 3 4 4" xfId="25151" xr:uid="{00000000-0005-0000-0000-000049890000}"/>
    <cellStyle name="Nuovo 25 3 5" xfId="18981" xr:uid="{00000000-0005-0000-0000-00004A890000}"/>
    <cellStyle name="Nuovo 25 3 5 2" xfId="34158" xr:uid="{00000000-0005-0000-0000-00004B890000}"/>
    <cellStyle name="Nuovo 25 3 6" xfId="18982" xr:uid="{00000000-0005-0000-0000-00004C890000}"/>
    <cellStyle name="Nuovo 25 3 7" xfId="25147" xr:uid="{00000000-0005-0000-0000-00004D890000}"/>
    <cellStyle name="Nuovo 25 4" xfId="18983" xr:uid="{00000000-0005-0000-0000-00004E890000}"/>
    <cellStyle name="Nuovo 25 4 2" xfId="18984" xr:uid="{00000000-0005-0000-0000-00004F890000}"/>
    <cellStyle name="Nuovo 25 4 2 2" xfId="18985" xr:uid="{00000000-0005-0000-0000-000050890000}"/>
    <cellStyle name="Nuovo 25 4 2 2 2" xfId="18986" xr:uid="{00000000-0005-0000-0000-000051890000}"/>
    <cellStyle name="Nuovo 25 4 2 2 3" xfId="18987" xr:uid="{00000000-0005-0000-0000-000052890000}"/>
    <cellStyle name="Nuovo 25 4 2 2 4" xfId="25154" xr:uid="{00000000-0005-0000-0000-000053890000}"/>
    <cellStyle name="Nuovo 25 4 2 3" xfId="18988" xr:uid="{00000000-0005-0000-0000-000054890000}"/>
    <cellStyle name="Nuovo 25 4 2 4" xfId="18989" xr:uid="{00000000-0005-0000-0000-000055890000}"/>
    <cellStyle name="Nuovo 25 4 2 5" xfId="25153" xr:uid="{00000000-0005-0000-0000-000056890000}"/>
    <cellStyle name="Nuovo 25 4 3" xfId="18990" xr:uid="{00000000-0005-0000-0000-000057890000}"/>
    <cellStyle name="Nuovo 25 4 3 2" xfId="18991" xr:uid="{00000000-0005-0000-0000-000058890000}"/>
    <cellStyle name="Nuovo 25 4 3 3" xfId="18992" xr:uid="{00000000-0005-0000-0000-000059890000}"/>
    <cellStyle name="Nuovo 25 4 3 4" xfId="25155" xr:uid="{00000000-0005-0000-0000-00005A890000}"/>
    <cellStyle name="Nuovo 25 4 4" xfId="18993" xr:uid="{00000000-0005-0000-0000-00005B890000}"/>
    <cellStyle name="Nuovo 25 4 5" xfId="18994" xr:uid="{00000000-0005-0000-0000-00005C890000}"/>
    <cellStyle name="Nuovo 25 4 6" xfId="25152" xr:uid="{00000000-0005-0000-0000-00005D890000}"/>
    <cellStyle name="Nuovo 25 5" xfId="18995" xr:uid="{00000000-0005-0000-0000-00005E890000}"/>
    <cellStyle name="Nuovo 25 5 2" xfId="18996" xr:uid="{00000000-0005-0000-0000-00005F890000}"/>
    <cellStyle name="Nuovo 25 5 3" xfId="18997" xr:uid="{00000000-0005-0000-0000-000060890000}"/>
    <cellStyle name="Nuovo 25 5 4" xfId="25156" xr:uid="{00000000-0005-0000-0000-000061890000}"/>
    <cellStyle name="Nuovo 25 6" xfId="18998" xr:uid="{00000000-0005-0000-0000-000062890000}"/>
    <cellStyle name="Nuovo 25 6 2" xfId="32869" xr:uid="{00000000-0005-0000-0000-000063890000}"/>
    <cellStyle name="Nuovo 25 7" xfId="18999" xr:uid="{00000000-0005-0000-0000-000064890000}"/>
    <cellStyle name="Nuovo 25 8" xfId="23777" xr:uid="{00000000-0005-0000-0000-000065890000}"/>
    <cellStyle name="Nuovo 26" xfId="19000" xr:uid="{00000000-0005-0000-0000-000066890000}"/>
    <cellStyle name="Nuovo 26 2" xfId="19001" xr:uid="{00000000-0005-0000-0000-000067890000}"/>
    <cellStyle name="Nuovo 26 2 2" xfId="19002" xr:uid="{00000000-0005-0000-0000-000068890000}"/>
    <cellStyle name="Nuovo 26 2 2 2" xfId="19003" xr:uid="{00000000-0005-0000-0000-000069890000}"/>
    <cellStyle name="Nuovo 26 2 2 3" xfId="19004" xr:uid="{00000000-0005-0000-0000-00006A890000}"/>
    <cellStyle name="Nuovo 26 2 2 4" xfId="25158" xr:uid="{00000000-0005-0000-0000-00006B890000}"/>
    <cellStyle name="Nuovo 26 2 3" xfId="19005" xr:uid="{00000000-0005-0000-0000-00006C890000}"/>
    <cellStyle name="Nuovo 26 2 3 2" xfId="34159" xr:uid="{00000000-0005-0000-0000-00006D890000}"/>
    <cellStyle name="Nuovo 26 2 4" xfId="19006" xr:uid="{00000000-0005-0000-0000-00006E890000}"/>
    <cellStyle name="Nuovo 26 2 5" xfId="25157" xr:uid="{00000000-0005-0000-0000-00006F890000}"/>
    <cellStyle name="Nuovo 26 3" xfId="19007" xr:uid="{00000000-0005-0000-0000-000070890000}"/>
    <cellStyle name="Nuovo 26 3 2" xfId="19008" xr:uid="{00000000-0005-0000-0000-000071890000}"/>
    <cellStyle name="Nuovo 26 3 2 2" xfId="19009" xr:uid="{00000000-0005-0000-0000-000072890000}"/>
    <cellStyle name="Nuovo 26 3 2 3" xfId="19010" xr:uid="{00000000-0005-0000-0000-000073890000}"/>
    <cellStyle name="Nuovo 26 3 2 4" xfId="25160" xr:uid="{00000000-0005-0000-0000-000074890000}"/>
    <cellStyle name="Nuovo 26 3 3" xfId="19011" xr:uid="{00000000-0005-0000-0000-000075890000}"/>
    <cellStyle name="Nuovo 26 3 3 2" xfId="19012" xr:uid="{00000000-0005-0000-0000-000076890000}"/>
    <cellStyle name="Nuovo 26 3 3 2 2" xfId="19013" xr:uid="{00000000-0005-0000-0000-000077890000}"/>
    <cellStyle name="Nuovo 26 3 3 2 3" xfId="19014" xr:uid="{00000000-0005-0000-0000-000078890000}"/>
    <cellStyle name="Nuovo 26 3 3 2 4" xfId="25162" xr:uid="{00000000-0005-0000-0000-000079890000}"/>
    <cellStyle name="Nuovo 26 3 3 3" xfId="19015" xr:uid="{00000000-0005-0000-0000-00007A890000}"/>
    <cellStyle name="Nuovo 26 3 3 4" xfId="19016" xr:uid="{00000000-0005-0000-0000-00007B890000}"/>
    <cellStyle name="Nuovo 26 3 3 5" xfId="25161" xr:uid="{00000000-0005-0000-0000-00007C890000}"/>
    <cellStyle name="Nuovo 26 3 4" xfId="19017" xr:uid="{00000000-0005-0000-0000-00007D890000}"/>
    <cellStyle name="Nuovo 26 3 4 2" xfId="19018" xr:uid="{00000000-0005-0000-0000-00007E890000}"/>
    <cellStyle name="Nuovo 26 3 4 3" xfId="19019" xr:uid="{00000000-0005-0000-0000-00007F890000}"/>
    <cellStyle name="Nuovo 26 3 4 4" xfId="25163" xr:uid="{00000000-0005-0000-0000-000080890000}"/>
    <cellStyle name="Nuovo 26 3 5" xfId="19020" xr:uid="{00000000-0005-0000-0000-000081890000}"/>
    <cellStyle name="Nuovo 26 3 5 2" xfId="34160" xr:uid="{00000000-0005-0000-0000-000082890000}"/>
    <cellStyle name="Nuovo 26 3 6" xfId="19021" xr:uid="{00000000-0005-0000-0000-000083890000}"/>
    <cellStyle name="Nuovo 26 3 7" xfId="25159" xr:uid="{00000000-0005-0000-0000-000084890000}"/>
    <cellStyle name="Nuovo 26 4" xfId="19022" xr:uid="{00000000-0005-0000-0000-000085890000}"/>
    <cellStyle name="Nuovo 26 4 2" xfId="19023" xr:uid="{00000000-0005-0000-0000-000086890000}"/>
    <cellStyle name="Nuovo 26 4 2 2" xfId="19024" xr:uid="{00000000-0005-0000-0000-000087890000}"/>
    <cellStyle name="Nuovo 26 4 2 2 2" xfId="19025" xr:uid="{00000000-0005-0000-0000-000088890000}"/>
    <cellStyle name="Nuovo 26 4 2 2 3" xfId="19026" xr:uid="{00000000-0005-0000-0000-000089890000}"/>
    <cellStyle name="Nuovo 26 4 2 2 4" xfId="25166" xr:uid="{00000000-0005-0000-0000-00008A890000}"/>
    <cellStyle name="Nuovo 26 4 2 3" xfId="19027" xr:uid="{00000000-0005-0000-0000-00008B890000}"/>
    <cellStyle name="Nuovo 26 4 2 4" xfId="19028" xr:uid="{00000000-0005-0000-0000-00008C890000}"/>
    <cellStyle name="Nuovo 26 4 2 5" xfId="25165" xr:uid="{00000000-0005-0000-0000-00008D890000}"/>
    <cellStyle name="Nuovo 26 4 3" xfId="19029" xr:uid="{00000000-0005-0000-0000-00008E890000}"/>
    <cellStyle name="Nuovo 26 4 3 2" xfId="19030" xr:uid="{00000000-0005-0000-0000-00008F890000}"/>
    <cellStyle name="Nuovo 26 4 3 3" xfId="19031" xr:uid="{00000000-0005-0000-0000-000090890000}"/>
    <cellStyle name="Nuovo 26 4 3 4" xfId="25167" xr:uid="{00000000-0005-0000-0000-000091890000}"/>
    <cellStyle name="Nuovo 26 4 4" xfId="19032" xr:uid="{00000000-0005-0000-0000-000092890000}"/>
    <cellStyle name="Nuovo 26 4 5" xfId="19033" xr:uid="{00000000-0005-0000-0000-000093890000}"/>
    <cellStyle name="Nuovo 26 4 6" xfId="25164" xr:uid="{00000000-0005-0000-0000-000094890000}"/>
    <cellStyle name="Nuovo 26 5" xfId="19034" xr:uid="{00000000-0005-0000-0000-000095890000}"/>
    <cellStyle name="Nuovo 26 5 2" xfId="19035" xr:uid="{00000000-0005-0000-0000-000096890000}"/>
    <cellStyle name="Nuovo 26 5 3" xfId="19036" xr:uid="{00000000-0005-0000-0000-000097890000}"/>
    <cellStyle name="Nuovo 26 5 4" xfId="25168" xr:uid="{00000000-0005-0000-0000-000098890000}"/>
    <cellStyle name="Nuovo 26 6" xfId="19037" xr:uid="{00000000-0005-0000-0000-000099890000}"/>
    <cellStyle name="Nuovo 26 6 2" xfId="32870" xr:uid="{00000000-0005-0000-0000-00009A890000}"/>
    <cellStyle name="Nuovo 26 7" xfId="19038" xr:uid="{00000000-0005-0000-0000-00009B890000}"/>
    <cellStyle name="Nuovo 26 8" xfId="23778" xr:uid="{00000000-0005-0000-0000-00009C890000}"/>
    <cellStyle name="Nuovo 27" xfId="19039" xr:uid="{00000000-0005-0000-0000-00009D890000}"/>
    <cellStyle name="Nuovo 27 2" xfId="19040" xr:uid="{00000000-0005-0000-0000-00009E890000}"/>
    <cellStyle name="Nuovo 27 2 2" xfId="19041" xr:uid="{00000000-0005-0000-0000-00009F890000}"/>
    <cellStyle name="Nuovo 27 2 2 2" xfId="19042" xr:uid="{00000000-0005-0000-0000-0000A0890000}"/>
    <cellStyle name="Nuovo 27 2 2 3" xfId="19043" xr:uid="{00000000-0005-0000-0000-0000A1890000}"/>
    <cellStyle name="Nuovo 27 2 2 4" xfId="25170" xr:uid="{00000000-0005-0000-0000-0000A2890000}"/>
    <cellStyle name="Nuovo 27 2 3" xfId="19044" xr:uid="{00000000-0005-0000-0000-0000A3890000}"/>
    <cellStyle name="Nuovo 27 2 3 2" xfId="34161" xr:uid="{00000000-0005-0000-0000-0000A4890000}"/>
    <cellStyle name="Nuovo 27 2 4" xfId="19045" xr:uid="{00000000-0005-0000-0000-0000A5890000}"/>
    <cellStyle name="Nuovo 27 2 5" xfId="25169" xr:uid="{00000000-0005-0000-0000-0000A6890000}"/>
    <cellStyle name="Nuovo 27 3" xfId="19046" xr:uid="{00000000-0005-0000-0000-0000A7890000}"/>
    <cellStyle name="Nuovo 27 3 2" xfId="19047" xr:uid="{00000000-0005-0000-0000-0000A8890000}"/>
    <cellStyle name="Nuovo 27 3 2 2" xfId="19048" xr:uid="{00000000-0005-0000-0000-0000A9890000}"/>
    <cellStyle name="Nuovo 27 3 2 3" xfId="19049" xr:uid="{00000000-0005-0000-0000-0000AA890000}"/>
    <cellStyle name="Nuovo 27 3 2 4" xfId="25172" xr:uid="{00000000-0005-0000-0000-0000AB890000}"/>
    <cellStyle name="Nuovo 27 3 3" xfId="19050" xr:uid="{00000000-0005-0000-0000-0000AC890000}"/>
    <cellStyle name="Nuovo 27 3 3 2" xfId="19051" xr:uid="{00000000-0005-0000-0000-0000AD890000}"/>
    <cellStyle name="Nuovo 27 3 3 2 2" xfId="19052" xr:uid="{00000000-0005-0000-0000-0000AE890000}"/>
    <cellStyle name="Nuovo 27 3 3 2 3" xfId="19053" xr:uid="{00000000-0005-0000-0000-0000AF890000}"/>
    <cellStyle name="Nuovo 27 3 3 2 4" xfId="25174" xr:uid="{00000000-0005-0000-0000-0000B0890000}"/>
    <cellStyle name="Nuovo 27 3 3 3" xfId="19054" xr:uid="{00000000-0005-0000-0000-0000B1890000}"/>
    <cellStyle name="Nuovo 27 3 3 4" xfId="19055" xr:uid="{00000000-0005-0000-0000-0000B2890000}"/>
    <cellStyle name="Nuovo 27 3 3 5" xfId="25173" xr:uid="{00000000-0005-0000-0000-0000B3890000}"/>
    <cellStyle name="Nuovo 27 3 4" xfId="19056" xr:uid="{00000000-0005-0000-0000-0000B4890000}"/>
    <cellStyle name="Nuovo 27 3 4 2" xfId="19057" xr:uid="{00000000-0005-0000-0000-0000B5890000}"/>
    <cellStyle name="Nuovo 27 3 4 3" xfId="19058" xr:uid="{00000000-0005-0000-0000-0000B6890000}"/>
    <cellStyle name="Nuovo 27 3 4 4" xfId="25175" xr:uid="{00000000-0005-0000-0000-0000B7890000}"/>
    <cellStyle name="Nuovo 27 3 5" xfId="19059" xr:uid="{00000000-0005-0000-0000-0000B8890000}"/>
    <cellStyle name="Nuovo 27 3 5 2" xfId="34162" xr:uid="{00000000-0005-0000-0000-0000B9890000}"/>
    <cellStyle name="Nuovo 27 3 6" xfId="19060" xr:uid="{00000000-0005-0000-0000-0000BA890000}"/>
    <cellStyle name="Nuovo 27 3 7" xfId="25171" xr:uid="{00000000-0005-0000-0000-0000BB890000}"/>
    <cellStyle name="Nuovo 27 4" xfId="19061" xr:uid="{00000000-0005-0000-0000-0000BC890000}"/>
    <cellStyle name="Nuovo 27 4 2" xfId="19062" xr:uid="{00000000-0005-0000-0000-0000BD890000}"/>
    <cellStyle name="Nuovo 27 4 2 2" xfId="19063" xr:uid="{00000000-0005-0000-0000-0000BE890000}"/>
    <cellStyle name="Nuovo 27 4 2 2 2" xfId="19064" xr:uid="{00000000-0005-0000-0000-0000BF890000}"/>
    <cellStyle name="Nuovo 27 4 2 2 3" xfId="19065" xr:uid="{00000000-0005-0000-0000-0000C0890000}"/>
    <cellStyle name="Nuovo 27 4 2 2 4" xfId="25178" xr:uid="{00000000-0005-0000-0000-0000C1890000}"/>
    <cellStyle name="Nuovo 27 4 2 3" xfId="19066" xr:uid="{00000000-0005-0000-0000-0000C2890000}"/>
    <cellStyle name="Nuovo 27 4 2 4" xfId="19067" xr:uid="{00000000-0005-0000-0000-0000C3890000}"/>
    <cellStyle name="Nuovo 27 4 2 5" xfId="25177" xr:uid="{00000000-0005-0000-0000-0000C4890000}"/>
    <cellStyle name="Nuovo 27 4 3" xfId="19068" xr:uid="{00000000-0005-0000-0000-0000C5890000}"/>
    <cellStyle name="Nuovo 27 4 3 2" xfId="19069" xr:uid="{00000000-0005-0000-0000-0000C6890000}"/>
    <cellStyle name="Nuovo 27 4 3 3" xfId="19070" xr:uid="{00000000-0005-0000-0000-0000C7890000}"/>
    <cellStyle name="Nuovo 27 4 3 4" xfId="25179" xr:uid="{00000000-0005-0000-0000-0000C8890000}"/>
    <cellStyle name="Nuovo 27 4 4" xfId="19071" xr:uid="{00000000-0005-0000-0000-0000C9890000}"/>
    <cellStyle name="Nuovo 27 4 5" xfId="19072" xr:uid="{00000000-0005-0000-0000-0000CA890000}"/>
    <cellStyle name="Nuovo 27 4 6" xfId="25176" xr:uid="{00000000-0005-0000-0000-0000CB890000}"/>
    <cellStyle name="Nuovo 27 5" xfId="19073" xr:uid="{00000000-0005-0000-0000-0000CC890000}"/>
    <cellStyle name="Nuovo 27 5 2" xfId="19074" xr:uid="{00000000-0005-0000-0000-0000CD890000}"/>
    <cellStyle name="Nuovo 27 5 3" xfId="19075" xr:uid="{00000000-0005-0000-0000-0000CE890000}"/>
    <cellStyle name="Nuovo 27 5 4" xfId="25180" xr:uid="{00000000-0005-0000-0000-0000CF890000}"/>
    <cellStyle name="Nuovo 27 6" xfId="19076" xr:uid="{00000000-0005-0000-0000-0000D0890000}"/>
    <cellStyle name="Nuovo 27 6 2" xfId="32871" xr:uid="{00000000-0005-0000-0000-0000D1890000}"/>
    <cellStyle name="Nuovo 27 7" xfId="19077" xr:uid="{00000000-0005-0000-0000-0000D2890000}"/>
    <cellStyle name="Nuovo 27 8" xfId="23779" xr:uid="{00000000-0005-0000-0000-0000D3890000}"/>
    <cellStyle name="Nuovo 28" xfId="19078" xr:uid="{00000000-0005-0000-0000-0000D4890000}"/>
    <cellStyle name="Nuovo 28 2" xfId="19079" xr:uid="{00000000-0005-0000-0000-0000D5890000}"/>
    <cellStyle name="Nuovo 28 2 2" xfId="19080" xr:uid="{00000000-0005-0000-0000-0000D6890000}"/>
    <cellStyle name="Nuovo 28 2 2 2" xfId="19081" xr:uid="{00000000-0005-0000-0000-0000D7890000}"/>
    <cellStyle name="Nuovo 28 2 2 3" xfId="19082" xr:uid="{00000000-0005-0000-0000-0000D8890000}"/>
    <cellStyle name="Nuovo 28 2 2 4" xfId="25182" xr:uid="{00000000-0005-0000-0000-0000D9890000}"/>
    <cellStyle name="Nuovo 28 2 3" xfId="19083" xr:uid="{00000000-0005-0000-0000-0000DA890000}"/>
    <cellStyle name="Nuovo 28 2 3 2" xfId="34163" xr:uid="{00000000-0005-0000-0000-0000DB890000}"/>
    <cellStyle name="Nuovo 28 2 4" xfId="19084" xr:uid="{00000000-0005-0000-0000-0000DC890000}"/>
    <cellStyle name="Nuovo 28 2 5" xfId="25181" xr:uid="{00000000-0005-0000-0000-0000DD890000}"/>
    <cellStyle name="Nuovo 28 3" xfId="19085" xr:uid="{00000000-0005-0000-0000-0000DE890000}"/>
    <cellStyle name="Nuovo 28 3 2" xfId="19086" xr:uid="{00000000-0005-0000-0000-0000DF890000}"/>
    <cellStyle name="Nuovo 28 3 2 2" xfId="19087" xr:uid="{00000000-0005-0000-0000-0000E0890000}"/>
    <cellStyle name="Nuovo 28 3 2 3" xfId="19088" xr:uid="{00000000-0005-0000-0000-0000E1890000}"/>
    <cellStyle name="Nuovo 28 3 2 4" xfId="25184" xr:uid="{00000000-0005-0000-0000-0000E2890000}"/>
    <cellStyle name="Nuovo 28 3 3" xfId="19089" xr:uid="{00000000-0005-0000-0000-0000E3890000}"/>
    <cellStyle name="Nuovo 28 3 3 2" xfId="19090" xr:uid="{00000000-0005-0000-0000-0000E4890000}"/>
    <cellStyle name="Nuovo 28 3 3 2 2" xfId="19091" xr:uid="{00000000-0005-0000-0000-0000E5890000}"/>
    <cellStyle name="Nuovo 28 3 3 2 3" xfId="19092" xr:uid="{00000000-0005-0000-0000-0000E6890000}"/>
    <cellStyle name="Nuovo 28 3 3 2 4" xfId="25186" xr:uid="{00000000-0005-0000-0000-0000E7890000}"/>
    <cellStyle name="Nuovo 28 3 3 3" xfId="19093" xr:uid="{00000000-0005-0000-0000-0000E8890000}"/>
    <cellStyle name="Nuovo 28 3 3 4" xfId="19094" xr:uid="{00000000-0005-0000-0000-0000E9890000}"/>
    <cellStyle name="Nuovo 28 3 3 5" xfId="25185" xr:uid="{00000000-0005-0000-0000-0000EA890000}"/>
    <cellStyle name="Nuovo 28 3 4" xfId="19095" xr:uid="{00000000-0005-0000-0000-0000EB890000}"/>
    <cellStyle name="Nuovo 28 3 4 2" xfId="19096" xr:uid="{00000000-0005-0000-0000-0000EC890000}"/>
    <cellStyle name="Nuovo 28 3 4 3" xfId="19097" xr:uid="{00000000-0005-0000-0000-0000ED890000}"/>
    <cellStyle name="Nuovo 28 3 4 4" xfId="25187" xr:uid="{00000000-0005-0000-0000-0000EE890000}"/>
    <cellStyle name="Nuovo 28 3 5" xfId="19098" xr:uid="{00000000-0005-0000-0000-0000EF890000}"/>
    <cellStyle name="Nuovo 28 3 5 2" xfId="34164" xr:uid="{00000000-0005-0000-0000-0000F0890000}"/>
    <cellStyle name="Nuovo 28 3 6" xfId="19099" xr:uid="{00000000-0005-0000-0000-0000F1890000}"/>
    <cellStyle name="Nuovo 28 3 7" xfId="25183" xr:uid="{00000000-0005-0000-0000-0000F2890000}"/>
    <cellStyle name="Nuovo 28 4" xfId="19100" xr:uid="{00000000-0005-0000-0000-0000F3890000}"/>
    <cellStyle name="Nuovo 28 4 2" xfId="19101" xr:uid="{00000000-0005-0000-0000-0000F4890000}"/>
    <cellStyle name="Nuovo 28 4 2 2" xfId="19102" xr:uid="{00000000-0005-0000-0000-0000F5890000}"/>
    <cellStyle name="Nuovo 28 4 2 2 2" xfId="19103" xr:uid="{00000000-0005-0000-0000-0000F6890000}"/>
    <cellStyle name="Nuovo 28 4 2 2 3" xfId="19104" xr:uid="{00000000-0005-0000-0000-0000F7890000}"/>
    <cellStyle name="Nuovo 28 4 2 2 4" xfId="25190" xr:uid="{00000000-0005-0000-0000-0000F8890000}"/>
    <cellStyle name="Nuovo 28 4 2 3" xfId="19105" xr:uid="{00000000-0005-0000-0000-0000F9890000}"/>
    <cellStyle name="Nuovo 28 4 2 4" xfId="19106" xr:uid="{00000000-0005-0000-0000-0000FA890000}"/>
    <cellStyle name="Nuovo 28 4 2 5" xfId="25189" xr:uid="{00000000-0005-0000-0000-0000FB890000}"/>
    <cellStyle name="Nuovo 28 4 3" xfId="19107" xr:uid="{00000000-0005-0000-0000-0000FC890000}"/>
    <cellStyle name="Nuovo 28 4 3 2" xfId="19108" xr:uid="{00000000-0005-0000-0000-0000FD890000}"/>
    <cellStyle name="Nuovo 28 4 3 3" xfId="19109" xr:uid="{00000000-0005-0000-0000-0000FE890000}"/>
    <cellStyle name="Nuovo 28 4 3 4" xfId="25191" xr:uid="{00000000-0005-0000-0000-0000FF890000}"/>
    <cellStyle name="Nuovo 28 4 4" xfId="19110" xr:uid="{00000000-0005-0000-0000-0000008A0000}"/>
    <cellStyle name="Nuovo 28 4 5" xfId="19111" xr:uid="{00000000-0005-0000-0000-0000018A0000}"/>
    <cellStyle name="Nuovo 28 4 6" xfId="25188" xr:uid="{00000000-0005-0000-0000-0000028A0000}"/>
    <cellStyle name="Nuovo 28 5" xfId="19112" xr:uid="{00000000-0005-0000-0000-0000038A0000}"/>
    <cellStyle name="Nuovo 28 5 2" xfId="19113" xr:uid="{00000000-0005-0000-0000-0000048A0000}"/>
    <cellStyle name="Nuovo 28 5 3" xfId="19114" xr:uid="{00000000-0005-0000-0000-0000058A0000}"/>
    <cellStyle name="Nuovo 28 5 4" xfId="25192" xr:uid="{00000000-0005-0000-0000-0000068A0000}"/>
    <cellStyle name="Nuovo 28 6" xfId="19115" xr:uid="{00000000-0005-0000-0000-0000078A0000}"/>
    <cellStyle name="Nuovo 28 6 2" xfId="32872" xr:uid="{00000000-0005-0000-0000-0000088A0000}"/>
    <cellStyle name="Nuovo 28 7" xfId="19116" xr:uid="{00000000-0005-0000-0000-0000098A0000}"/>
    <cellStyle name="Nuovo 28 8" xfId="23780" xr:uid="{00000000-0005-0000-0000-00000A8A0000}"/>
    <cellStyle name="Nuovo 29" xfId="19117" xr:uid="{00000000-0005-0000-0000-00000B8A0000}"/>
    <cellStyle name="Nuovo 29 2" xfId="19118" xr:uid="{00000000-0005-0000-0000-00000C8A0000}"/>
    <cellStyle name="Nuovo 29 2 2" xfId="19119" xr:uid="{00000000-0005-0000-0000-00000D8A0000}"/>
    <cellStyle name="Nuovo 29 2 2 2" xfId="19120" xr:uid="{00000000-0005-0000-0000-00000E8A0000}"/>
    <cellStyle name="Nuovo 29 2 2 3" xfId="19121" xr:uid="{00000000-0005-0000-0000-00000F8A0000}"/>
    <cellStyle name="Nuovo 29 2 2 4" xfId="25194" xr:uid="{00000000-0005-0000-0000-0000108A0000}"/>
    <cellStyle name="Nuovo 29 2 3" xfId="19122" xr:uid="{00000000-0005-0000-0000-0000118A0000}"/>
    <cellStyle name="Nuovo 29 2 3 2" xfId="34165" xr:uid="{00000000-0005-0000-0000-0000128A0000}"/>
    <cellStyle name="Nuovo 29 2 4" xfId="19123" xr:uid="{00000000-0005-0000-0000-0000138A0000}"/>
    <cellStyle name="Nuovo 29 2 5" xfId="25193" xr:uid="{00000000-0005-0000-0000-0000148A0000}"/>
    <cellStyle name="Nuovo 29 3" xfId="19124" xr:uid="{00000000-0005-0000-0000-0000158A0000}"/>
    <cellStyle name="Nuovo 29 3 2" xfId="19125" xr:uid="{00000000-0005-0000-0000-0000168A0000}"/>
    <cellStyle name="Nuovo 29 3 2 2" xfId="19126" xr:uid="{00000000-0005-0000-0000-0000178A0000}"/>
    <cellStyle name="Nuovo 29 3 2 3" xfId="19127" xr:uid="{00000000-0005-0000-0000-0000188A0000}"/>
    <cellStyle name="Nuovo 29 3 2 4" xfId="25196" xr:uid="{00000000-0005-0000-0000-0000198A0000}"/>
    <cellStyle name="Nuovo 29 3 3" xfId="19128" xr:uid="{00000000-0005-0000-0000-00001A8A0000}"/>
    <cellStyle name="Nuovo 29 3 3 2" xfId="19129" xr:uid="{00000000-0005-0000-0000-00001B8A0000}"/>
    <cellStyle name="Nuovo 29 3 3 2 2" xfId="19130" xr:uid="{00000000-0005-0000-0000-00001C8A0000}"/>
    <cellStyle name="Nuovo 29 3 3 2 3" xfId="19131" xr:uid="{00000000-0005-0000-0000-00001D8A0000}"/>
    <cellStyle name="Nuovo 29 3 3 2 4" xfId="25198" xr:uid="{00000000-0005-0000-0000-00001E8A0000}"/>
    <cellStyle name="Nuovo 29 3 3 3" xfId="19132" xr:uid="{00000000-0005-0000-0000-00001F8A0000}"/>
    <cellStyle name="Nuovo 29 3 3 4" xfId="19133" xr:uid="{00000000-0005-0000-0000-0000208A0000}"/>
    <cellStyle name="Nuovo 29 3 3 5" xfId="25197" xr:uid="{00000000-0005-0000-0000-0000218A0000}"/>
    <cellStyle name="Nuovo 29 3 4" xfId="19134" xr:uid="{00000000-0005-0000-0000-0000228A0000}"/>
    <cellStyle name="Nuovo 29 3 4 2" xfId="19135" xr:uid="{00000000-0005-0000-0000-0000238A0000}"/>
    <cellStyle name="Nuovo 29 3 4 3" xfId="19136" xr:uid="{00000000-0005-0000-0000-0000248A0000}"/>
    <cellStyle name="Nuovo 29 3 4 4" xfId="25199" xr:uid="{00000000-0005-0000-0000-0000258A0000}"/>
    <cellStyle name="Nuovo 29 3 5" xfId="19137" xr:uid="{00000000-0005-0000-0000-0000268A0000}"/>
    <cellStyle name="Nuovo 29 3 5 2" xfId="34166" xr:uid="{00000000-0005-0000-0000-0000278A0000}"/>
    <cellStyle name="Nuovo 29 3 6" xfId="19138" xr:uid="{00000000-0005-0000-0000-0000288A0000}"/>
    <cellStyle name="Nuovo 29 3 7" xfId="25195" xr:uid="{00000000-0005-0000-0000-0000298A0000}"/>
    <cellStyle name="Nuovo 29 4" xfId="19139" xr:uid="{00000000-0005-0000-0000-00002A8A0000}"/>
    <cellStyle name="Nuovo 29 4 2" xfId="19140" xr:uid="{00000000-0005-0000-0000-00002B8A0000}"/>
    <cellStyle name="Nuovo 29 4 2 2" xfId="19141" xr:uid="{00000000-0005-0000-0000-00002C8A0000}"/>
    <cellStyle name="Nuovo 29 4 2 2 2" xfId="19142" xr:uid="{00000000-0005-0000-0000-00002D8A0000}"/>
    <cellStyle name="Nuovo 29 4 2 2 3" xfId="19143" xr:uid="{00000000-0005-0000-0000-00002E8A0000}"/>
    <cellStyle name="Nuovo 29 4 2 2 4" xfId="25202" xr:uid="{00000000-0005-0000-0000-00002F8A0000}"/>
    <cellStyle name="Nuovo 29 4 2 3" xfId="19144" xr:uid="{00000000-0005-0000-0000-0000308A0000}"/>
    <cellStyle name="Nuovo 29 4 2 4" xfId="19145" xr:uid="{00000000-0005-0000-0000-0000318A0000}"/>
    <cellStyle name="Nuovo 29 4 2 5" xfId="25201" xr:uid="{00000000-0005-0000-0000-0000328A0000}"/>
    <cellStyle name="Nuovo 29 4 3" xfId="19146" xr:uid="{00000000-0005-0000-0000-0000338A0000}"/>
    <cellStyle name="Nuovo 29 4 3 2" xfId="19147" xr:uid="{00000000-0005-0000-0000-0000348A0000}"/>
    <cellStyle name="Nuovo 29 4 3 3" xfId="19148" xr:uid="{00000000-0005-0000-0000-0000358A0000}"/>
    <cellStyle name="Nuovo 29 4 3 4" xfId="25203" xr:uid="{00000000-0005-0000-0000-0000368A0000}"/>
    <cellStyle name="Nuovo 29 4 4" xfId="19149" xr:uid="{00000000-0005-0000-0000-0000378A0000}"/>
    <cellStyle name="Nuovo 29 4 5" xfId="19150" xr:uid="{00000000-0005-0000-0000-0000388A0000}"/>
    <cellStyle name="Nuovo 29 4 6" xfId="25200" xr:uid="{00000000-0005-0000-0000-0000398A0000}"/>
    <cellStyle name="Nuovo 29 5" xfId="19151" xr:uid="{00000000-0005-0000-0000-00003A8A0000}"/>
    <cellStyle name="Nuovo 29 5 2" xfId="19152" xr:uid="{00000000-0005-0000-0000-00003B8A0000}"/>
    <cellStyle name="Nuovo 29 5 3" xfId="19153" xr:uid="{00000000-0005-0000-0000-00003C8A0000}"/>
    <cellStyle name="Nuovo 29 5 4" xfId="25204" xr:uid="{00000000-0005-0000-0000-00003D8A0000}"/>
    <cellStyle name="Nuovo 29 6" xfId="19154" xr:uid="{00000000-0005-0000-0000-00003E8A0000}"/>
    <cellStyle name="Nuovo 29 6 2" xfId="32873" xr:uid="{00000000-0005-0000-0000-00003F8A0000}"/>
    <cellStyle name="Nuovo 29 7" xfId="19155" xr:uid="{00000000-0005-0000-0000-0000408A0000}"/>
    <cellStyle name="Nuovo 29 8" xfId="23781" xr:uid="{00000000-0005-0000-0000-0000418A0000}"/>
    <cellStyle name="Nuovo 3" xfId="19156" xr:uid="{00000000-0005-0000-0000-0000428A0000}"/>
    <cellStyle name="Nuovo 3 2" xfId="19157" xr:uid="{00000000-0005-0000-0000-0000438A0000}"/>
    <cellStyle name="Nuovo 3 2 2" xfId="19158" xr:uid="{00000000-0005-0000-0000-0000448A0000}"/>
    <cellStyle name="Nuovo 3 2 2 2" xfId="19159" xr:uid="{00000000-0005-0000-0000-0000458A0000}"/>
    <cellStyle name="Nuovo 3 2 2 3" xfId="19160" xr:uid="{00000000-0005-0000-0000-0000468A0000}"/>
    <cellStyle name="Nuovo 3 2 2 4" xfId="25206" xr:uid="{00000000-0005-0000-0000-0000478A0000}"/>
    <cellStyle name="Nuovo 3 2 3" xfId="19161" xr:uid="{00000000-0005-0000-0000-0000488A0000}"/>
    <cellStyle name="Nuovo 3 2 3 2" xfId="34167" xr:uid="{00000000-0005-0000-0000-0000498A0000}"/>
    <cellStyle name="Nuovo 3 2 4" xfId="19162" xr:uid="{00000000-0005-0000-0000-00004A8A0000}"/>
    <cellStyle name="Nuovo 3 2 5" xfId="25205" xr:uid="{00000000-0005-0000-0000-00004B8A0000}"/>
    <cellStyle name="Nuovo 3 3" xfId="19163" xr:uid="{00000000-0005-0000-0000-00004C8A0000}"/>
    <cellStyle name="Nuovo 3 3 2" xfId="19164" xr:uid="{00000000-0005-0000-0000-00004D8A0000}"/>
    <cellStyle name="Nuovo 3 3 2 2" xfId="19165" xr:uid="{00000000-0005-0000-0000-00004E8A0000}"/>
    <cellStyle name="Nuovo 3 3 2 3" xfId="19166" xr:uid="{00000000-0005-0000-0000-00004F8A0000}"/>
    <cellStyle name="Nuovo 3 3 2 4" xfId="25208" xr:uid="{00000000-0005-0000-0000-0000508A0000}"/>
    <cellStyle name="Nuovo 3 3 3" xfId="19167" xr:uid="{00000000-0005-0000-0000-0000518A0000}"/>
    <cellStyle name="Nuovo 3 3 3 2" xfId="19168" xr:uid="{00000000-0005-0000-0000-0000528A0000}"/>
    <cellStyle name="Nuovo 3 3 3 2 2" xfId="19169" xr:uid="{00000000-0005-0000-0000-0000538A0000}"/>
    <cellStyle name="Nuovo 3 3 3 2 3" xfId="19170" xr:uid="{00000000-0005-0000-0000-0000548A0000}"/>
    <cellStyle name="Nuovo 3 3 3 2 4" xfId="25210" xr:uid="{00000000-0005-0000-0000-0000558A0000}"/>
    <cellStyle name="Nuovo 3 3 3 3" xfId="19171" xr:uid="{00000000-0005-0000-0000-0000568A0000}"/>
    <cellStyle name="Nuovo 3 3 3 4" xfId="19172" xr:uid="{00000000-0005-0000-0000-0000578A0000}"/>
    <cellStyle name="Nuovo 3 3 3 5" xfId="25209" xr:uid="{00000000-0005-0000-0000-0000588A0000}"/>
    <cellStyle name="Nuovo 3 3 4" xfId="19173" xr:uid="{00000000-0005-0000-0000-0000598A0000}"/>
    <cellStyle name="Nuovo 3 3 4 2" xfId="19174" xr:uid="{00000000-0005-0000-0000-00005A8A0000}"/>
    <cellStyle name="Nuovo 3 3 4 3" xfId="19175" xr:uid="{00000000-0005-0000-0000-00005B8A0000}"/>
    <cellStyle name="Nuovo 3 3 4 4" xfId="25211" xr:uid="{00000000-0005-0000-0000-00005C8A0000}"/>
    <cellStyle name="Nuovo 3 3 5" xfId="19176" xr:uid="{00000000-0005-0000-0000-00005D8A0000}"/>
    <cellStyle name="Nuovo 3 3 5 2" xfId="34168" xr:uid="{00000000-0005-0000-0000-00005E8A0000}"/>
    <cellStyle name="Nuovo 3 3 6" xfId="19177" xr:uid="{00000000-0005-0000-0000-00005F8A0000}"/>
    <cellStyle name="Nuovo 3 3 7" xfId="25207" xr:uid="{00000000-0005-0000-0000-0000608A0000}"/>
    <cellStyle name="Nuovo 3 4" xfId="19178" xr:uid="{00000000-0005-0000-0000-0000618A0000}"/>
    <cellStyle name="Nuovo 3 4 2" xfId="19179" xr:uid="{00000000-0005-0000-0000-0000628A0000}"/>
    <cellStyle name="Nuovo 3 4 2 2" xfId="19180" xr:uid="{00000000-0005-0000-0000-0000638A0000}"/>
    <cellStyle name="Nuovo 3 4 2 2 2" xfId="19181" xr:uid="{00000000-0005-0000-0000-0000648A0000}"/>
    <cellStyle name="Nuovo 3 4 2 2 3" xfId="19182" xr:uid="{00000000-0005-0000-0000-0000658A0000}"/>
    <cellStyle name="Nuovo 3 4 2 2 4" xfId="25214" xr:uid="{00000000-0005-0000-0000-0000668A0000}"/>
    <cellStyle name="Nuovo 3 4 2 3" xfId="19183" xr:uid="{00000000-0005-0000-0000-0000678A0000}"/>
    <cellStyle name="Nuovo 3 4 2 4" xfId="19184" xr:uid="{00000000-0005-0000-0000-0000688A0000}"/>
    <cellStyle name="Nuovo 3 4 2 5" xfId="25213" xr:uid="{00000000-0005-0000-0000-0000698A0000}"/>
    <cellStyle name="Nuovo 3 4 3" xfId="19185" xr:uid="{00000000-0005-0000-0000-00006A8A0000}"/>
    <cellStyle name="Nuovo 3 4 3 2" xfId="19186" xr:uid="{00000000-0005-0000-0000-00006B8A0000}"/>
    <cellStyle name="Nuovo 3 4 3 3" xfId="19187" xr:uid="{00000000-0005-0000-0000-00006C8A0000}"/>
    <cellStyle name="Nuovo 3 4 3 4" xfId="25215" xr:uid="{00000000-0005-0000-0000-00006D8A0000}"/>
    <cellStyle name="Nuovo 3 4 4" xfId="19188" xr:uid="{00000000-0005-0000-0000-00006E8A0000}"/>
    <cellStyle name="Nuovo 3 4 5" xfId="19189" xr:uid="{00000000-0005-0000-0000-00006F8A0000}"/>
    <cellStyle name="Nuovo 3 4 6" xfId="25212" xr:uid="{00000000-0005-0000-0000-0000708A0000}"/>
    <cellStyle name="Nuovo 3 5" xfId="19190" xr:uid="{00000000-0005-0000-0000-0000718A0000}"/>
    <cellStyle name="Nuovo 3 5 2" xfId="19191" xr:uid="{00000000-0005-0000-0000-0000728A0000}"/>
    <cellStyle name="Nuovo 3 5 3" xfId="19192" xr:uid="{00000000-0005-0000-0000-0000738A0000}"/>
    <cellStyle name="Nuovo 3 5 4" xfId="25216" xr:uid="{00000000-0005-0000-0000-0000748A0000}"/>
    <cellStyle name="Nuovo 3 6" xfId="19193" xr:uid="{00000000-0005-0000-0000-0000758A0000}"/>
    <cellStyle name="Nuovo 3 6 2" xfId="32874" xr:uid="{00000000-0005-0000-0000-0000768A0000}"/>
    <cellStyle name="Nuovo 3 7" xfId="19194" xr:uid="{00000000-0005-0000-0000-0000778A0000}"/>
    <cellStyle name="Nuovo 3 8" xfId="23782" xr:uid="{00000000-0005-0000-0000-0000788A0000}"/>
    <cellStyle name="Nuovo 30" xfId="19195" xr:uid="{00000000-0005-0000-0000-0000798A0000}"/>
    <cellStyle name="Nuovo 30 2" xfId="19196" xr:uid="{00000000-0005-0000-0000-00007A8A0000}"/>
    <cellStyle name="Nuovo 30 2 2" xfId="19197" xr:uid="{00000000-0005-0000-0000-00007B8A0000}"/>
    <cellStyle name="Nuovo 30 2 2 2" xfId="19198" xr:uid="{00000000-0005-0000-0000-00007C8A0000}"/>
    <cellStyle name="Nuovo 30 2 2 3" xfId="19199" xr:uid="{00000000-0005-0000-0000-00007D8A0000}"/>
    <cellStyle name="Nuovo 30 2 2 4" xfId="25218" xr:uid="{00000000-0005-0000-0000-00007E8A0000}"/>
    <cellStyle name="Nuovo 30 2 3" xfId="19200" xr:uid="{00000000-0005-0000-0000-00007F8A0000}"/>
    <cellStyle name="Nuovo 30 2 3 2" xfId="34169" xr:uid="{00000000-0005-0000-0000-0000808A0000}"/>
    <cellStyle name="Nuovo 30 2 4" xfId="19201" xr:uid="{00000000-0005-0000-0000-0000818A0000}"/>
    <cellStyle name="Nuovo 30 2 5" xfId="25217" xr:uid="{00000000-0005-0000-0000-0000828A0000}"/>
    <cellStyle name="Nuovo 30 3" xfId="19202" xr:uid="{00000000-0005-0000-0000-0000838A0000}"/>
    <cellStyle name="Nuovo 30 3 2" xfId="19203" xr:uid="{00000000-0005-0000-0000-0000848A0000}"/>
    <cellStyle name="Nuovo 30 3 2 2" xfId="19204" xr:uid="{00000000-0005-0000-0000-0000858A0000}"/>
    <cellStyle name="Nuovo 30 3 2 3" xfId="19205" xr:uid="{00000000-0005-0000-0000-0000868A0000}"/>
    <cellStyle name="Nuovo 30 3 2 4" xfId="25220" xr:uid="{00000000-0005-0000-0000-0000878A0000}"/>
    <cellStyle name="Nuovo 30 3 3" xfId="19206" xr:uid="{00000000-0005-0000-0000-0000888A0000}"/>
    <cellStyle name="Nuovo 30 3 3 2" xfId="19207" xr:uid="{00000000-0005-0000-0000-0000898A0000}"/>
    <cellStyle name="Nuovo 30 3 3 2 2" xfId="19208" xr:uid="{00000000-0005-0000-0000-00008A8A0000}"/>
    <cellStyle name="Nuovo 30 3 3 2 3" xfId="19209" xr:uid="{00000000-0005-0000-0000-00008B8A0000}"/>
    <cellStyle name="Nuovo 30 3 3 2 4" xfId="25222" xr:uid="{00000000-0005-0000-0000-00008C8A0000}"/>
    <cellStyle name="Nuovo 30 3 3 3" xfId="19210" xr:uid="{00000000-0005-0000-0000-00008D8A0000}"/>
    <cellStyle name="Nuovo 30 3 3 4" xfId="19211" xr:uid="{00000000-0005-0000-0000-00008E8A0000}"/>
    <cellStyle name="Nuovo 30 3 3 5" xfId="25221" xr:uid="{00000000-0005-0000-0000-00008F8A0000}"/>
    <cellStyle name="Nuovo 30 3 4" xfId="19212" xr:uid="{00000000-0005-0000-0000-0000908A0000}"/>
    <cellStyle name="Nuovo 30 3 4 2" xfId="19213" xr:uid="{00000000-0005-0000-0000-0000918A0000}"/>
    <cellStyle name="Nuovo 30 3 4 3" xfId="19214" xr:uid="{00000000-0005-0000-0000-0000928A0000}"/>
    <cellStyle name="Nuovo 30 3 4 4" xfId="25223" xr:uid="{00000000-0005-0000-0000-0000938A0000}"/>
    <cellStyle name="Nuovo 30 3 5" xfId="19215" xr:uid="{00000000-0005-0000-0000-0000948A0000}"/>
    <cellStyle name="Nuovo 30 3 5 2" xfId="34170" xr:uid="{00000000-0005-0000-0000-0000958A0000}"/>
    <cellStyle name="Nuovo 30 3 6" xfId="19216" xr:uid="{00000000-0005-0000-0000-0000968A0000}"/>
    <cellStyle name="Nuovo 30 3 7" xfId="25219" xr:uid="{00000000-0005-0000-0000-0000978A0000}"/>
    <cellStyle name="Nuovo 30 4" xfId="19217" xr:uid="{00000000-0005-0000-0000-0000988A0000}"/>
    <cellStyle name="Nuovo 30 4 2" xfId="19218" xr:uid="{00000000-0005-0000-0000-0000998A0000}"/>
    <cellStyle name="Nuovo 30 4 2 2" xfId="19219" xr:uid="{00000000-0005-0000-0000-00009A8A0000}"/>
    <cellStyle name="Nuovo 30 4 2 2 2" xfId="19220" xr:uid="{00000000-0005-0000-0000-00009B8A0000}"/>
    <cellStyle name="Nuovo 30 4 2 2 3" xfId="19221" xr:uid="{00000000-0005-0000-0000-00009C8A0000}"/>
    <cellStyle name="Nuovo 30 4 2 2 4" xfId="25226" xr:uid="{00000000-0005-0000-0000-00009D8A0000}"/>
    <cellStyle name="Nuovo 30 4 2 3" xfId="19222" xr:uid="{00000000-0005-0000-0000-00009E8A0000}"/>
    <cellStyle name="Nuovo 30 4 2 4" xfId="19223" xr:uid="{00000000-0005-0000-0000-00009F8A0000}"/>
    <cellStyle name="Nuovo 30 4 2 5" xfId="25225" xr:uid="{00000000-0005-0000-0000-0000A08A0000}"/>
    <cellStyle name="Nuovo 30 4 3" xfId="19224" xr:uid="{00000000-0005-0000-0000-0000A18A0000}"/>
    <cellStyle name="Nuovo 30 4 3 2" xfId="19225" xr:uid="{00000000-0005-0000-0000-0000A28A0000}"/>
    <cellStyle name="Nuovo 30 4 3 3" xfId="19226" xr:uid="{00000000-0005-0000-0000-0000A38A0000}"/>
    <cellStyle name="Nuovo 30 4 3 4" xfId="25227" xr:uid="{00000000-0005-0000-0000-0000A48A0000}"/>
    <cellStyle name="Nuovo 30 4 4" xfId="19227" xr:uid="{00000000-0005-0000-0000-0000A58A0000}"/>
    <cellStyle name="Nuovo 30 4 5" xfId="19228" xr:uid="{00000000-0005-0000-0000-0000A68A0000}"/>
    <cellStyle name="Nuovo 30 4 6" xfId="25224" xr:uid="{00000000-0005-0000-0000-0000A78A0000}"/>
    <cellStyle name="Nuovo 30 5" xfId="19229" xr:uid="{00000000-0005-0000-0000-0000A88A0000}"/>
    <cellStyle name="Nuovo 30 5 2" xfId="19230" xr:uid="{00000000-0005-0000-0000-0000A98A0000}"/>
    <cellStyle name="Nuovo 30 5 3" xfId="19231" xr:uid="{00000000-0005-0000-0000-0000AA8A0000}"/>
    <cellStyle name="Nuovo 30 5 4" xfId="25228" xr:uid="{00000000-0005-0000-0000-0000AB8A0000}"/>
    <cellStyle name="Nuovo 30 6" xfId="19232" xr:uid="{00000000-0005-0000-0000-0000AC8A0000}"/>
    <cellStyle name="Nuovo 30 6 2" xfId="32875" xr:uid="{00000000-0005-0000-0000-0000AD8A0000}"/>
    <cellStyle name="Nuovo 30 7" xfId="19233" xr:uid="{00000000-0005-0000-0000-0000AE8A0000}"/>
    <cellStyle name="Nuovo 30 8" xfId="23783" xr:uid="{00000000-0005-0000-0000-0000AF8A0000}"/>
    <cellStyle name="Nuovo 31" xfId="19234" xr:uid="{00000000-0005-0000-0000-0000B08A0000}"/>
    <cellStyle name="Nuovo 31 2" xfId="19235" xr:uid="{00000000-0005-0000-0000-0000B18A0000}"/>
    <cellStyle name="Nuovo 31 2 2" xfId="19236" xr:uid="{00000000-0005-0000-0000-0000B28A0000}"/>
    <cellStyle name="Nuovo 31 2 2 2" xfId="19237" xr:uid="{00000000-0005-0000-0000-0000B38A0000}"/>
    <cellStyle name="Nuovo 31 2 2 3" xfId="19238" xr:uid="{00000000-0005-0000-0000-0000B48A0000}"/>
    <cellStyle name="Nuovo 31 2 2 4" xfId="25230" xr:uid="{00000000-0005-0000-0000-0000B58A0000}"/>
    <cellStyle name="Nuovo 31 2 3" xfId="19239" xr:uid="{00000000-0005-0000-0000-0000B68A0000}"/>
    <cellStyle name="Nuovo 31 2 3 2" xfId="34171" xr:uid="{00000000-0005-0000-0000-0000B78A0000}"/>
    <cellStyle name="Nuovo 31 2 4" xfId="19240" xr:uid="{00000000-0005-0000-0000-0000B88A0000}"/>
    <cellStyle name="Nuovo 31 2 5" xfId="25229" xr:uid="{00000000-0005-0000-0000-0000B98A0000}"/>
    <cellStyle name="Nuovo 31 3" xfId="19241" xr:uid="{00000000-0005-0000-0000-0000BA8A0000}"/>
    <cellStyle name="Nuovo 31 3 2" xfId="19242" xr:uid="{00000000-0005-0000-0000-0000BB8A0000}"/>
    <cellStyle name="Nuovo 31 3 2 2" xfId="19243" xr:uid="{00000000-0005-0000-0000-0000BC8A0000}"/>
    <cellStyle name="Nuovo 31 3 2 3" xfId="19244" xr:uid="{00000000-0005-0000-0000-0000BD8A0000}"/>
    <cellStyle name="Nuovo 31 3 2 4" xfId="25232" xr:uid="{00000000-0005-0000-0000-0000BE8A0000}"/>
    <cellStyle name="Nuovo 31 3 3" xfId="19245" xr:uid="{00000000-0005-0000-0000-0000BF8A0000}"/>
    <cellStyle name="Nuovo 31 3 3 2" xfId="19246" xr:uid="{00000000-0005-0000-0000-0000C08A0000}"/>
    <cellStyle name="Nuovo 31 3 3 2 2" xfId="19247" xr:uid="{00000000-0005-0000-0000-0000C18A0000}"/>
    <cellStyle name="Nuovo 31 3 3 2 3" xfId="19248" xr:uid="{00000000-0005-0000-0000-0000C28A0000}"/>
    <cellStyle name="Nuovo 31 3 3 2 4" xfId="25234" xr:uid="{00000000-0005-0000-0000-0000C38A0000}"/>
    <cellStyle name="Nuovo 31 3 3 3" xfId="19249" xr:uid="{00000000-0005-0000-0000-0000C48A0000}"/>
    <cellStyle name="Nuovo 31 3 3 4" xfId="19250" xr:uid="{00000000-0005-0000-0000-0000C58A0000}"/>
    <cellStyle name="Nuovo 31 3 3 5" xfId="25233" xr:uid="{00000000-0005-0000-0000-0000C68A0000}"/>
    <cellStyle name="Nuovo 31 3 4" xfId="19251" xr:uid="{00000000-0005-0000-0000-0000C78A0000}"/>
    <cellStyle name="Nuovo 31 3 4 2" xfId="19252" xr:uid="{00000000-0005-0000-0000-0000C88A0000}"/>
    <cellStyle name="Nuovo 31 3 4 3" xfId="19253" xr:uid="{00000000-0005-0000-0000-0000C98A0000}"/>
    <cellStyle name="Nuovo 31 3 4 4" xfId="25235" xr:uid="{00000000-0005-0000-0000-0000CA8A0000}"/>
    <cellStyle name="Nuovo 31 3 5" xfId="19254" xr:uid="{00000000-0005-0000-0000-0000CB8A0000}"/>
    <cellStyle name="Nuovo 31 3 5 2" xfId="34172" xr:uid="{00000000-0005-0000-0000-0000CC8A0000}"/>
    <cellStyle name="Nuovo 31 3 6" xfId="19255" xr:uid="{00000000-0005-0000-0000-0000CD8A0000}"/>
    <cellStyle name="Nuovo 31 3 7" xfId="25231" xr:uid="{00000000-0005-0000-0000-0000CE8A0000}"/>
    <cellStyle name="Nuovo 31 4" xfId="19256" xr:uid="{00000000-0005-0000-0000-0000CF8A0000}"/>
    <cellStyle name="Nuovo 31 4 2" xfId="19257" xr:uid="{00000000-0005-0000-0000-0000D08A0000}"/>
    <cellStyle name="Nuovo 31 4 2 2" xfId="19258" xr:uid="{00000000-0005-0000-0000-0000D18A0000}"/>
    <cellStyle name="Nuovo 31 4 2 2 2" xfId="19259" xr:uid="{00000000-0005-0000-0000-0000D28A0000}"/>
    <cellStyle name="Nuovo 31 4 2 2 3" xfId="19260" xr:uid="{00000000-0005-0000-0000-0000D38A0000}"/>
    <cellStyle name="Nuovo 31 4 2 2 4" xfId="25238" xr:uid="{00000000-0005-0000-0000-0000D48A0000}"/>
    <cellStyle name="Nuovo 31 4 2 3" xfId="19261" xr:uid="{00000000-0005-0000-0000-0000D58A0000}"/>
    <cellStyle name="Nuovo 31 4 2 4" xfId="19262" xr:uid="{00000000-0005-0000-0000-0000D68A0000}"/>
    <cellStyle name="Nuovo 31 4 2 5" xfId="25237" xr:uid="{00000000-0005-0000-0000-0000D78A0000}"/>
    <cellStyle name="Nuovo 31 4 3" xfId="19263" xr:uid="{00000000-0005-0000-0000-0000D88A0000}"/>
    <cellStyle name="Nuovo 31 4 3 2" xfId="19264" xr:uid="{00000000-0005-0000-0000-0000D98A0000}"/>
    <cellStyle name="Nuovo 31 4 3 3" xfId="19265" xr:uid="{00000000-0005-0000-0000-0000DA8A0000}"/>
    <cellStyle name="Nuovo 31 4 3 4" xfId="25239" xr:uid="{00000000-0005-0000-0000-0000DB8A0000}"/>
    <cellStyle name="Nuovo 31 4 4" xfId="19266" xr:uid="{00000000-0005-0000-0000-0000DC8A0000}"/>
    <cellStyle name="Nuovo 31 4 5" xfId="19267" xr:uid="{00000000-0005-0000-0000-0000DD8A0000}"/>
    <cellStyle name="Nuovo 31 4 6" xfId="25236" xr:uid="{00000000-0005-0000-0000-0000DE8A0000}"/>
    <cellStyle name="Nuovo 31 5" xfId="19268" xr:uid="{00000000-0005-0000-0000-0000DF8A0000}"/>
    <cellStyle name="Nuovo 31 5 2" xfId="19269" xr:uid="{00000000-0005-0000-0000-0000E08A0000}"/>
    <cellStyle name="Nuovo 31 5 3" xfId="19270" xr:uid="{00000000-0005-0000-0000-0000E18A0000}"/>
    <cellStyle name="Nuovo 31 5 4" xfId="25240" xr:uid="{00000000-0005-0000-0000-0000E28A0000}"/>
    <cellStyle name="Nuovo 31 6" xfId="19271" xr:uid="{00000000-0005-0000-0000-0000E38A0000}"/>
    <cellStyle name="Nuovo 31 6 2" xfId="32876" xr:uid="{00000000-0005-0000-0000-0000E48A0000}"/>
    <cellStyle name="Nuovo 31 7" xfId="19272" xr:uid="{00000000-0005-0000-0000-0000E58A0000}"/>
    <cellStyle name="Nuovo 31 8" xfId="23784" xr:uid="{00000000-0005-0000-0000-0000E68A0000}"/>
    <cellStyle name="Nuovo 32" xfId="19273" xr:uid="{00000000-0005-0000-0000-0000E78A0000}"/>
    <cellStyle name="Nuovo 32 2" xfId="19274" xr:uid="{00000000-0005-0000-0000-0000E88A0000}"/>
    <cellStyle name="Nuovo 32 2 2" xfId="19275" xr:uid="{00000000-0005-0000-0000-0000E98A0000}"/>
    <cellStyle name="Nuovo 32 2 2 2" xfId="19276" xr:uid="{00000000-0005-0000-0000-0000EA8A0000}"/>
    <cellStyle name="Nuovo 32 2 2 3" xfId="19277" xr:uid="{00000000-0005-0000-0000-0000EB8A0000}"/>
    <cellStyle name="Nuovo 32 2 2 4" xfId="25242" xr:uid="{00000000-0005-0000-0000-0000EC8A0000}"/>
    <cellStyle name="Nuovo 32 2 3" xfId="19278" xr:uid="{00000000-0005-0000-0000-0000ED8A0000}"/>
    <cellStyle name="Nuovo 32 2 3 2" xfId="34173" xr:uid="{00000000-0005-0000-0000-0000EE8A0000}"/>
    <cellStyle name="Nuovo 32 2 4" xfId="19279" xr:uid="{00000000-0005-0000-0000-0000EF8A0000}"/>
    <cellStyle name="Nuovo 32 2 5" xfId="25241" xr:uid="{00000000-0005-0000-0000-0000F08A0000}"/>
    <cellStyle name="Nuovo 32 3" xfId="19280" xr:uid="{00000000-0005-0000-0000-0000F18A0000}"/>
    <cellStyle name="Nuovo 32 3 2" xfId="19281" xr:uid="{00000000-0005-0000-0000-0000F28A0000}"/>
    <cellStyle name="Nuovo 32 3 2 2" xfId="19282" xr:uid="{00000000-0005-0000-0000-0000F38A0000}"/>
    <cellStyle name="Nuovo 32 3 2 3" xfId="19283" xr:uid="{00000000-0005-0000-0000-0000F48A0000}"/>
    <cellStyle name="Nuovo 32 3 2 4" xfId="25244" xr:uid="{00000000-0005-0000-0000-0000F58A0000}"/>
    <cellStyle name="Nuovo 32 3 3" xfId="19284" xr:uid="{00000000-0005-0000-0000-0000F68A0000}"/>
    <cellStyle name="Nuovo 32 3 3 2" xfId="19285" xr:uid="{00000000-0005-0000-0000-0000F78A0000}"/>
    <cellStyle name="Nuovo 32 3 3 2 2" xfId="19286" xr:uid="{00000000-0005-0000-0000-0000F88A0000}"/>
    <cellStyle name="Nuovo 32 3 3 2 3" xfId="19287" xr:uid="{00000000-0005-0000-0000-0000F98A0000}"/>
    <cellStyle name="Nuovo 32 3 3 2 4" xfId="25246" xr:uid="{00000000-0005-0000-0000-0000FA8A0000}"/>
    <cellStyle name="Nuovo 32 3 3 3" xfId="19288" xr:uid="{00000000-0005-0000-0000-0000FB8A0000}"/>
    <cellStyle name="Nuovo 32 3 3 4" xfId="19289" xr:uid="{00000000-0005-0000-0000-0000FC8A0000}"/>
    <cellStyle name="Nuovo 32 3 3 5" xfId="25245" xr:uid="{00000000-0005-0000-0000-0000FD8A0000}"/>
    <cellStyle name="Nuovo 32 3 4" xfId="19290" xr:uid="{00000000-0005-0000-0000-0000FE8A0000}"/>
    <cellStyle name="Nuovo 32 3 4 2" xfId="19291" xr:uid="{00000000-0005-0000-0000-0000FF8A0000}"/>
    <cellStyle name="Nuovo 32 3 4 3" xfId="19292" xr:uid="{00000000-0005-0000-0000-0000008B0000}"/>
    <cellStyle name="Nuovo 32 3 4 4" xfId="25247" xr:uid="{00000000-0005-0000-0000-0000018B0000}"/>
    <cellStyle name="Nuovo 32 3 5" xfId="19293" xr:uid="{00000000-0005-0000-0000-0000028B0000}"/>
    <cellStyle name="Nuovo 32 3 5 2" xfId="34174" xr:uid="{00000000-0005-0000-0000-0000038B0000}"/>
    <cellStyle name="Nuovo 32 3 6" xfId="19294" xr:uid="{00000000-0005-0000-0000-0000048B0000}"/>
    <cellStyle name="Nuovo 32 3 7" xfId="25243" xr:uid="{00000000-0005-0000-0000-0000058B0000}"/>
    <cellStyle name="Nuovo 32 4" xfId="19295" xr:uid="{00000000-0005-0000-0000-0000068B0000}"/>
    <cellStyle name="Nuovo 32 4 2" xfId="19296" xr:uid="{00000000-0005-0000-0000-0000078B0000}"/>
    <cellStyle name="Nuovo 32 4 2 2" xfId="19297" xr:uid="{00000000-0005-0000-0000-0000088B0000}"/>
    <cellStyle name="Nuovo 32 4 2 2 2" xfId="19298" xr:uid="{00000000-0005-0000-0000-0000098B0000}"/>
    <cellStyle name="Nuovo 32 4 2 2 3" xfId="19299" xr:uid="{00000000-0005-0000-0000-00000A8B0000}"/>
    <cellStyle name="Nuovo 32 4 2 2 4" xfId="25250" xr:uid="{00000000-0005-0000-0000-00000B8B0000}"/>
    <cellStyle name="Nuovo 32 4 2 3" xfId="19300" xr:uid="{00000000-0005-0000-0000-00000C8B0000}"/>
    <cellStyle name="Nuovo 32 4 2 4" xfId="19301" xr:uid="{00000000-0005-0000-0000-00000D8B0000}"/>
    <cellStyle name="Nuovo 32 4 2 5" xfId="25249" xr:uid="{00000000-0005-0000-0000-00000E8B0000}"/>
    <cellStyle name="Nuovo 32 4 3" xfId="19302" xr:uid="{00000000-0005-0000-0000-00000F8B0000}"/>
    <cellStyle name="Nuovo 32 4 3 2" xfId="19303" xr:uid="{00000000-0005-0000-0000-0000108B0000}"/>
    <cellStyle name="Nuovo 32 4 3 3" xfId="19304" xr:uid="{00000000-0005-0000-0000-0000118B0000}"/>
    <cellStyle name="Nuovo 32 4 3 4" xfId="25251" xr:uid="{00000000-0005-0000-0000-0000128B0000}"/>
    <cellStyle name="Nuovo 32 4 4" xfId="19305" xr:uid="{00000000-0005-0000-0000-0000138B0000}"/>
    <cellStyle name="Nuovo 32 4 5" xfId="19306" xr:uid="{00000000-0005-0000-0000-0000148B0000}"/>
    <cellStyle name="Nuovo 32 4 6" xfId="25248" xr:uid="{00000000-0005-0000-0000-0000158B0000}"/>
    <cellStyle name="Nuovo 32 5" xfId="19307" xr:uid="{00000000-0005-0000-0000-0000168B0000}"/>
    <cellStyle name="Nuovo 32 5 2" xfId="19308" xr:uid="{00000000-0005-0000-0000-0000178B0000}"/>
    <cellStyle name="Nuovo 32 5 3" xfId="19309" xr:uid="{00000000-0005-0000-0000-0000188B0000}"/>
    <cellStyle name="Nuovo 32 5 4" xfId="25252" xr:uid="{00000000-0005-0000-0000-0000198B0000}"/>
    <cellStyle name="Nuovo 32 6" xfId="19310" xr:uid="{00000000-0005-0000-0000-00001A8B0000}"/>
    <cellStyle name="Nuovo 32 6 2" xfId="32877" xr:uid="{00000000-0005-0000-0000-00001B8B0000}"/>
    <cellStyle name="Nuovo 32 7" xfId="19311" xr:uid="{00000000-0005-0000-0000-00001C8B0000}"/>
    <cellStyle name="Nuovo 32 8" xfId="23785" xr:uid="{00000000-0005-0000-0000-00001D8B0000}"/>
    <cellStyle name="Nuovo 33" xfId="19312" xr:uid="{00000000-0005-0000-0000-00001E8B0000}"/>
    <cellStyle name="Nuovo 33 2" xfId="19313" xr:uid="{00000000-0005-0000-0000-00001F8B0000}"/>
    <cellStyle name="Nuovo 33 2 2" xfId="19314" xr:uid="{00000000-0005-0000-0000-0000208B0000}"/>
    <cellStyle name="Nuovo 33 2 2 2" xfId="19315" xr:uid="{00000000-0005-0000-0000-0000218B0000}"/>
    <cellStyle name="Nuovo 33 2 2 3" xfId="19316" xr:uid="{00000000-0005-0000-0000-0000228B0000}"/>
    <cellStyle name="Nuovo 33 2 2 4" xfId="25254" xr:uid="{00000000-0005-0000-0000-0000238B0000}"/>
    <cellStyle name="Nuovo 33 2 3" xfId="19317" xr:uid="{00000000-0005-0000-0000-0000248B0000}"/>
    <cellStyle name="Nuovo 33 2 3 2" xfId="34175" xr:uid="{00000000-0005-0000-0000-0000258B0000}"/>
    <cellStyle name="Nuovo 33 2 4" xfId="19318" xr:uid="{00000000-0005-0000-0000-0000268B0000}"/>
    <cellStyle name="Nuovo 33 2 5" xfId="25253" xr:uid="{00000000-0005-0000-0000-0000278B0000}"/>
    <cellStyle name="Nuovo 33 3" xfId="19319" xr:uid="{00000000-0005-0000-0000-0000288B0000}"/>
    <cellStyle name="Nuovo 33 3 2" xfId="19320" xr:uid="{00000000-0005-0000-0000-0000298B0000}"/>
    <cellStyle name="Nuovo 33 3 2 2" xfId="19321" xr:uid="{00000000-0005-0000-0000-00002A8B0000}"/>
    <cellStyle name="Nuovo 33 3 2 3" xfId="19322" xr:uid="{00000000-0005-0000-0000-00002B8B0000}"/>
    <cellStyle name="Nuovo 33 3 2 4" xfId="25256" xr:uid="{00000000-0005-0000-0000-00002C8B0000}"/>
    <cellStyle name="Nuovo 33 3 3" xfId="19323" xr:uid="{00000000-0005-0000-0000-00002D8B0000}"/>
    <cellStyle name="Nuovo 33 3 3 2" xfId="19324" xr:uid="{00000000-0005-0000-0000-00002E8B0000}"/>
    <cellStyle name="Nuovo 33 3 3 2 2" xfId="19325" xr:uid="{00000000-0005-0000-0000-00002F8B0000}"/>
    <cellStyle name="Nuovo 33 3 3 2 3" xfId="19326" xr:uid="{00000000-0005-0000-0000-0000308B0000}"/>
    <cellStyle name="Nuovo 33 3 3 2 4" xfId="25258" xr:uid="{00000000-0005-0000-0000-0000318B0000}"/>
    <cellStyle name="Nuovo 33 3 3 3" xfId="19327" xr:uid="{00000000-0005-0000-0000-0000328B0000}"/>
    <cellStyle name="Nuovo 33 3 3 4" xfId="19328" xr:uid="{00000000-0005-0000-0000-0000338B0000}"/>
    <cellStyle name="Nuovo 33 3 3 5" xfId="25257" xr:uid="{00000000-0005-0000-0000-0000348B0000}"/>
    <cellStyle name="Nuovo 33 3 4" xfId="19329" xr:uid="{00000000-0005-0000-0000-0000358B0000}"/>
    <cellStyle name="Nuovo 33 3 4 2" xfId="19330" xr:uid="{00000000-0005-0000-0000-0000368B0000}"/>
    <cellStyle name="Nuovo 33 3 4 3" xfId="19331" xr:uid="{00000000-0005-0000-0000-0000378B0000}"/>
    <cellStyle name="Nuovo 33 3 4 4" xfId="25259" xr:uid="{00000000-0005-0000-0000-0000388B0000}"/>
    <cellStyle name="Nuovo 33 3 5" xfId="19332" xr:uid="{00000000-0005-0000-0000-0000398B0000}"/>
    <cellStyle name="Nuovo 33 3 5 2" xfId="34176" xr:uid="{00000000-0005-0000-0000-00003A8B0000}"/>
    <cellStyle name="Nuovo 33 3 6" xfId="19333" xr:uid="{00000000-0005-0000-0000-00003B8B0000}"/>
    <cellStyle name="Nuovo 33 3 7" xfId="25255" xr:uid="{00000000-0005-0000-0000-00003C8B0000}"/>
    <cellStyle name="Nuovo 33 4" xfId="19334" xr:uid="{00000000-0005-0000-0000-00003D8B0000}"/>
    <cellStyle name="Nuovo 33 4 2" xfId="19335" xr:uid="{00000000-0005-0000-0000-00003E8B0000}"/>
    <cellStyle name="Nuovo 33 4 2 2" xfId="19336" xr:uid="{00000000-0005-0000-0000-00003F8B0000}"/>
    <cellStyle name="Nuovo 33 4 2 2 2" xfId="19337" xr:uid="{00000000-0005-0000-0000-0000408B0000}"/>
    <cellStyle name="Nuovo 33 4 2 2 3" xfId="19338" xr:uid="{00000000-0005-0000-0000-0000418B0000}"/>
    <cellStyle name="Nuovo 33 4 2 2 4" xfId="25262" xr:uid="{00000000-0005-0000-0000-0000428B0000}"/>
    <cellStyle name="Nuovo 33 4 2 3" xfId="19339" xr:uid="{00000000-0005-0000-0000-0000438B0000}"/>
    <cellStyle name="Nuovo 33 4 2 4" xfId="19340" xr:uid="{00000000-0005-0000-0000-0000448B0000}"/>
    <cellStyle name="Nuovo 33 4 2 5" xfId="25261" xr:uid="{00000000-0005-0000-0000-0000458B0000}"/>
    <cellStyle name="Nuovo 33 4 3" xfId="19341" xr:uid="{00000000-0005-0000-0000-0000468B0000}"/>
    <cellStyle name="Nuovo 33 4 3 2" xfId="19342" xr:uid="{00000000-0005-0000-0000-0000478B0000}"/>
    <cellStyle name="Nuovo 33 4 3 3" xfId="19343" xr:uid="{00000000-0005-0000-0000-0000488B0000}"/>
    <cellStyle name="Nuovo 33 4 3 4" xfId="25263" xr:uid="{00000000-0005-0000-0000-0000498B0000}"/>
    <cellStyle name="Nuovo 33 4 4" xfId="19344" xr:uid="{00000000-0005-0000-0000-00004A8B0000}"/>
    <cellStyle name="Nuovo 33 4 5" xfId="19345" xr:uid="{00000000-0005-0000-0000-00004B8B0000}"/>
    <cellStyle name="Nuovo 33 4 6" xfId="25260" xr:uid="{00000000-0005-0000-0000-00004C8B0000}"/>
    <cellStyle name="Nuovo 33 5" xfId="19346" xr:uid="{00000000-0005-0000-0000-00004D8B0000}"/>
    <cellStyle name="Nuovo 33 5 2" xfId="19347" xr:uid="{00000000-0005-0000-0000-00004E8B0000}"/>
    <cellStyle name="Nuovo 33 5 3" xfId="19348" xr:uid="{00000000-0005-0000-0000-00004F8B0000}"/>
    <cellStyle name="Nuovo 33 5 4" xfId="25264" xr:uid="{00000000-0005-0000-0000-0000508B0000}"/>
    <cellStyle name="Nuovo 33 6" xfId="19349" xr:uid="{00000000-0005-0000-0000-0000518B0000}"/>
    <cellStyle name="Nuovo 33 6 2" xfId="32878" xr:uid="{00000000-0005-0000-0000-0000528B0000}"/>
    <cellStyle name="Nuovo 33 7" xfId="19350" xr:uid="{00000000-0005-0000-0000-0000538B0000}"/>
    <cellStyle name="Nuovo 33 8" xfId="23786" xr:uid="{00000000-0005-0000-0000-0000548B0000}"/>
    <cellStyle name="Nuovo 34" xfId="19351" xr:uid="{00000000-0005-0000-0000-0000558B0000}"/>
    <cellStyle name="Nuovo 34 2" xfId="19352" xr:uid="{00000000-0005-0000-0000-0000568B0000}"/>
    <cellStyle name="Nuovo 34 2 2" xfId="19353" xr:uid="{00000000-0005-0000-0000-0000578B0000}"/>
    <cellStyle name="Nuovo 34 2 2 2" xfId="19354" xr:uid="{00000000-0005-0000-0000-0000588B0000}"/>
    <cellStyle name="Nuovo 34 2 2 3" xfId="19355" xr:uid="{00000000-0005-0000-0000-0000598B0000}"/>
    <cellStyle name="Nuovo 34 2 2 4" xfId="25266" xr:uid="{00000000-0005-0000-0000-00005A8B0000}"/>
    <cellStyle name="Nuovo 34 2 3" xfId="19356" xr:uid="{00000000-0005-0000-0000-00005B8B0000}"/>
    <cellStyle name="Nuovo 34 2 3 2" xfId="34177" xr:uid="{00000000-0005-0000-0000-00005C8B0000}"/>
    <cellStyle name="Nuovo 34 2 4" xfId="19357" xr:uid="{00000000-0005-0000-0000-00005D8B0000}"/>
    <cellStyle name="Nuovo 34 2 5" xfId="25265" xr:uid="{00000000-0005-0000-0000-00005E8B0000}"/>
    <cellStyle name="Nuovo 34 3" xfId="19358" xr:uid="{00000000-0005-0000-0000-00005F8B0000}"/>
    <cellStyle name="Nuovo 34 3 2" xfId="19359" xr:uid="{00000000-0005-0000-0000-0000608B0000}"/>
    <cellStyle name="Nuovo 34 3 2 2" xfId="19360" xr:uid="{00000000-0005-0000-0000-0000618B0000}"/>
    <cellStyle name="Nuovo 34 3 2 3" xfId="19361" xr:uid="{00000000-0005-0000-0000-0000628B0000}"/>
    <cellStyle name="Nuovo 34 3 2 4" xfId="25268" xr:uid="{00000000-0005-0000-0000-0000638B0000}"/>
    <cellStyle name="Nuovo 34 3 3" xfId="19362" xr:uid="{00000000-0005-0000-0000-0000648B0000}"/>
    <cellStyle name="Nuovo 34 3 3 2" xfId="19363" xr:uid="{00000000-0005-0000-0000-0000658B0000}"/>
    <cellStyle name="Nuovo 34 3 3 2 2" xfId="19364" xr:uid="{00000000-0005-0000-0000-0000668B0000}"/>
    <cellStyle name="Nuovo 34 3 3 2 3" xfId="19365" xr:uid="{00000000-0005-0000-0000-0000678B0000}"/>
    <cellStyle name="Nuovo 34 3 3 2 4" xfId="25270" xr:uid="{00000000-0005-0000-0000-0000688B0000}"/>
    <cellStyle name="Nuovo 34 3 3 3" xfId="19366" xr:uid="{00000000-0005-0000-0000-0000698B0000}"/>
    <cellStyle name="Nuovo 34 3 3 4" xfId="19367" xr:uid="{00000000-0005-0000-0000-00006A8B0000}"/>
    <cellStyle name="Nuovo 34 3 3 5" xfId="25269" xr:uid="{00000000-0005-0000-0000-00006B8B0000}"/>
    <cellStyle name="Nuovo 34 3 4" xfId="19368" xr:uid="{00000000-0005-0000-0000-00006C8B0000}"/>
    <cellStyle name="Nuovo 34 3 4 2" xfId="19369" xr:uid="{00000000-0005-0000-0000-00006D8B0000}"/>
    <cellStyle name="Nuovo 34 3 4 3" xfId="19370" xr:uid="{00000000-0005-0000-0000-00006E8B0000}"/>
    <cellStyle name="Nuovo 34 3 4 4" xfId="25271" xr:uid="{00000000-0005-0000-0000-00006F8B0000}"/>
    <cellStyle name="Nuovo 34 3 5" xfId="19371" xr:uid="{00000000-0005-0000-0000-0000708B0000}"/>
    <cellStyle name="Nuovo 34 3 5 2" xfId="34178" xr:uid="{00000000-0005-0000-0000-0000718B0000}"/>
    <cellStyle name="Nuovo 34 3 6" xfId="19372" xr:uid="{00000000-0005-0000-0000-0000728B0000}"/>
    <cellStyle name="Nuovo 34 3 7" xfId="25267" xr:uid="{00000000-0005-0000-0000-0000738B0000}"/>
    <cellStyle name="Nuovo 34 4" xfId="19373" xr:uid="{00000000-0005-0000-0000-0000748B0000}"/>
    <cellStyle name="Nuovo 34 4 2" xfId="19374" xr:uid="{00000000-0005-0000-0000-0000758B0000}"/>
    <cellStyle name="Nuovo 34 4 2 2" xfId="19375" xr:uid="{00000000-0005-0000-0000-0000768B0000}"/>
    <cellStyle name="Nuovo 34 4 2 2 2" xfId="19376" xr:uid="{00000000-0005-0000-0000-0000778B0000}"/>
    <cellStyle name="Nuovo 34 4 2 2 3" xfId="19377" xr:uid="{00000000-0005-0000-0000-0000788B0000}"/>
    <cellStyle name="Nuovo 34 4 2 2 4" xfId="25274" xr:uid="{00000000-0005-0000-0000-0000798B0000}"/>
    <cellStyle name="Nuovo 34 4 2 3" xfId="19378" xr:uid="{00000000-0005-0000-0000-00007A8B0000}"/>
    <cellStyle name="Nuovo 34 4 2 4" xfId="19379" xr:uid="{00000000-0005-0000-0000-00007B8B0000}"/>
    <cellStyle name="Nuovo 34 4 2 5" xfId="25273" xr:uid="{00000000-0005-0000-0000-00007C8B0000}"/>
    <cellStyle name="Nuovo 34 4 3" xfId="19380" xr:uid="{00000000-0005-0000-0000-00007D8B0000}"/>
    <cellStyle name="Nuovo 34 4 3 2" xfId="19381" xr:uid="{00000000-0005-0000-0000-00007E8B0000}"/>
    <cellStyle name="Nuovo 34 4 3 3" xfId="19382" xr:uid="{00000000-0005-0000-0000-00007F8B0000}"/>
    <cellStyle name="Nuovo 34 4 3 4" xfId="25275" xr:uid="{00000000-0005-0000-0000-0000808B0000}"/>
    <cellStyle name="Nuovo 34 4 4" xfId="19383" xr:uid="{00000000-0005-0000-0000-0000818B0000}"/>
    <cellStyle name="Nuovo 34 4 5" xfId="19384" xr:uid="{00000000-0005-0000-0000-0000828B0000}"/>
    <cellStyle name="Nuovo 34 4 6" xfId="25272" xr:uid="{00000000-0005-0000-0000-0000838B0000}"/>
    <cellStyle name="Nuovo 34 5" xfId="19385" xr:uid="{00000000-0005-0000-0000-0000848B0000}"/>
    <cellStyle name="Nuovo 34 5 2" xfId="19386" xr:uid="{00000000-0005-0000-0000-0000858B0000}"/>
    <cellStyle name="Nuovo 34 5 3" xfId="19387" xr:uid="{00000000-0005-0000-0000-0000868B0000}"/>
    <cellStyle name="Nuovo 34 5 4" xfId="25276" xr:uid="{00000000-0005-0000-0000-0000878B0000}"/>
    <cellStyle name="Nuovo 34 6" xfId="19388" xr:uid="{00000000-0005-0000-0000-0000888B0000}"/>
    <cellStyle name="Nuovo 34 6 2" xfId="32879" xr:uid="{00000000-0005-0000-0000-0000898B0000}"/>
    <cellStyle name="Nuovo 34 7" xfId="19389" xr:uid="{00000000-0005-0000-0000-00008A8B0000}"/>
    <cellStyle name="Nuovo 34 8" xfId="23787" xr:uid="{00000000-0005-0000-0000-00008B8B0000}"/>
    <cellStyle name="Nuovo 35" xfId="19390" xr:uid="{00000000-0005-0000-0000-00008C8B0000}"/>
    <cellStyle name="Nuovo 35 2" xfId="19391" xr:uid="{00000000-0005-0000-0000-00008D8B0000}"/>
    <cellStyle name="Nuovo 35 2 2" xfId="19392" xr:uid="{00000000-0005-0000-0000-00008E8B0000}"/>
    <cellStyle name="Nuovo 35 2 2 2" xfId="19393" xr:uid="{00000000-0005-0000-0000-00008F8B0000}"/>
    <cellStyle name="Nuovo 35 2 2 3" xfId="19394" xr:uid="{00000000-0005-0000-0000-0000908B0000}"/>
    <cellStyle name="Nuovo 35 2 2 4" xfId="25278" xr:uid="{00000000-0005-0000-0000-0000918B0000}"/>
    <cellStyle name="Nuovo 35 2 3" xfId="19395" xr:uid="{00000000-0005-0000-0000-0000928B0000}"/>
    <cellStyle name="Nuovo 35 2 3 2" xfId="34179" xr:uid="{00000000-0005-0000-0000-0000938B0000}"/>
    <cellStyle name="Nuovo 35 2 4" xfId="19396" xr:uid="{00000000-0005-0000-0000-0000948B0000}"/>
    <cellStyle name="Nuovo 35 2 5" xfId="25277" xr:uid="{00000000-0005-0000-0000-0000958B0000}"/>
    <cellStyle name="Nuovo 35 3" xfId="19397" xr:uid="{00000000-0005-0000-0000-0000968B0000}"/>
    <cellStyle name="Nuovo 35 3 2" xfId="19398" xr:uid="{00000000-0005-0000-0000-0000978B0000}"/>
    <cellStyle name="Nuovo 35 3 2 2" xfId="19399" xr:uid="{00000000-0005-0000-0000-0000988B0000}"/>
    <cellStyle name="Nuovo 35 3 2 3" xfId="19400" xr:uid="{00000000-0005-0000-0000-0000998B0000}"/>
    <cellStyle name="Nuovo 35 3 2 4" xfId="25280" xr:uid="{00000000-0005-0000-0000-00009A8B0000}"/>
    <cellStyle name="Nuovo 35 3 3" xfId="19401" xr:uid="{00000000-0005-0000-0000-00009B8B0000}"/>
    <cellStyle name="Nuovo 35 3 3 2" xfId="19402" xr:uid="{00000000-0005-0000-0000-00009C8B0000}"/>
    <cellStyle name="Nuovo 35 3 3 2 2" xfId="19403" xr:uid="{00000000-0005-0000-0000-00009D8B0000}"/>
    <cellStyle name="Nuovo 35 3 3 2 3" xfId="19404" xr:uid="{00000000-0005-0000-0000-00009E8B0000}"/>
    <cellStyle name="Nuovo 35 3 3 2 4" xfId="25282" xr:uid="{00000000-0005-0000-0000-00009F8B0000}"/>
    <cellStyle name="Nuovo 35 3 3 3" xfId="19405" xr:uid="{00000000-0005-0000-0000-0000A08B0000}"/>
    <cellStyle name="Nuovo 35 3 3 4" xfId="19406" xr:uid="{00000000-0005-0000-0000-0000A18B0000}"/>
    <cellStyle name="Nuovo 35 3 3 5" xfId="25281" xr:uid="{00000000-0005-0000-0000-0000A28B0000}"/>
    <cellStyle name="Nuovo 35 3 4" xfId="19407" xr:uid="{00000000-0005-0000-0000-0000A38B0000}"/>
    <cellStyle name="Nuovo 35 3 4 2" xfId="19408" xr:uid="{00000000-0005-0000-0000-0000A48B0000}"/>
    <cellStyle name="Nuovo 35 3 4 3" xfId="19409" xr:uid="{00000000-0005-0000-0000-0000A58B0000}"/>
    <cellStyle name="Nuovo 35 3 4 4" xfId="25283" xr:uid="{00000000-0005-0000-0000-0000A68B0000}"/>
    <cellStyle name="Nuovo 35 3 5" xfId="19410" xr:uid="{00000000-0005-0000-0000-0000A78B0000}"/>
    <cellStyle name="Nuovo 35 3 5 2" xfId="34180" xr:uid="{00000000-0005-0000-0000-0000A88B0000}"/>
    <cellStyle name="Nuovo 35 3 6" xfId="19411" xr:uid="{00000000-0005-0000-0000-0000A98B0000}"/>
    <cellStyle name="Nuovo 35 3 7" xfId="25279" xr:uid="{00000000-0005-0000-0000-0000AA8B0000}"/>
    <cellStyle name="Nuovo 35 4" xfId="19412" xr:uid="{00000000-0005-0000-0000-0000AB8B0000}"/>
    <cellStyle name="Nuovo 35 4 2" xfId="19413" xr:uid="{00000000-0005-0000-0000-0000AC8B0000}"/>
    <cellStyle name="Nuovo 35 4 2 2" xfId="19414" xr:uid="{00000000-0005-0000-0000-0000AD8B0000}"/>
    <cellStyle name="Nuovo 35 4 2 2 2" xfId="19415" xr:uid="{00000000-0005-0000-0000-0000AE8B0000}"/>
    <cellStyle name="Nuovo 35 4 2 2 3" xfId="19416" xr:uid="{00000000-0005-0000-0000-0000AF8B0000}"/>
    <cellStyle name="Nuovo 35 4 2 2 4" xfId="25286" xr:uid="{00000000-0005-0000-0000-0000B08B0000}"/>
    <cellStyle name="Nuovo 35 4 2 3" xfId="19417" xr:uid="{00000000-0005-0000-0000-0000B18B0000}"/>
    <cellStyle name="Nuovo 35 4 2 4" xfId="19418" xr:uid="{00000000-0005-0000-0000-0000B28B0000}"/>
    <cellStyle name="Nuovo 35 4 2 5" xfId="25285" xr:uid="{00000000-0005-0000-0000-0000B38B0000}"/>
    <cellStyle name="Nuovo 35 4 3" xfId="19419" xr:uid="{00000000-0005-0000-0000-0000B48B0000}"/>
    <cellStyle name="Nuovo 35 4 3 2" xfId="19420" xr:uid="{00000000-0005-0000-0000-0000B58B0000}"/>
    <cellStyle name="Nuovo 35 4 3 3" xfId="19421" xr:uid="{00000000-0005-0000-0000-0000B68B0000}"/>
    <cellStyle name="Nuovo 35 4 3 4" xfId="25287" xr:uid="{00000000-0005-0000-0000-0000B78B0000}"/>
    <cellStyle name="Nuovo 35 4 4" xfId="19422" xr:uid="{00000000-0005-0000-0000-0000B88B0000}"/>
    <cellStyle name="Nuovo 35 4 5" xfId="19423" xr:uid="{00000000-0005-0000-0000-0000B98B0000}"/>
    <cellStyle name="Nuovo 35 4 6" xfId="25284" xr:uid="{00000000-0005-0000-0000-0000BA8B0000}"/>
    <cellStyle name="Nuovo 35 5" xfId="19424" xr:uid="{00000000-0005-0000-0000-0000BB8B0000}"/>
    <cellStyle name="Nuovo 35 5 2" xfId="19425" xr:uid="{00000000-0005-0000-0000-0000BC8B0000}"/>
    <cellStyle name="Nuovo 35 5 3" xfId="19426" xr:uid="{00000000-0005-0000-0000-0000BD8B0000}"/>
    <cellStyle name="Nuovo 35 5 4" xfId="25288" xr:uid="{00000000-0005-0000-0000-0000BE8B0000}"/>
    <cellStyle name="Nuovo 35 6" xfId="19427" xr:uid="{00000000-0005-0000-0000-0000BF8B0000}"/>
    <cellStyle name="Nuovo 35 6 2" xfId="32880" xr:uid="{00000000-0005-0000-0000-0000C08B0000}"/>
    <cellStyle name="Nuovo 35 7" xfId="19428" xr:uid="{00000000-0005-0000-0000-0000C18B0000}"/>
    <cellStyle name="Nuovo 35 8" xfId="23788" xr:uid="{00000000-0005-0000-0000-0000C28B0000}"/>
    <cellStyle name="Nuovo 36" xfId="19429" xr:uid="{00000000-0005-0000-0000-0000C38B0000}"/>
    <cellStyle name="Nuovo 36 2" xfId="19430" xr:uid="{00000000-0005-0000-0000-0000C48B0000}"/>
    <cellStyle name="Nuovo 36 2 2" xfId="19431" xr:uid="{00000000-0005-0000-0000-0000C58B0000}"/>
    <cellStyle name="Nuovo 36 2 2 2" xfId="19432" xr:uid="{00000000-0005-0000-0000-0000C68B0000}"/>
    <cellStyle name="Nuovo 36 2 2 3" xfId="19433" xr:uid="{00000000-0005-0000-0000-0000C78B0000}"/>
    <cellStyle name="Nuovo 36 2 2 4" xfId="25290" xr:uid="{00000000-0005-0000-0000-0000C88B0000}"/>
    <cellStyle name="Nuovo 36 2 3" xfId="19434" xr:uid="{00000000-0005-0000-0000-0000C98B0000}"/>
    <cellStyle name="Nuovo 36 2 3 2" xfId="34181" xr:uid="{00000000-0005-0000-0000-0000CA8B0000}"/>
    <cellStyle name="Nuovo 36 2 4" xfId="19435" xr:uid="{00000000-0005-0000-0000-0000CB8B0000}"/>
    <cellStyle name="Nuovo 36 2 5" xfId="25289" xr:uid="{00000000-0005-0000-0000-0000CC8B0000}"/>
    <cellStyle name="Nuovo 36 3" xfId="19436" xr:uid="{00000000-0005-0000-0000-0000CD8B0000}"/>
    <cellStyle name="Nuovo 36 3 2" xfId="19437" xr:uid="{00000000-0005-0000-0000-0000CE8B0000}"/>
    <cellStyle name="Nuovo 36 3 2 2" xfId="19438" xr:uid="{00000000-0005-0000-0000-0000CF8B0000}"/>
    <cellStyle name="Nuovo 36 3 2 3" xfId="19439" xr:uid="{00000000-0005-0000-0000-0000D08B0000}"/>
    <cellStyle name="Nuovo 36 3 2 4" xfId="25292" xr:uid="{00000000-0005-0000-0000-0000D18B0000}"/>
    <cellStyle name="Nuovo 36 3 3" xfId="19440" xr:uid="{00000000-0005-0000-0000-0000D28B0000}"/>
    <cellStyle name="Nuovo 36 3 3 2" xfId="19441" xr:uid="{00000000-0005-0000-0000-0000D38B0000}"/>
    <cellStyle name="Nuovo 36 3 3 2 2" xfId="19442" xr:uid="{00000000-0005-0000-0000-0000D48B0000}"/>
    <cellStyle name="Nuovo 36 3 3 2 3" xfId="19443" xr:uid="{00000000-0005-0000-0000-0000D58B0000}"/>
    <cellStyle name="Nuovo 36 3 3 2 4" xfId="25294" xr:uid="{00000000-0005-0000-0000-0000D68B0000}"/>
    <cellStyle name="Nuovo 36 3 3 3" xfId="19444" xr:uid="{00000000-0005-0000-0000-0000D78B0000}"/>
    <cellStyle name="Nuovo 36 3 3 4" xfId="19445" xr:uid="{00000000-0005-0000-0000-0000D88B0000}"/>
    <cellStyle name="Nuovo 36 3 3 5" xfId="25293" xr:uid="{00000000-0005-0000-0000-0000D98B0000}"/>
    <cellStyle name="Nuovo 36 3 4" xfId="19446" xr:uid="{00000000-0005-0000-0000-0000DA8B0000}"/>
    <cellStyle name="Nuovo 36 3 4 2" xfId="19447" xr:uid="{00000000-0005-0000-0000-0000DB8B0000}"/>
    <cellStyle name="Nuovo 36 3 4 3" xfId="19448" xr:uid="{00000000-0005-0000-0000-0000DC8B0000}"/>
    <cellStyle name="Nuovo 36 3 4 4" xfId="25295" xr:uid="{00000000-0005-0000-0000-0000DD8B0000}"/>
    <cellStyle name="Nuovo 36 3 5" xfId="19449" xr:uid="{00000000-0005-0000-0000-0000DE8B0000}"/>
    <cellStyle name="Nuovo 36 3 5 2" xfId="34182" xr:uid="{00000000-0005-0000-0000-0000DF8B0000}"/>
    <cellStyle name="Nuovo 36 3 6" xfId="19450" xr:uid="{00000000-0005-0000-0000-0000E08B0000}"/>
    <cellStyle name="Nuovo 36 3 7" xfId="25291" xr:uid="{00000000-0005-0000-0000-0000E18B0000}"/>
    <cellStyle name="Nuovo 36 4" xfId="19451" xr:uid="{00000000-0005-0000-0000-0000E28B0000}"/>
    <cellStyle name="Nuovo 36 4 2" xfId="19452" xr:uid="{00000000-0005-0000-0000-0000E38B0000}"/>
    <cellStyle name="Nuovo 36 4 2 2" xfId="19453" xr:uid="{00000000-0005-0000-0000-0000E48B0000}"/>
    <cellStyle name="Nuovo 36 4 2 2 2" xfId="19454" xr:uid="{00000000-0005-0000-0000-0000E58B0000}"/>
    <cellStyle name="Nuovo 36 4 2 2 3" xfId="19455" xr:uid="{00000000-0005-0000-0000-0000E68B0000}"/>
    <cellStyle name="Nuovo 36 4 2 2 4" xfId="25298" xr:uid="{00000000-0005-0000-0000-0000E78B0000}"/>
    <cellStyle name="Nuovo 36 4 2 3" xfId="19456" xr:uid="{00000000-0005-0000-0000-0000E88B0000}"/>
    <cellStyle name="Nuovo 36 4 2 4" xfId="19457" xr:uid="{00000000-0005-0000-0000-0000E98B0000}"/>
    <cellStyle name="Nuovo 36 4 2 5" xfId="25297" xr:uid="{00000000-0005-0000-0000-0000EA8B0000}"/>
    <cellStyle name="Nuovo 36 4 3" xfId="19458" xr:uid="{00000000-0005-0000-0000-0000EB8B0000}"/>
    <cellStyle name="Nuovo 36 4 3 2" xfId="19459" xr:uid="{00000000-0005-0000-0000-0000EC8B0000}"/>
    <cellStyle name="Nuovo 36 4 3 3" xfId="19460" xr:uid="{00000000-0005-0000-0000-0000ED8B0000}"/>
    <cellStyle name="Nuovo 36 4 3 4" xfId="25299" xr:uid="{00000000-0005-0000-0000-0000EE8B0000}"/>
    <cellStyle name="Nuovo 36 4 4" xfId="19461" xr:uid="{00000000-0005-0000-0000-0000EF8B0000}"/>
    <cellStyle name="Nuovo 36 4 5" xfId="19462" xr:uid="{00000000-0005-0000-0000-0000F08B0000}"/>
    <cellStyle name="Nuovo 36 4 6" xfId="25296" xr:uid="{00000000-0005-0000-0000-0000F18B0000}"/>
    <cellStyle name="Nuovo 36 5" xfId="19463" xr:uid="{00000000-0005-0000-0000-0000F28B0000}"/>
    <cellStyle name="Nuovo 36 5 2" xfId="19464" xr:uid="{00000000-0005-0000-0000-0000F38B0000}"/>
    <cellStyle name="Nuovo 36 5 3" xfId="19465" xr:uid="{00000000-0005-0000-0000-0000F48B0000}"/>
    <cellStyle name="Nuovo 36 5 4" xfId="25300" xr:uid="{00000000-0005-0000-0000-0000F58B0000}"/>
    <cellStyle name="Nuovo 36 6" xfId="19466" xr:uid="{00000000-0005-0000-0000-0000F68B0000}"/>
    <cellStyle name="Nuovo 36 6 2" xfId="32881" xr:uid="{00000000-0005-0000-0000-0000F78B0000}"/>
    <cellStyle name="Nuovo 36 7" xfId="19467" xr:uid="{00000000-0005-0000-0000-0000F88B0000}"/>
    <cellStyle name="Nuovo 36 8" xfId="23789" xr:uid="{00000000-0005-0000-0000-0000F98B0000}"/>
    <cellStyle name="Nuovo 37" xfId="19468" xr:uid="{00000000-0005-0000-0000-0000FA8B0000}"/>
    <cellStyle name="Nuovo 37 2" xfId="19469" xr:uid="{00000000-0005-0000-0000-0000FB8B0000}"/>
    <cellStyle name="Nuovo 37 2 2" xfId="19470" xr:uid="{00000000-0005-0000-0000-0000FC8B0000}"/>
    <cellStyle name="Nuovo 37 2 2 2" xfId="19471" xr:uid="{00000000-0005-0000-0000-0000FD8B0000}"/>
    <cellStyle name="Nuovo 37 2 2 3" xfId="19472" xr:uid="{00000000-0005-0000-0000-0000FE8B0000}"/>
    <cellStyle name="Nuovo 37 2 2 4" xfId="25302" xr:uid="{00000000-0005-0000-0000-0000FF8B0000}"/>
    <cellStyle name="Nuovo 37 2 3" xfId="19473" xr:uid="{00000000-0005-0000-0000-0000008C0000}"/>
    <cellStyle name="Nuovo 37 2 3 2" xfId="34183" xr:uid="{00000000-0005-0000-0000-0000018C0000}"/>
    <cellStyle name="Nuovo 37 2 4" xfId="19474" xr:uid="{00000000-0005-0000-0000-0000028C0000}"/>
    <cellStyle name="Nuovo 37 2 5" xfId="25301" xr:uid="{00000000-0005-0000-0000-0000038C0000}"/>
    <cellStyle name="Nuovo 37 3" xfId="19475" xr:uid="{00000000-0005-0000-0000-0000048C0000}"/>
    <cellStyle name="Nuovo 37 3 2" xfId="19476" xr:uid="{00000000-0005-0000-0000-0000058C0000}"/>
    <cellStyle name="Nuovo 37 3 2 2" xfId="19477" xr:uid="{00000000-0005-0000-0000-0000068C0000}"/>
    <cellStyle name="Nuovo 37 3 2 3" xfId="19478" xr:uid="{00000000-0005-0000-0000-0000078C0000}"/>
    <cellStyle name="Nuovo 37 3 2 4" xfId="25304" xr:uid="{00000000-0005-0000-0000-0000088C0000}"/>
    <cellStyle name="Nuovo 37 3 3" xfId="19479" xr:uid="{00000000-0005-0000-0000-0000098C0000}"/>
    <cellStyle name="Nuovo 37 3 3 2" xfId="19480" xr:uid="{00000000-0005-0000-0000-00000A8C0000}"/>
    <cellStyle name="Nuovo 37 3 3 2 2" xfId="19481" xr:uid="{00000000-0005-0000-0000-00000B8C0000}"/>
    <cellStyle name="Nuovo 37 3 3 2 3" xfId="19482" xr:uid="{00000000-0005-0000-0000-00000C8C0000}"/>
    <cellStyle name="Nuovo 37 3 3 2 4" xfId="25306" xr:uid="{00000000-0005-0000-0000-00000D8C0000}"/>
    <cellStyle name="Nuovo 37 3 3 3" xfId="19483" xr:uid="{00000000-0005-0000-0000-00000E8C0000}"/>
    <cellStyle name="Nuovo 37 3 3 4" xfId="19484" xr:uid="{00000000-0005-0000-0000-00000F8C0000}"/>
    <cellStyle name="Nuovo 37 3 3 5" xfId="25305" xr:uid="{00000000-0005-0000-0000-0000108C0000}"/>
    <cellStyle name="Nuovo 37 3 4" xfId="19485" xr:uid="{00000000-0005-0000-0000-0000118C0000}"/>
    <cellStyle name="Nuovo 37 3 4 2" xfId="19486" xr:uid="{00000000-0005-0000-0000-0000128C0000}"/>
    <cellStyle name="Nuovo 37 3 4 3" xfId="19487" xr:uid="{00000000-0005-0000-0000-0000138C0000}"/>
    <cellStyle name="Nuovo 37 3 4 4" xfId="25307" xr:uid="{00000000-0005-0000-0000-0000148C0000}"/>
    <cellStyle name="Nuovo 37 3 5" xfId="19488" xr:uid="{00000000-0005-0000-0000-0000158C0000}"/>
    <cellStyle name="Nuovo 37 3 5 2" xfId="34184" xr:uid="{00000000-0005-0000-0000-0000168C0000}"/>
    <cellStyle name="Nuovo 37 3 6" xfId="19489" xr:uid="{00000000-0005-0000-0000-0000178C0000}"/>
    <cellStyle name="Nuovo 37 3 7" xfId="25303" xr:uid="{00000000-0005-0000-0000-0000188C0000}"/>
    <cellStyle name="Nuovo 37 4" xfId="19490" xr:uid="{00000000-0005-0000-0000-0000198C0000}"/>
    <cellStyle name="Nuovo 37 4 2" xfId="19491" xr:uid="{00000000-0005-0000-0000-00001A8C0000}"/>
    <cellStyle name="Nuovo 37 4 2 2" xfId="19492" xr:uid="{00000000-0005-0000-0000-00001B8C0000}"/>
    <cellStyle name="Nuovo 37 4 2 2 2" xfId="19493" xr:uid="{00000000-0005-0000-0000-00001C8C0000}"/>
    <cellStyle name="Nuovo 37 4 2 2 3" xfId="19494" xr:uid="{00000000-0005-0000-0000-00001D8C0000}"/>
    <cellStyle name="Nuovo 37 4 2 2 4" xfId="25310" xr:uid="{00000000-0005-0000-0000-00001E8C0000}"/>
    <cellStyle name="Nuovo 37 4 2 3" xfId="19495" xr:uid="{00000000-0005-0000-0000-00001F8C0000}"/>
    <cellStyle name="Nuovo 37 4 2 4" xfId="19496" xr:uid="{00000000-0005-0000-0000-0000208C0000}"/>
    <cellStyle name="Nuovo 37 4 2 5" xfId="25309" xr:uid="{00000000-0005-0000-0000-0000218C0000}"/>
    <cellStyle name="Nuovo 37 4 3" xfId="19497" xr:uid="{00000000-0005-0000-0000-0000228C0000}"/>
    <cellStyle name="Nuovo 37 4 3 2" xfId="19498" xr:uid="{00000000-0005-0000-0000-0000238C0000}"/>
    <cellStyle name="Nuovo 37 4 3 3" xfId="19499" xr:uid="{00000000-0005-0000-0000-0000248C0000}"/>
    <cellStyle name="Nuovo 37 4 3 4" xfId="25311" xr:uid="{00000000-0005-0000-0000-0000258C0000}"/>
    <cellStyle name="Nuovo 37 4 4" xfId="19500" xr:uid="{00000000-0005-0000-0000-0000268C0000}"/>
    <cellStyle name="Nuovo 37 4 5" xfId="19501" xr:uid="{00000000-0005-0000-0000-0000278C0000}"/>
    <cellStyle name="Nuovo 37 4 6" xfId="25308" xr:uid="{00000000-0005-0000-0000-0000288C0000}"/>
    <cellStyle name="Nuovo 37 5" xfId="19502" xr:uid="{00000000-0005-0000-0000-0000298C0000}"/>
    <cellStyle name="Nuovo 37 5 2" xfId="19503" xr:uid="{00000000-0005-0000-0000-00002A8C0000}"/>
    <cellStyle name="Nuovo 37 5 3" xfId="19504" xr:uid="{00000000-0005-0000-0000-00002B8C0000}"/>
    <cellStyle name="Nuovo 37 5 4" xfId="25312" xr:uid="{00000000-0005-0000-0000-00002C8C0000}"/>
    <cellStyle name="Nuovo 37 6" xfId="19505" xr:uid="{00000000-0005-0000-0000-00002D8C0000}"/>
    <cellStyle name="Nuovo 37 6 2" xfId="32882" xr:uid="{00000000-0005-0000-0000-00002E8C0000}"/>
    <cellStyle name="Nuovo 37 7" xfId="19506" xr:uid="{00000000-0005-0000-0000-00002F8C0000}"/>
    <cellStyle name="Nuovo 37 8" xfId="23790" xr:uid="{00000000-0005-0000-0000-0000308C0000}"/>
    <cellStyle name="Nuovo 38" xfId="19507" xr:uid="{00000000-0005-0000-0000-0000318C0000}"/>
    <cellStyle name="Nuovo 38 2" xfId="19508" xr:uid="{00000000-0005-0000-0000-0000328C0000}"/>
    <cellStyle name="Nuovo 38 2 2" xfId="19509" xr:uid="{00000000-0005-0000-0000-0000338C0000}"/>
    <cellStyle name="Nuovo 38 2 2 2" xfId="19510" xr:uid="{00000000-0005-0000-0000-0000348C0000}"/>
    <cellStyle name="Nuovo 38 2 2 3" xfId="19511" xr:uid="{00000000-0005-0000-0000-0000358C0000}"/>
    <cellStyle name="Nuovo 38 2 2 4" xfId="25314" xr:uid="{00000000-0005-0000-0000-0000368C0000}"/>
    <cellStyle name="Nuovo 38 2 3" xfId="19512" xr:uid="{00000000-0005-0000-0000-0000378C0000}"/>
    <cellStyle name="Nuovo 38 2 3 2" xfId="34185" xr:uid="{00000000-0005-0000-0000-0000388C0000}"/>
    <cellStyle name="Nuovo 38 2 4" xfId="19513" xr:uid="{00000000-0005-0000-0000-0000398C0000}"/>
    <cellStyle name="Nuovo 38 2 5" xfId="25313" xr:uid="{00000000-0005-0000-0000-00003A8C0000}"/>
    <cellStyle name="Nuovo 38 3" xfId="19514" xr:uid="{00000000-0005-0000-0000-00003B8C0000}"/>
    <cellStyle name="Nuovo 38 3 2" xfId="19515" xr:uid="{00000000-0005-0000-0000-00003C8C0000}"/>
    <cellStyle name="Nuovo 38 3 2 2" xfId="19516" xr:uid="{00000000-0005-0000-0000-00003D8C0000}"/>
    <cellStyle name="Nuovo 38 3 2 3" xfId="19517" xr:uid="{00000000-0005-0000-0000-00003E8C0000}"/>
    <cellStyle name="Nuovo 38 3 2 4" xfId="25316" xr:uid="{00000000-0005-0000-0000-00003F8C0000}"/>
    <cellStyle name="Nuovo 38 3 3" xfId="19518" xr:uid="{00000000-0005-0000-0000-0000408C0000}"/>
    <cellStyle name="Nuovo 38 3 3 2" xfId="19519" xr:uid="{00000000-0005-0000-0000-0000418C0000}"/>
    <cellStyle name="Nuovo 38 3 3 2 2" xfId="19520" xr:uid="{00000000-0005-0000-0000-0000428C0000}"/>
    <cellStyle name="Nuovo 38 3 3 2 3" xfId="19521" xr:uid="{00000000-0005-0000-0000-0000438C0000}"/>
    <cellStyle name="Nuovo 38 3 3 2 4" xfId="25318" xr:uid="{00000000-0005-0000-0000-0000448C0000}"/>
    <cellStyle name="Nuovo 38 3 3 3" xfId="19522" xr:uid="{00000000-0005-0000-0000-0000458C0000}"/>
    <cellStyle name="Nuovo 38 3 3 4" xfId="19523" xr:uid="{00000000-0005-0000-0000-0000468C0000}"/>
    <cellStyle name="Nuovo 38 3 3 5" xfId="25317" xr:uid="{00000000-0005-0000-0000-0000478C0000}"/>
    <cellStyle name="Nuovo 38 3 4" xfId="19524" xr:uid="{00000000-0005-0000-0000-0000488C0000}"/>
    <cellStyle name="Nuovo 38 3 4 2" xfId="19525" xr:uid="{00000000-0005-0000-0000-0000498C0000}"/>
    <cellStyle name="Nuovo 38 3 4 3" xfId="19526" xr:uid="{00000000-0005-0000-0000-00004A8C0000}"/>
    <cellStyle name="Nuovo 38 3 4 4" xfId="25319" xr:uid="{00000000-0005-0000-0000-00004B8C0000}"/>
    <cellStyle name="Nuovo 38 3 5" xfId="19527" xr:uid="{00000000-0005-0000-0000-00004C8C0000}"/>
    <cellStyle name="Nuovo 38 3 5 2" xfId="34186" xr:uid="{00000000-0005-0000-0000-00004D8C0000}"/>
    <cellStyle name="Nuovo 38 3 6" xfId="19528" xr:uid="{00000000-0005-0000-0000-00004E8C0000}"/>
    <cellStyle name="Nuovo 38 3 7" xfId="25315" xr:uid="{00000000-0005-0000-0000-00004F8C0000}"/>
    <cellStyle name="Nuovo 38 4" xfId="19529" xr:uid="{00000000-0005-0000-0000-0000508C0000}"/>
    <cellStyle name="Nuovo 38 4 2" xfId="19530" xr:uid="{00000000-0005-0000-0000-0000518C0000}"/>
    <cellStyle name="Nuovo 38 4 2 2" xfId="19531" xr:uid="{00000000-0005-0000-0000-0000528C0000}"/>
    <cellStyle name="Nuovo 38 4 2 2 2" xfId="19532" xr:uid="{00000000-0005-0000-0000-0000538C0000}"/>
    <cellStyle name="Nuovo 38 4 2 2 3" xfId="19533" xr:uid="{00000000-0005-0000-0000-0000548C0000}"/>
    <cellStyle name="Nuovo 38 4 2 2 4" xfId="25322" xr:uid="{00000000-0005-0000-0000-0000558C0000}"/>
    <cellStyle name="Nuovo 38 4 2 3" xfId="19534" xr:uid="{00000000-0005-0000-0000-0000568C0000}"/>
    <cellStyle name="Nuovo 38 4 2 4" xfId="19535" xr:uid="{00000000-0005-0000-0000-0000578C0000}"/>
    <cellStyle name="Nuovo 38 4 2 5" xfId="25321" xr:uid="{00000000-0005-0000-0000-0000588C0000}"/>
    <cellStyle name="Nuovo 38 4 3" xfId="19536" xr:uid="{00000000-0005-0000-0000-0000598C0000}"/>
    <cellStyle name="Nuovo 38 4 3 2" xfId="19537" xr:uid="{00000000-0005-0000-0000-00005A8C0000}"/>
    <cellStyle name="Nuovo 38 4 3 3" xfId="19538" xr:uid="{00000000-0005-0000-0000-00005B8C0000}"/>
    <cellStyle name="Nuovo 38 4 3 4" xfId="25323" xr:uid="{00000000-0005-0000-0000-00005C8C0000}"/>
    <cellStyle name="Nuovo 38 4 4" xfId="19539" xr:uid="{00000000-0005-0000-0000-00005D8C0000}"/>
    <cellStyle name="Nuovo 38 4 5" xfId="19540" xr:uid="{00000000-0005-0000-0000-00005E8C0000}"/>
    <cellStyle name="Nuovo 38 4 6" xfId="25320" xr:uid="{00000000-0005-0000-0000-00005F8C0000}"/>
    <cellStyle name="Nuovo 38 5" xfId="19541" xr:uid="{00000000-0005-0000-0000-0000608C0000}"/>
    <cellStyle name="Nuovo 38 5 2" xfId="19542" xr:uid="{00000000-0005-0000-0000-0000618C0000}"/>
    <cellStyle name="Nuovo 38 5 3" xfId="19543" xr:uid="{00000000-0005-0000-0000-0000628C0000}"/>
    <cellStyle name="Nuovo 38 5 4" xfId="25324" xr:uid="{00000000-0005-0000-0000-0000638C0000}"/>
    <cellStyle name="Nuovo 38 6" xfId="19544" xr:uid="{00000000-0005-0000-0000-0000648C0000}"/>
    <cellStyle name="Nuovo 38 6 2" xfId="32883" xr:uid="{00000000-0005-0000-0000-0000658C0000}"/>
    <cellStyle name="Nuovo 38 7" xfId="19545" xr:uid="{00000000-0005-0000-0000-0000668C0000}"/>
    <cellStyle name="Nuovo 38 8" xfId="23791" xr:uid="{00000000-0005-0000-0000-0000678C0000}"/>
    <cellStyle name="Nuovo 39" xfId="19546" xr:uid="{00000000-0005-0000-0000-0000688C0000}"/>
    <cellStyle name="Nuovo 39 2" xfId="19547" xr:uid="{00000000-0005-0000-0000-0000698C0000}"/>
    <cellStyle name="Nuovo 39 2 2" xfId="19548" xr:uid="{00000000-0005-0000-0000-00006A8C0000}"/>
    <cellStyle name="Nuovo 39 2 2 2" xfId="19549" xr:uid="{00000000-0005-0000-0000-00006B8C0000}"/>
    <cellStyle name="Nuovo 39 2 2 3" xfId="19550" xr:uid="{00000000-0005-0000-0000-00006C8C0000}"/>
    <cellStyle name="Nuovo 39 2 2 4" xfId="25326" xr:uid="{00000000-0005-0000-0000-00006D8C0000}"/>
    <cellStyle name="Nuovo 39 2 3" xfId="19551" xr:uid="{00000000-0005-0000-0000-00006E8C0000}"/>
    <cellStyle name="Nuovo 39 2 3 2" xfId="34187" xr:uid="{00000000-0005-0000-0000-00006F8C0000}"/>
    <cellStyle name="Nuovo 39 2 4" xfId="19552" xr:uid="{00000000-0005-0000-0000-0000708C0000}"/>
    <cellStyle name="Nuovo 39 2 5" xfId="25325" xr:uid="{00000000-0005-0000-0000-0000718C0000}"/>
    <cellStyle name="Nuovo 39 3" xfId="19553" xr:uid="{00000000-0005-0000-0000-0000728C0000}"/>
    <cellStyle name="Nuovo 39 3 2" xfId="19554" xr:uid="{00000000-0005-0000-0000-0000738C0000}"/>
    <cellStyle name="Nuovo 39 3 2 2" xfId="19555" xr:uid="{00000000-0005-0000-0000-0000748C0000}"/>
    <cellStyle name="Nuovo 39 3 2 3" xfId="19556" xr:uid="{00000000-0005-0000-0000-0000758C0000}"/>
    <cellStyle name="Nuovo 39 3 2 4" xfId="25328" xr:uid="{00000000-0005-0000-0000-0000768C0000}"/>
    <cellStyle name="Nuovo 39 3 3" xfId="19557" xr:uid="{00000000-0005-0000-0000-0000778C0000}"/>
    <cellStyle name="Nuovo 39 3 3 2" xfId="19558" xr:uid="{00000000-0005-0000-0000-0000788C0000}"/>
    <cellStyle name="Nuovo 39 3 3 2 2" xfId="19559" xr:uid="{00000000-0005-0000-0000-0000798C0000}"/>
    <cellStyle name="Nuovo 39 3 3 2 3" xfId="19560" xr:uid="{00000000-0005-0000-0000-00007A8C0000}"/>
    <cellStyle name="Nuovo 39 3 3 2 4" xfId="25330" xr:uid="{00000000-0005-0000-0000-00007B8C0000}"/>
    <cellStyle name="Nuovo 39 3 3 3" xfId="19561" xr:uid="{00000000-0005-0000-0000-00007C8C0000}"/>
    <cellStyle name="Nuovo 39 3 3 4" xfId="19562" xr:uid="{00000000-0005-0000-0000-00007D8C0000}"/>
    <cellStyle name="Nuovo 39 3 3 5" xfId="25329" xr:uid="{00000000-0005-0000-0000-00007E8C0000}"/>
    <cellStyle name="Nuovo 39 3 4" xfId="19563" xr:uid="{00000000-0005-0000-0000-00007F8C0000}"/>
    <cellStyle name="Nuovo 39 3 4 2" xfId="19564" xr:uid="{00000000-0005-0000-0000-0000808C0000}"/>
    <cellStyle name="Nuovo 39 3 4 3" xfId="19565" xr:uid="{00000000-0005-0000-0000-0000818C0000}"/>
    <cellStyle name="Nuovo 39 3 4 4" xfId="25331" xr:uid="{00000000-0005-0000-0000-0000828C0000}"/>
    <cellStyle name="Nuovo 39 3 5" xfId="19566" xr:uid="{00000000-0005-0000-0000-0000838C0000}"/>
    <cellStyle name="Nuovo 39 3 5 2" xfId="34188" xr:uid="{00000000-0005-0000-0000-0000848C0000}"/>
    <cellStyle name="Nuovo 39 3 6" xfId="19567" xr:uid="{00000000-0005-0000-0000-0000858C0000}"/>
    <cellStyle name="Nuovo 39 3 7" xfId="25327" xr:uid="{00000000-0005-0000-0000-0000868C0000}"/>
    <cellStyle name="Nuovo 39 4" xfId="19568" xr:uid="{00000000-0005-0000-0000-0000878C0000}"/>
    <cellStyle name="Nuovo 39 4 2" xfId="19569" xr:uid="{00000000-0005-0000-0000-0000888C0000}"/>
    <cellStyle name="Nuovo 39 4 2 2" xfId="19570" xr:uid="{00000000-0005-0000-0000-0000898C0000}"/>
    <cellStyle name="Nuovo 39 4 2 2 2" xfId="19571" xr:uid="{00000000-0005-0000-0000-00008A8C0000}"/>
    <cellStyle name="Nuovo 39 4 2 2 3" xfId="19572" xr:uid="{00000000-0005-0000-0000-00008B8C0000}"/>
    <cellStyle name="Nuovo 39 4 2 2 4" xfId="25334" xr:uid="{00000000-0005-0000-0000-00008C8C0000}"/>
    <cellStyle name="Nuovo 39 4 2 3" xfId="19573" xr:uid="{00000000-0005-0000-0000-00008D8C0000}"/>
    <cellStyle name="Nuovo 39 4 2 4" xfId="19574" xr:uid="{00000000-0005-0000-0000-00008E8C0000}"/>
    <cellStyle name="Nuovo 39 4 2 5" xfId="25333" xr:uid="{00000000-0005-0000-0000-00008F8C0000}"/>
    <cellStyle name="Nuovo 39 4 3" xfId="19575" xr:uid="{00000000-0005-0000-0000-0000908C0000}"/>
    <cellStyle name="Nuovo 39 4 3 2" xfId="19576" xr:uid="{00000000-0005-0000-0000-0000918C0000}"/>
    <cellStyle name="Nuovo 39 4 3 3" xfId="19577" xr:uid="{00000000-0005-0000-0000-0000928C0000}"/>
    <cellStyle name="Nuovo 39 4 3 4" xfId="25335" xr:uid="{00000000-0005-0000-0000-0000938C0000}"/>
    <cellStyle name="Nuovo 39 4 4" xfId="19578" xr:uid="{00000000-0005-0000-0000-0000948C0000}"/>
    <cellStyle name="Nuovo 39 4 5" xfId="19579" xr:uid="{00000000-0005-0000-0000-0000958C0000}"/>
    <cellStyle name="Nuovo 39 4 6" xfId="25332" xr:uid="{00000000-0005-0000-0000-0000968C0000}"/>
    <cellStyle name="Nuovo 39 5" xfId="19580" xr:uid="{00000000-0005-0000-0000-0000978C0000}"/>
    <cellStyle name="Nuovo 39 5 2" xfId="19581" xr:uid="{00000000-0005-0000-0000-0000988C0000}"/>
    <cellStyle name="Nuovo 39 5 3" xfId="19582" xr:uid="{00000000-0005-0000-0000-0000998C0000}"/>
    <cellStyle name="Nuovo 39 5 4" xfId="25336" xr:uid="{00000000-0005-0000-0000-00009A8C0000}"/>
    <cellStyle name="Nuovo 39 6" xfId="19583" xr:uid="{00000000-0005-0000-0000-00009B8C0000}"/>
    <cellStyle name="Nuovo 39 6 2" xfId="32884" xr:uid="{00000000-0005-0000-0000-00009C8C0000}"/>
    <cellStyle name="Nuovo 39 7" xfId="19584" xr:uid="{00000000-0005-0000-0000-00009D8C0000}"/>
    <cellStyle name="Nuovo 39 8" xfId="23792" xr:uid="{00000000-0005-0000-0000-00009E8C0000}"/>
    <cellStyle name="Nuovo 4" xfId="19585" xr:uid="{00000000-0005-0000-0000-00009F8C0000}"/>
    <cellStyle name="Nuovo 4 2" xfId="19586" xr:uid="{00000000-0005-0000-0000-0000A08C0000}"/>
    <cellStyle name="Nuovo 4 2 2" xfId="19587" xr:uid="{00000000-0005-0000-0000-0000A18C0000}"/>
    <cellStyle name="Nuovo 4 2 2 2" xfId="19588" xr:uid="{00000000-0005-0000-0000-0000A28C0000}"/>
    <cellStyle name="Nuovo 4 2 2 3" xfId="19589" xr:uid="{00000000-0005-0000-0000-0000A38C0000}"/>
    <cellStyle name="Nuovo 4 2 2 4" xfId="25338" xr:uid="{00000000-0005-0000-0000-0000A48C0000}"/>
    <cellStyle name="Nuovo 4 2 3" xfId="19590" xr:uid="{00000000-0005-0000-0000-0000A58C0000}"/>
    <cellStyle name="Nuovo 4 2 3 2" xfId="34189" xr:uid="{00000000-0005-0000-0000-0000A68C0000}"/>
    <cellStyle name="Nuovo 4 2 4" xfId="19591" xr:uid="{00000000-0005-0000-0000-0000A78C0000}"/>
    <cellStyle name="Nuovo 4 2 5" xfId="25337" xr:uid="{00000000-0005-0000-0000-0000A88C0000}"/>
    <cellStyle name="Nuovo 4 3" xfId="19592" xr:uid="{00000000-0005-0000-0000-0000A98C0000}"/>
    <cellStyle name="Nuovo 4 3 2" xfId="19593" xr:uid="{00000000-0005-0000-0000-0000AA8C0000}"/>
    <cellStyle name="Nuovo 4 3 2 2" xfId="19594" xr:uid="{00000000-0005-0000-0000-0000AB8C0000}"/>
    <cellStyle name="Nuovo 4 3 2 3" xfId="19595" xr:uid="{00000000-0005-0000-0000-0000AC8C0000}"/>
    <cellStyle name="Nuovo 4 3 2 4" xfId="25340" xr:uid="{00000000-0005-0000-0000-0000AD8C0000}"/>
    <cellStyle name="Nuovo 4 3 3" xfId="19596" xr:uid="{00000000-0005-0000-0000-0000AE8C0000}"/>
    <cellStyle name="Nuovo 4 3 3 2" xfId="19597" xr:uid="{00000000-0005-0000-0000-0000AF8C0000}"/>
    <cellStyle name="Nuovo 4 3 3 2 2" xfId="19598" xr:uid="{00000000-0005-0000-0000-0000B08C0000}"/>
    <cellStyle name="Nuovo 4 3 3 2 3" xfId="19599" xr:uid="{00000000-0005-0000-0000-0000B18C0000}"/>
    <cellStyle name="Nuovo 4 3 3 2 4" xfId="25342" xr:uid="{00000000-0005-0000-0000-0000B28C0000}"/>
    <cellStyle name="Nuovo 4 3 3 3" xfId="19600" xr:uid="{00000000-0005-0000-0000-0000B38C0000}"/>
    <cellStyle name="Nuovo 4 3 3 4" xfId="19601" xr:uid="{00000000-0005-0000-0000-0000B48C0000}"/>
    <cellStyle name="Nuovo 4 3 3 5" xfId="25341" xr:uid="{00000000-0005-0000-0000-0000B58C0000}"/>
    <cellStyle name="Nuovo 4 3 4" xfId="19602" xr:uid="{00000000-0005-0000-0000-0000B68C0000}"/>
    <cellStyle name="Nuovo 4 3 4 2" xfId="19603" xr:uid="{00000000-0005-0000-0000-0000B78C0000}"/>
    <cellStyle name="Nuovo 4 3 4 3" xfId="19604" xr:uid="{00000000-0005-0000-0000-0000B88C0000}"/>
    <cellStyle name="Nuovo 4 3 4 4" xfId="25343" xr:uid="{00000000-0005-0000-0000-0000B98C0000}"/>
    <cellStyle name="Nuovo 4 3 5" xfId="19605" xr:uid="{00000000-0005-0000-0000-0000BA8C0000}"/>
    <cellStyle name="Nuovo 4 3 5 2" xfId="34190" xr:uid="{00000000-0005-0000-0000-0000BB8C0000}"/>
    <cellStyle name="Nuovo 4 3 6" xfId="19606" xr:uid="{00000000-0005-0000-0000-0000BC8C0000}"/>
    <cellStyle name="Nuovo 4 3 7" xfId="25339" xr:uid="{00000000-0005-0000-0000-0000BD8C0000}"/>
    <cellStyle name="Nuovo 4 4" xfId="19607" xr:uid="{00000000-0005-0000-0000-0000BE8C0000}"/>
    <cellStyle name="Nuovo 4 4 2" xfId="19608" xr:uid="{00000000-0005-0000-0000-0000BF8C0000}"/>
    <cellStyle name="Nuovo 4 4 2 2" xfId="19609" xr:uid="{00000000-0005-0000-0000-0000C08C0000}"/>
    <cellStyle name="Nuovo 4 4 2 2 2" xfId="19610" xr:uid="{00000000-0005-0000-0000-0000C18C0000}"/>
    <cellStyle name="Nuovo 4 4 2 2 3" xfId="19611" xr:uid="{00000000-0005-0000-0000-0000C28C0000}"/>
    <cellStyle name="Nuovo 4 4 2 2 4" xfId="25346" xr:uid="{00000000-0005-0000-0000-0000C38C0000}"/>
    <cellStyle name="Nuovo 4 4 2 3" xfId="19612" xr:uid="{00000000-0005-0000-0000-0000C48C0000}"/>
    <cellStyle name="Nuovo 4 4 2 4" xfId="19613" xr:uid="{00000000-0005-0000-0000-0000C58C0000}"/>
    <cellStyle name="Nuovo 4 4 2 5" xfId="25345" xr:uid="{00000000-0005-0000-0000-0000C68C0000}"/>
    <cellStyle name="Nuovo 4 4 3" xfId="19614" xr:uid="{00000000-0005-0000-0000-0000C78C0000}"/>
    <cellStyle name="Nuovo 4 4 3 2" xfId="19615" xr:uid="{00000000-0005-0000-0000-0000C88C0000}"/>
    <cellStyle name="Nuovo 4 4 3 3" xfId="19616" xr:uid="{00000000-0005-0000-0000-0000C98C0000}"/>
    <cellStyle name="Nuovo 4 4 3 4" xfId="25347" xr:uid="{00000000-0005-0000-0000-0000CA8C0000}"/>
    <cellStyle name="Nuovo 4 4 4" xfId="19617" xr:uid="{00000000-0005-0000-0000-0000CB8C0000}"/>
    <cellStyle name="Nuovo 4 4 5" xfId="19618" xr:uid="{00000000-0005-0000-0000-0000CC8C0000}"/>
    <cellStyle name="Nuovo 4 4 6" xfId="25344" xr:uid="{00000000-0005-0000-0000-0000CD8C0000}"/>
    <cellStyle name="Nuovo 4 5" xfId="19619" xr:uid="{00000000-0005-0000-0000-0000CE8C0000}"/>
    <cellStyle name="Nuovo 4 5 2" xfId="19620" xr:uid="{00000000-0005-0000-0000-0000CF8C0000}"/>
    <cellStyle name="Nuovo 4 5 3" xfId="19621" xr:uid="{00000000-0005-0000-0000-0000D08C0000}"/>
    <cellStyle name="Nuovo 4 5 4" xfId="25348" xr:uid="{00000000-0005-0000-0000-0000D18C0000}"/>
    <cellStyle name="Nuovo 4 6" xfId="19622" xr:uid="{00000000-0005-0000-0000-0000D28C0000}"/>
    <cellStyle name="Nuovo 4 6 2" xfId="32885" xr:uid="{00000000-0005-0000-0000-0000D38C0000}"/>
    <cellStyle name="Nuovo 4 7" xfId="19623" xr:uid="{00000000-0005-0000-0000-0000D48C0000}"/>
    <cellStyle name="Nuovo 4 8" xfId="23793" xr:uid="{00000000-0005-0000-0000-0000D58C0000}"/>
    <cellStyle name="Nuovo 40" xfId="19624" xr:uid="{00000000-0005-0000-0000-0000D68C0000}"/>
    <cellStyle name="Nuovo 40 2" xfId="19625" xr:uid="{00000000-0005-0000-0000-0000D78C0000}"/>
    <cellStyle name="Nuovo 40 2 2" xfId="19626" xr:uid="{00000000-0005-0000-0000-0000D88C0000}"/>
    <cellStyle name="Nuovo 40 2 2 2" xfId="19627" xr:uid="{00000000-0005-0000-0000-0000D98C0000}"/>
    <cellStyle name="Nuovo 40 2 2 3" xfId="19628" xr:uid="{00000000-0005-0000-0000-0000DA8C0000}"/>
    <cellStyle name="Nuovo 40 2 2 4" xfId="25350" xr:uid="{00000000-0005-0000-0000-0000DB8C0000}"/>
    <cellStyle name="Nuovo 40 2 3" xfId="19629" xr:uid="{00000000-0005-0000-0000-0000DC8C0000}"/>
    <cellStyle name="Nuovo 40 2 3 2" xfId="34191" xr:uid="{00000000-0005-0000-0000-0000DD8C0000}"/>
    <cellStyle name="Nuovo 40 2 4" xfId="19630" xr:uid="{00000000-0005-0000-0000-0000DE8C0000}"/>
    <cellStyle name="Nuovo 40 2 5" xfId="25349" xr:uid="{00000000-0005-0000-0000-0000DF8C0000}"/>
    <cellStyle name="Nuovo 40 3" xfId="19631" xr:uid="{00000000-0005-0000-0000-0000E08C0000}"/>
    <cellStyle name="Nuovo 40 3 2" xfId="19632" xr:uid="{00000000-0005-0000-0000-0000E18C0000}"/>
    <cellStyle name="Nuovo 40 3 2 2" xfId="19633" xr:uid="{00000000-0005-0000-0000-0000E28C0000}"/>
    <cellStyle name="Nuovo 40 3 2 3" xfId="19634" xr:uid="{00000000-0005-0000-0000-0000E38C0000}"/>
    <cellStyle name="Nuovo 40 3 2 4" xfId="25352" xr:uid="{00000000-0005-0000-0000-0000E48C0000}"/>
    <cellStyle name="Nuovo 40 3 3" xfId="19635" xr:uid="{00000000-0005-0000-0000-0000E58C0000}"/>
    <cellStyle name="Nuovo 40 3 3 2" xfId="19636" xr:uid="{00000000-0005-0000-0000-0000E68C0000}"/>
    <cellStyle name="Nuovo 40 3 3 2 2" xfId="19637" xr:uid="{00000000-0005-0000-0000-0000E78C0000}"/>
    <cellStyle name="Nuovo 40 3 3 2 3" xfId="19638" xr:uid="{00000000-0005-0000-0000-0000E88C0000}"/>
    <cellStyle name="Nuovo 40 3 3 2 4" xfId="25354" xr:uid="{00000000-0005-0000-0000-0000E98C0000}"/>
    <cellStyle name="Nuovo 40 3 3 3" xfId="19639" xr:uid="{00000000-0005-0000-0000-0000EA8C0000}"/>
    <cellStyle name="Nuovo 40 3 3 4" xfId="19640" xr:uid="{00000000-0005-0000-0000-0000EB8C0000}"/>
    <cellStyle name="Nuovo 40 3 3 5" xfId="25353" xr:uid="{00000000-0005-0000-0000-0000EC8C0000}"/>
    <cellStyle name="Nuovo 40 3 4" xfId="19641" xr:uid="{00000000-0005-0000-0000-0000ED8C0000}"/>
    <cellStyle name="Nuovo 40 3 4 2" xfId="19642" xr:uid="{00000000-0005-0000-0000-0000EE8C0000}"/>
    <cellStyle name="Nuovo 40 3 4 3" xfId="19643" xr:uid="{00000000-0005-0000-0000-0000EF8C0000}"/>
    <cellStyle name="Nuovo 40 3 4 4" xfId="25355" xr:uid="{00000000-0005-0000-0000-0000F08C0000}"/>
    <cellStyle name="Nuovo 40 3 5" xfId="19644" xr:uid="{00000000-0005-0000-0000-0000F18C0000}"/>
    <cellStyle name="Nuovo 40 3 5 2" xfId="34192" xr:uid="{00000000-0005-0000-0000-0000F28C0000}"/>
    <cellStyle name="Nuovo 40 3 6" xfId="19645" xr:uid="{00000000-0005-0000-0000-0000F38C0000}"/>
    <cellStyle name="Nuovo 40 3 7" xfId="25351" xr:uid="{00000000-0005-0000-0000-0000F48C0000}"/>
    <cellStyle name="Nuovo 40 4" xfId="19646" xr:uid="{00000000-0005-0000-0000-0000F58C0000}"/>
    <cellStyle name="Nuovo 40 4 2" xfId="19647" xr:uid="{00000000-0005-0000-0000-0000F68C0000}"/>
    <cellStyle name="Nuovo 40 4 2 2" xfId="19648" xr:uid="{00000000-0005-0000-0000-0000F78C0000}"/>
    <cellStyle name="Nuovo 40 4 2 2 2" xfId="19649" xr:uid="{00000000-0005-0000-0000-0000F88C0000}"/>
    <cellStyle name="Nuovo 40 4 2 2 3" xfId="19650" xr:uid="{00000000-0005-0000-0000-0000F98C0000}"/>
    <cellStyle name="Nuovo 40 4 2 2 4" xfId="25358" xr:uid="{00000000-0005-0000-0000-0000FA8C0000}"/>
    <cellStyle name="Nuovo 40 4 2 3" xfId="19651" xr:uid="{00000000-0005-0000-0000-0000FB8C0000}"/>
    <cellStyle name="Nuovo 40 4 2 4" xfId="19652" xr:uid="{00000000-0005-0000-0000-0000FC8C0000}"/>
    <cellStyle name="Nuovo 40 4 2 5" xfId="25357" xr:uid="{00000000-0005-0000-0000-0000FD8C0000}"/>
    <cellStyle name="Nuovo 40 4 3" xfId="19653" xr:uid="{00000000-0005-0000-0000-0000FE8C0000}"/>
    <cellStyle name="Nuovo 40 4 3 2" xfId="19654" xr:uid="{00000000-0005-0000-0000-0000FF8C0000}"/>
    <cellStyle name="Nuovo 40 4 3 3" xfId="19655" xr:uid="{00000000-0005-0000-0000-0000008D0000}"/>
    <cellStyle name="Nuovo 40 4 3 4" xfId="25359" xr:uid="{00000000-0005-0000-0000-0000018D0000}"/>
    <cellStyle name="Nuovo 40 4 4" xfId="19656" xr:uid="{00000000-0005-0000-0000-0000028D0000}"/>
    <cellStyle name="Nuovo 40 4 5" xfId="19657" xr:uid="{00000000-0005-0000-0000-0000038D0000}"/>
    <cellStyle name="Nuovo 40 4 6" xfId="25356" xr:uid="{00000000-0005-0000-0000-0000048D0000}"/>
    <cellStyle name="Nuovo 40 5" xfId="19658" xr:uid="{00000000-0005-0000-0000-0000058D0000}"/>
    <cellStyle name="Nuovo 40 5 2" xfId="19659" xr:uid="{00000000-0005-0000-0000-0000068D0000}"/>
    <cellStyle name="Nuovo 40 5 3" xfId="19660" xr:uid="{00000000-0005-0000-0000-0000078D0000}"/>
    <cellStyle name="Nuovo 40 5 4" xfId="25360" xr:uid="{00000000-0005-0000-0000-0000088D0000}"/>
    <cellStyle name="Nuovo 40 6" xfId="19661" xr:uid="{00000000-0005-0000-0000-0000098D0000}"/>
    <cellStyle name="Nuovo 40 6 2" xfId="32886" xr:uid="{00000000-0005-0000-0000-00000A8D0000}"/>
    <cellStyle name="Nuovo 40 7" xfId="19662" xr:uid="{00000000-0005-0000-0000-00000B8D0000}"/>
    <cellStyle name="Nuovo 40 8" xfId="23794" xr:uid="{00000000-0005-0000-0000-00000C8D0000}"/>
    <cellStyle name="Nuovo 41" xfId="19663" xr:uid="{00000000-0005-0000-0000-00000D8D0000}"/>
    <cellStyle name="Nuovo 41 2" xfId="19664" xr:uid="{00000000-0005-0000-0000-00000E8D0000}"/>
    <cellStyle name="Nuovo 41 2 2" xfId="19665" xr:uid="{00000000-0005-0000-0000-00000F8D0000}"/>
    <cellStyle name="Nuovo 41 2 2 2" xfId="19666" xr:uid="{00000000-0005-0000-0000-0000108D0000}"/>
    <cellStyle name="Nuovo 41 2 2 3" xfId="19667" xr:uid="{00000000-0005-0000-0000-0000118D0000}"/>
    <cellStyle name="Nuovo 41 2 2 4" xfId="25362" xr:uid="{00000000-0005-0000-0000-0000128D0000}"/>
    <cellStyle name="Nuovo 41 2 3" xfId="19668" xr:uid="{00000000-0005-0000-0000-0000138D0000}"/>
    <cellStyle name="Nuovo 41 2 3 2" xfId="34193" xr:uid="{00000000-0005-0000-0000-0000148D0000}"/>
    <cellStyle name="Nuovo 41 2 4" xfId="19669" xr:uid="{00000000-0005-0000-0000-0000158D0000}"/>
    <cellStyle name="Nuovo 41 2 5" xfId="25361" xr:uid="{00000000-0005-0000-0000-0000168D0000}"/>
    <cellStyle name="Nuovo 41 3" xfId="19670" xr:uid="{00000000-0005-0000-0000-0000178D0000}"/>
    <cellStyle name="Nuovo 41 3 2" xfId="19671" xr:uid="{00000000-0005-0000-0000-0000188D0000}"/>
    <cellStyle name="Nuovo 41 3 2 2" xfId="19672" xr:uid="{00000000-0005-0000-0000-0000198D0000}"/>
    <cellStyle name="Nuovo 41 3 2 3" xfId="19673" xr:uid="{00000000-0005-0000-0000-00001A8D0000}"/>
    <cellStyle name="Nuovo 41 3 2 4" xfId="25364" xr:uid="{00000000-0005-0000-0000-00001B8D0000}"/>
    <cellStyle name="Nuovo 41 3 3" xfId="19674" xr:uid="{00000000-0005-0000-0000-00001C8D0000}"/>
    <cellStyle name="Nuovo 41 3 3 2" xfId="19675" xr:uid="{00000000-0005-0000-0000-00001D8D0000}"/>
    <cellStyle name="Nuovo 41 3 3 2 2" xfId="19676" xr:uid="{00000000-0005-0000-0000-00001E8D0000}"/>
    <cellStyle name="Nuovo 41 3 3 2 3" xfId="19677" xr:uid="{00000000-0005-0000-0000-00001F8D0000}"/>
    <cellStyle name="Nuovo 41 3 3 2 4" xfId="25366" xr:uid="{00000000-0005-0000-0000-0000208D0000}"/>
    <cellStyle name="Nuovo 41 3 3 3" xfId="19678" xr:uid="{00000000-0005-0000-0000-0000218D0000}"/>
    <cellStyle name="Nuovo 41 3 3 4" xfId="19679" xr:uid="{00000000-0005-0000-0000-0000228D0000}"/>
    <cellStyle name="Nuovo 41 3 3 5" xfId="25365" xr:uid="{00000000-0005-0000-0000-0000238D0000}"/>
    <cellStyle name="Nuovo 41 3 4" xfId="19680" xr:uid="{00000000-0005-0000-0000-0000248D0000}"/>
    <cellStyle name="Nuovo 41 3 4 2" xfId="19681" xr:uid="{00000000-0005-0000-0000-0000258D0000}"/>
    <cellStyle name="Nuovo 41 3 4 3" xfId="19682" xr:uid="{00000000-0005-0000-0000-0000268D0000}"/>
    <cellStyle name="Nuovo 41 3 4 4" xfId="25367" xr:uid="{00000000-0005-0000-0000-0000278D0000}"/>
    <cellStyle name="Nuovo 41 3 5" xfId="19683" xr:uid="{00000000-0005-0000-0000-0000288D0000}"/>
    <cellStyle name="Nuovo 41 3 5 2" xfId="34194" xr:uid="{00000000-0005-0000-0000-0000298D0000}"/>
    <cellStyle name="Nuovo 41 3 6" xfId="19684" xr:uid="{00000000-0005-0000-0000-00002A8D0000}"/>
    <cellStyle name="Nuovo 41 3 7" xfId="25363" xr:uid="{00000000-0005-0000-0000-00002B8D0000}"/>
    <cellStyle name="Nuovo 41 4" xfId="19685" xr:uid="{00000000-0005-0000-0000-00002C8D0000}"/>
    <cellStyle name="Nuovo 41 4 2" xfId="19686" xr:uid="{00000000-0005-0000-0000-00002D8D0000}"/>
    <cellStyle name="Nuovo 41 4 2 2" xfId="19687" xr:uid="{00000000-0005-0000-0000-00002E8D0000}"/>
    <cellStyle name="Nuovo 41 4 2 2 2" xfId="19688" xr:uid="{00000000-0005-0000-0000-00002F8D0000}"/>
    <cellStyle name="Nuovo 41 4 2 2 3" xfId="19689" xr:uid="{00000000-0005-0000-0000-0000308D0000}"/>
    <cellStyle name="Nuovo 41 4 2 2 4" xfId="25370" xr:uid="{00000000-0005-0000-0000-0000318D0000}"/>
    <cellStyle name="Nuovo 41 4 2 3" xfId="19690" xr:uid="{00000000-0005-0000-0000-0000328D0000}"/>
    <cellStyle name="Nuovo 41 4 2 4" xfId="19691" xr:uid="{00000000-0005-0000-0000-0000338D0000}"/>
    <cellStyle name="Nuovo 41 4 2 5" xfId="25369" xr:uid="{00000000-0005-0000-0000-0000348D0000}"/>
    <cellStyle name="Nuovo 41 4 3" xfId="19692" xr:uid="{00000000-0005-0000-0000-0000358D0000}"/>
    <cellStyle name="Nuovo 41 4 3 2" xfId="19693" xr:uid="{00000000-0005-0000-0000-0000368D0000}"/>
    <cellStyle name="Nuovo 41 4 3 3" xfId="19694" xr:uid="{00000000-0005-0000-0000-0000378D0000}"/>
    <cellStyle name="Nuovo 41 4 3 4" xfId="25371" xr:uid="{00000000-0005-0000-0000-0000388D0000}"/>
    <cellStyle name="Nuovo 41 4 4" xfId="19695" xr:uid="{00000000-0005-0000-0000-0000398D0000}"/>
    <cellStyle name="Nuovo 41 4 5" xfId="19696" xr:uid="{00000000-0005-0000-0000-00003A8D0000}"/>
    <cellStyle name="Nuovo 41 4 6" xfId="25368" xr:uid="{00000000-0005-0000-0000-00003B8D0000}"/>
    <cellStyle name="Nuovo 41 5" xfId="19697" xr:uid="{00000000-0005-0000-0000-00003C8D0000}"/>
    <cellStyle name="Nuovo 41 5 2" xfId="19698" xr:uid="{00000000-0005-0000-0000-00003D8D0000}"/>
    <cellStyle name="Nuovo 41 5 3" xfId="19699" xr:uid="{00000000-0005-0000-0000-00003E8D0000}"/>
    <cellStyle name="Nuovo 41 5 4" xfId="25372" xr:uid="{00000000-0005-0000-0000-00003F8D0000}"/>
    <cellStyle name="Nuovo 41 6" xfId="19700" xr:uid="{00000000-0005-0000-0000-0000408D0000}"/>
    <cellStyle name="Nuovo 41 6 2" xfId="32887" xr:uid="{00000000-0005-0000-0000-0000418D0000}"/>
    <cellStyle name="Nuovo 41 7" xfId="19701" xr:uid="{00000000-0005-0000-0000-0000428D0000}"/>
    <cellStyle name="Nuovo 41 8" xfId="23795" xr:uid="{00000000-0005-0000-0000-0000438D0000}"/>
    <cellStyle name="Nuovo 42" xfId="19702" xr:uid="{00000000-0005-0000-0000-0000448D0000}"/>
    <cellStyle name="Nuovo 42 2" xfId="19703" xr:uid="{00000000-0005-0000-0000-0000458D0000}"/>
    <cellStyle name="Nuovo 42 2 2" xfId="19704" xr:uid="{00000000-0005-0000-0000-0000468D0000}"/>
    <cellStyle name="Nuovo 42 2 2 2" xfId="19705" xr:uid="{00000000-0005-0000-0000-0000478D0000}"/>
    <cellStyle name="Nuovo 42 2 2 3" xfId="19706" xr:uid="{00000000-0005-0000-0000-0000488D0000}"/>
    <cellStyle name="Nuovo 42 2 2 4" xfId="25374" xr:uid="{00000000-0005-0000-0000-0000498D0000}"/>
    <cellStyle name="Nuovo 42 2 3" xfId="19707" xr:uid="{00000000-0005-0000-0000-00004A8D0000}"/>
    <cellStyle name="Nuovo 42 2 3 2" xfId="34195" xr:uid="{00000000-0005-0000-0000-00004B8D0000}"/>
    <cellStyle name="Nuovo 42 2 4" xfId="19708" xr:uid="{00000000-0005-0000-0000-00004C8D0000}"/>
    <cellStyle name="Nuovo 42 2 5" xfId="25373" xr:uid="{00000000-0005-0000-0000-00004D8D0000}"/>
    <cellStyle name="Nuovo 42 3" xfId="19709" xr:uid="{00000000-0005-0000-0000-00004E8D0000}"/>
    <cellStyle name="Nuovo 42 3 2" xfId="19710" xr:uid="{00000000-0005-0000-0000-00004F8D0000}"/>
    <cellStyle name="Nuovo 42 3 2 2" xfId="19711" xr:uid="{00000000-0005-0000-0000-0000508D0000}"/>
    <cellStyle name="Nuovo 42 3 2 3" xfId="19712" xr:uid="{00000000-0005-0000-0000-0000518D0000}"/>
    <cellStyle name="Nuovo 42 3 2 4" xfId="25376" xr:uid="{00000000-0005-0000-0000-0000528D0000}"/>
    <cellStyle name="Nuovo 42 3 3" xfId="19713" xr:uid="{00000000-0005-0000-0000-0000538D0000}"/>
    <cellStyle name="Nuovo 42 3 3 2" xfId="19714" xr:uid="{00000000-0005-0000-0000-0000548D0000}"/>
    <cellStyle name="Nuovo 42 3 3 2 2" xfId="19715" xr:uid="{00000000-0005-0000-0000-0000558D0000}"/>
    <cellStyle name="Nuovo 42 3 3 2 3" xfId="19716" xr:uid="{00000000-0005-0000-0000-0000568D0000}"/>
    <cellStyle name="Nuovo 42 3 3 2 4" xfId="25378" xr:uid="{00000000-0005-0000-0000-0000578D0000}"/>
    <cellStyle name="Nuovo 42 3 3 3" xfId="19717" xr:uid="{00000000-0005-0000-0000-0000588D0000}"/>
    <cellStyle name="Nuovo 42 3 3 4" xfId="19718" xr:uid="{00000000-0005-0000-0000-0000598D0000}"/>
    <cellStyle name="Nuovo 42 3 3 5" xfId="25377" xr:uid="{00000000-0005-0000-0000-00005A8D0000}"/>
    <cellStyle name="Nuovo 42 3 4" xfId="19719" xr:uid="{00000000-0005-0000-0000-00005B8D0000}"/>
    <cellStyle name="Nuovo 42 3 4 2" xfId="19720" xr:uid="{00000000-0005-0000-0000-00005C8D0000}"/>
    <cellStyle name="Nuovo 42 3 4 3" xfId="19721" xr:uid="{00000000-0005-0000-0000-00005D8D0000}"/>
    <cellStyle name="Nuovo 42 3 4 4" xfId="25379" xr:uid="{00000000-0005-0000-0000-00005E8D0000}"/>
    <cellStyle name="Nuovo 42 3 5" xfId="19722" xr:uid="{00000000-0005-0000-0000-00005F8D0000}"/>
    <cellStyle name="Nuovo 42 3 5 2" xfId="34196" xr:uid="{00000000-0005-0000-0000-0000608D0000}"/>
    <cellStyle name="Nuovo 42 3 6" xfId="19723" xr:uid="{00000000-0005-0000-0000-0000618D0000}"/>
    <cellStyle name="Nuovo 42 3 7" xfId="25375" xr:uid="{00000000-0005-0000-0000-0000628D0000}"/>
    <cellStyle name="Nuovo 42 4" xfId="19724" xr:uid="{00000000-0005-0000-0000-0000638D0000}"/>
    <cellStyle name="Nuovo 42 4 2" xfId="19725" xr:uid="{00000000-0005-0000-0000-0000648D0000}"/>
    <cellStyle name="Nuovo 42 4 2 2" xfId="19726" xr:uid="{00000000-0005-0000-0000-0000658D0000}"/>
    <cellStyle name="Nuovo 42 4 2 2 2" xfId="19727" xr:uid="{00000000-0005-0000-0000-0000668D0000}"/>
    <cellStyle name="Nuovo 42 4 2 2 3" xfId="19728" xr:uid="{00000000-0005-0000-0000-0000678D0000}"/>
    <cellStyle name="Nuovo 42 4 2 2 4" xfId="25382" xr:uid="{00000000-0005-0000-0000-0000688D0000}"/>
    <cellStyle name="Nuovo 42 4 2 3" xfId="19729" xr:uid="{00000000-0005-0000-0000-0000698D0000}"/>
    <cellStyle name="Nuovo 42 4 2 4" xfId="19730" xr:uid="{00000000-0005-0000-0000-00006A8D0000}"/>
    <cellStyle name="Nuovo 42 4 2 5" xfId="25381" xr:uid="{00000000-0005-0000-0000-00006B8D0000}"/>
    <cellStyle name="Nuovo 42 4 3" xfId="19731" xr:uid="{00000000-0005-0000-0000-00006C8D0000}"/>
    <cellStyle name="Nuovo 42 4 3 2" xfId="19732" xr:uid="{00000000-0005-0000-0000-00006D8D0000}"/>
    <cellStyle name="Nuovo 42 4 3 3" xfId="19733" xr:uid="{00000000-0005-0000-0000-00006E8D0000}"/>
    <cellStyle name="Nuovo 42 4 3 4" xfId="25383" xr:uid="{00000000-0005-0000-0000-00006F8D0000}"/>
    <cellStyle name="Nuovo 42 4 4" xfId="19734" xr:uid="{00000000-0005-0000-0000-0000708D0000}"/>
    <cellStyle name="Nuovo 42 4 5" xfId="19735" xr:uid="{00000000-0005-0000-0000-0000718D0000}"/>
    <cellStyle name="Nuovo 42 4 6" xfId="25380" xr:uid="{00000000-0005-0000-0000-0000728D0000}"/>
    <cellStyle name="Nuovo 42 5" xfId="19736" xr:uid="{00000000-0005-0000-0000-0000738D0000}"/>
    <cellStyle name="Nuovo 42 5 2" xfId="19737" xr:uid="{00000000-0005-0000-0000-0000748D0000}"/>
    <cellStyle name="Nuovo 42 5 3" xfId="19738" xr:uid="{00000000-0005-0000-0000-0000758D0000}"/>
    <cellStyle name="Nuovo 42 5 4" xfId="25384" xr:uid="{00000000-0005-0000-0000-0000768D0000}"/>
    <cellStyle name="Nuovo 42 6" xfId="19739" xr:uid="{00000000-0005-0000-0000-0000778D0000}"/>
    <cellStyle name="Nuovo 42 6 2" xfId="32888" xr:uid="{00000000-0005-0000-0000-0000788D0000}"/>
    <cellStyle name="Nuovo 42 7" xfId="19740" xr:uid="{00000000-0005-0000-0000-0000798D0000}"/>
    <cellStyle name="Nuovo 42 8" xfId="23796" xr:uid="{00000000-0005-0000-0000-00007A8D0000}"/>
    <cellStyle name="Nuovo 43" xfId="19741" xr:uid="{00000000-0005-0000-0000-00007B8D0000}"/>
    <cellStyle name="Nuovo 43 2" xfId="19742" xr:uid="{00000000-0005-0000-0000-00007C8D0000}"/>
    <cellStyle name="Nuovo 43 2 2" xfId="19743" xr:uid="{00000000-0005-0000-0000-00007D8D0000}"/>
    <cellStyle name="Nuovo 43 2 2 2" xfId="19744" xr:uid="{00000000-0005-0000-0000-00007E8D0000}"/>
    <cellStyle name="Nuovo 43 2 2 3" xfId="19745" xr:uid="{00000000-0005-0000-0000-00007F8D0000}"/>
    <cellStyle name="Nuovo 43 2 2 4" xfId="25386" xr:uid="{00000000-0005-0000-0000-0000808D0000}"/>
    <cellStyle name="Nuovo 43 2 3" xfId="19746" xr:uid="{00000000-0005-0000-0000-0000818D0000}"/>
    <cellStyle name="Nuovo 43 2 3 2" xfId="34197" xr:uid="{00000000-0005-0000-0000-0000828D0000}"/>
    <cellStyle name="Nuovo 43 2 4" xfId="19747" xr:uid="{00000000-0005-0000-0000-0000838D0000}"/>
    <cellStyle name="Nuovo 43 2 5" xfId="25385" xr:uid="{00000000-0005-0000-0000-0000848D0000}"/>
    <cellStyle name="Nuovo 43 3" xfId="19748" xr:uid="{00000000-0005-0000-0000-0000858D0000}"/>
    <cellStyle name="Nuovo 43 3 2" xfId="19749" xr:uid="{00000000-0005-0000-0000-0000868D0000}"/>
    <cellStyle name="Nuovo 43 3 2 2" xfId="19750" xr:uid="{00000000-0005-0000-0000-0000878D0000}"/>
    <cellStyle name="Nuovo 43 3 2 3" xfId="19751" xr:uid="{00000000-0005-0000-0000-0000888D0000}"/>
    <cellStyle name="Nuovo 43 3 2 4" xfId="25388" xr:uid="{00000000-0005-0000-0000-0000898D0000}"/>
    <cellStyle name="Nuovo 43 3 3" xfId="19752" xr:uid="{00000000-0005-0000-0000-00008A8D0000}"/>
    <cellStyle name="Nuovo 43 3 3 2" xfId="19753" xr:uid="{00000000-0005-0000-0000-00008B8D0000}"/>
    <cellStyle name="Nuovo 43 3 3 2 2" xfId="19754" xr:uid="{00000000-0005-0000-0000-00008C8D0000}"/>
    <cellStyle name="Nuovo 43 3 3 2 3" xfId="19755" xr:uid="{00000000-0005-0000-0000-00008D8D0000}"/>
    <cellStyle name="Nuovo 43 3 3 2 4" xfId="25390" xr:uid="{00000000-0005-0000-0000-00008E8D0000}"/>
    <cellStyle name="Nuovo 43 3 3 3" xfId="19756" xr:uid="{00000000-0005-0000-0000-00008F8D0000}"/>
    <cellStyle name="Nuovo 43 3 3 4" xfId="19757" xr:uid="{00000000-0005-0000-0000-0000908D0000}"/>
    <cellStyle name="Nuovo 43 3 3 5" xfId="25389" xr:uid="{00000000-0005-0000-0000-0000918D0000}"/>
    <cellStyle name="Nuovo 43 3 4" xfId="19758" xr:uid="{00000000-0005-0000-0000-0000928D0000}"/>
    <cellStyle name="Nuovo 43 3 4 2" xfId="19759" xr:uid="{00000000-0005-0000-0000-0000938D0000}"/>
    <cellStyle name="Nuovo 43 3 4 3" xfId="19760" xr:uid="{00000000-0005-0000-0000-0000948D0000}"/>
    <cellStyle name="Nuovo 43 3 4 4" xfId="25391" xr:uid="{00000000-0005-0000-0000-0000958D0000}"/>
    <cellStyle name="Nuovo 43 3 5" xfId="19761" xr:uid="{00000000-0005-0000-0000-0000968D0000}"/>
    <cellStyle name="Nuovo 43 3 5 2" xfId="34198" xr:uid="{00000000-0005-0000-0000-0000978D0000}"/>
    <cellStyle name="Nuovo 43 3 6" xfId="19762" xr:uid="{00000000-0005-0000-0000-0000988D0000}"/>
    <cellStyle name="Nuovo 43 3 7" xfId="25387" xr:uid="{00000000-0005-0000-0000-0000998D0000}"/>
    <cellStyle name="Nuovo 43 4" xfId="19763" xr:uid="{00000000-0005-0000-0000-00009A8D0000}"/>
    <cellStyle name="Nuovo 43 4 2" xfId="19764" xr:uid="{00000000-0005-0000-0000-00009B8D0000}"/>
    <cellStyle name="Nuovo 43 4 2 2" xfId="19765" xr:uid="{00000000-0005-0000-0000-00009C8D0000}"/>
    <cellStyle name="Nuovo 43 4 2 2 2" xfId="19766" xr:uid="{00000000-0005-0000-0000-00009D8D0000}"/>
    <cellStyle name="Nuovo 43 4 2 2 3" xfId="19767" xr:uid="{00000000-0005-0000-0000-00009E8D0000}"/>
    <cellStyle name="Nuovo 43 4 2 2 4" xfId="25394" xr:uid="{00000000-0005-0000-0000-00009F8D0000}"/>
    <cellStyle name="Nuovo 43 4 2 3" xfId="19768" xr:uid="{00000000-0005-0000-0000-0000A08D0000}"/>
    <cellStyle name="Nuovo 43 4 2 4" xfId="19769" xr:uid="{00000000-0005-0000-0000-0000A18D0000}"/>
    <cellStyle name="Nuovo 43 4 2 5" xfId="25393" xr:uid="{00000000-0005-0000-0000-0000A28D0000}"/>
    <cellStyle name="Nuovo 43 4 3" xfId="19770" xr:uid="{00000000-0005-0000-0000-0000A38D0000}"/>
    <cellStyle name="Nuovo 43 4 3 2" xfId="19771" xr:uid="{00000000-0005-0000-0000-0000A48D0000}"/>
    <cellStyle name="Nuovo 43 4 3 3" xfId="19772" xr:uid="{00000000-0005-0000-0000-0000A58D0000}"/>
    <cellStyle name="Nuovo 43 4 3 4" xfId="25395" xr:uid="{00000000-0005-0000-0000-0000A68D0000}"/>
    <cellStyle name="Nuovo 43 4 4" xfId="19773" xr:uid="{00000000-0005-0000-0000-0000A78D0000}"/>
    <cellStyle name="Nuovo 43 4 5" xfId="19774" xr:uid="{00000000-0005-0000-0000-0000A88D0000}"/>
    <cellStyle name="Nuovo 43 4 6" xfId="25392" xr:uid="{00000000-0005-0000-0000-0000A98D0000}"/>
    <cellStyle name="Nuovo 43 5" xfId="19775" xr:uid="{00000000-0005-0000-0000-0000AA8D0000}"/>
    <cellStyle name="Nuovo 43 5 2" xfId="19776" xr:uid="{00000000-0005-0000-0000-0000AB8D0000}"/>
    <cellStyle name="Nuovo 43 5 3" xfId="19777" xr:uid="{00000000-0005-0000-0000-0000AC8D0000}"/>
    <cellStyle name="Nuovo 43 5 4" xfId="25396" xr:uid="{00000000-0005-0000-0000-0000AD8D0000}"/>
    <cellStyle name="Nuovo 43 6" xfId="19778" xr:uid="{00000000-0005-0000-0000-0000AE8D0000}"/>
    <cellStyle name="Nuovo 43 6 2" xfId="32889" xr:uid="{00000000-0005-0000-0000-0000AF8D0000}"/>
    <cellStyle name="Nuovo 43 7" xfId="19779" xr:uid="{00000000-0005-0000-0000-0000B08D0000}"/>
    <cellStyle name="Nuovo 43 8" xfId="23797" xr:uid="{00000000-0005-0000-0000-0000B18D0000}"/>
    <cellStyle name="Nuovo 44" xfId="19780" xr:uid="{00000000-0005-0000-0000-0000B28D0000}"/>
    <cellStyle name="Nuovo 44 2" xfId="19781" xr:uid="{00000000-0005-0000-0000-0000B38D0000}"/>
    <cellStyle name="Nuovo 44 2 2" xfId="19782" xr:uid="{00000000-0005-0000-0000-0000B48D0000}"/>
    <cellStyle name="Nuovo 44 2 2 2" xfId="19783" xr:uid="{00000000-0005-0000-0000-0000B58D0000}"/>
    <cellStyle name="Nuovo 44 2 2 3" xfId="19784" xr:uid="{00000000-0005-0000-0000-0000B68D0000}"/>
    <cellStyle name="Nuovo 44 2 2 4" xfId="25398" xr:uid="{00000000-0005-0000-0000-0000B78D0000}"/>
    <cellStyle name="Nuovo 44 2 3" xfId="19785" xr:uid="{00000000-0005-0000-0000-0000B88D0000}"/>
    <cellStyle name="Nuovo 44 2 3 2" xfId="34199" xr:uid="{00000000-0005-0000-0000-0000B98D0000}"/>
    <cellStyle name="Nuovo 44 2 4" xfId="19786" xr:uid="{00000000-0005-0000-0000-0000BA8D0000}"/>
    <cellStyle name="Nuovo 44 2 5" xfId="25397" xr:uid="{00000000-0005-0000-0000-0000BB8D0000}"/>
    <cellStyle name="Nuovo 44 3" xfId="19787" xr:uid="{00000000-0005-0000-0000-0000BC8D0000}"/>
    <cellStyle name="Nuovo 44 3 2" xfId="19788" xr:uid="{00000000-0005-0000-0000-0000BD8D0000}"/>
    <cellStyle name="Nuovo 44 3 2 2" xfId="19789" xr:uid="{00000000-0005-0000-0000-0000BE8D0000}"/>
    <cellStyle name="Nuovo 44 3 2 3" xfId="19790" xr:uid="{00000000-0005-0000-0000-0000BF8D0000}"/>
    <cellStyle name="Nuovo 44 3 2 4" xfId="25400" xr:uid="{00000000-0005-0000-0000-0000C08D0000}"/>
    <cellStyle name="Nuovo 44 3 3" xfId="19791" xr:uid="{00000000-0005-0000-0000-0000C18D0000}"/>
    <cellStyle name="Nuovo 44 3 3 2" xfId="19792" xr:uid="{00000000-0005-0000-0000-0000C28D0000}"/>
    <cellStyle name="Nuovo 44 3 3 2 2" xfId="19793" xr:uid="{00000000-0005-0000-0000-0000C38D0000}"/>
    <cellStyle name="Nuovo 44 3 3 2 3" xfId="19794" xr:uid="{00000000-0005-0000-0000-0000C48D0000}"/>
    <cellStyle name="Nuovo 44 3 3 2 4" xfId="25402" xr:uid="{00000000-0005-0000-0000-0000C58D0000}"/>
    <cellStyle name="Nuovo 44 3 3 3" xfId="19795" xr:uid="{00000000-0005-0000-0000-0000C68D0000}"/>
    <cellStyle name="Nuovo 44 3 3 4" xfId="19796" xr:uid="{00000000-0005-0000-0000-0000C78D0000}"/>
    <cellStyle name="Nuovo 44 3 3 5" xfId="25401" xr:uid="{00000000-0005-0000-0000-0000C88D0000}"/>
    <cellStyle name="Nuovo 44 3 4" xfId="19797" xr:uid="{00000000-0005-0000-0000-0000C98D0000}"/>
    <cellStyle name="Nuovo 44 3 4 2" xfId="19798" xr:uid="{00000000-0005-0000-0000-0000CA8D0000}"/>
    <cellStyle name="Nuovo 44 3 4 3" xfId="19799" xr:uid="{00000000-0005-0000-0000-0000CB8D0000}"/>
    <cellStyle name="Nuovo 44 3 4 4" xfId="25403" xr:uid="{00000000-0005-0000-0000-0000CC8D0000}"/>
    <cellStyle name="Nuovo 44 3 5" xfId="19800" xr:uid="{00000000-0005-0000-0000-0000CD8D0000}"/>
    <cellStyle name="Nuovo 44 3 5 2" xfId="34200" xr:uid="{00000000-0005-0000-0000-0000CE8D0000}"/>
    <cellStyle name="Nuovo 44 3 6" xfId="19801" xr:uid="{00000000-0005-0000-0000-0000CF8D0000}"/>
    <cellStyle name="Nuovo 44 3 7" xfId="25399" xr:uid="{00000000-0005-0000-0000-0000D08D0000}"/>
    <cellStyle name="Nuovo 44 4" xfId="19802" xr:uid="{00000000-0005-0000-0000-0000D18D0000}"/>
    <cellStyle name="Nuovo 44 4 2" xfId="19803" xr:uid="{00000000-0005-0000-0000-0000D28D0000}"/>
    <cellStyle name="Nuovo 44 4 2 2" xfId="19804" xr:uid="{00000000-0005-0000-0000-0000D38D0000}"/>
    <cellStyle name="Nuovo 44 4 2 2 2" xfId="19805" xr:uid="{00000000-0005-0000-0000-0000D48D0000}"/>
    <cellStyle name="Nuovo 44 4 2 2 3" xfId="19806" xr:uid="{00000000-0005-0000-0000-0000D58D0000}"/>
    <cellStyle name="Nuovo 44 4 2 2 4" xfId="25406" xr:uid="{00000000-0005-0000-0000-0000D68D0000}"/>
    <cellStyle name="Nuovo 44 4 2 3" xfId="19807" xr:uid="{00000000-0005-0000-0000-0000D78D0000}"/>
    <cellStyle name="Nuovo 44 4 2 4" xfId="19808" xr:uid="{00000000-0005-0000-0000-0000D88D0000}"/>
    <cellStyle name="Nuovo 44 4 2 5" xfId="25405" xr:uid="{00000000-0005-0000-0000-0000D98D0000}"/>
    <cellStyle name="Nuovo 44 4 3" xfId="19809" xr:uid="{00000000-0005-0000-0000-0000DA8D0000}"/>
    <cellStyle name="Nuovo 44 4 3 2" xfId="19810" xr:uid="{00000000-0005-0000-0000-0000DB8D0000}"/>
    <cellStyle name="Nuovo 44 4 3 3" xfId="19811" xr:uid="{00000000-0005-0000-0000-0000DC8D0000}"/>
    <cellStyle name="Nuovo 44 4 3 4" xfId="25407" xr:uid="{00000000-0005-0000-0000-0000DD8D0000}"/>
    <cellStyle name="Nuovo 44 4 4" xfId="19812" xr:uid="{00000000-0005-0000-0000-0000DE8D0000}"/>
    <cellStyle name="Nuovo 44 4 5" xfId="19813" xr:uid="{00000000-0005-0000-0000-0000DF8D0000}"/>
    <cellStyle name="Nuovo 44 4 6" xfId="25404" xr:uid="{00000000-0005-0000-0000-0000E08D0000}"/>
    <cellStyle name="Nuovo 44 5" xfId="19814" xr:uid="{00000000-0005-0000-0000-0000E18D0000}"/>
    <cellStyle name="Nuovo 44 5 2" xfId="19815" xr:uid="{00000000-0005-0000-0000-0000E28D0000}"/>
    <cellStyle name="Nuovo 44 5 3" xfId="19816" xr:uid="{00000000-0005-0000-0000-0000E38D0000}"/>
    <cellStyle name="Nuovo 44 5 4" xfId="25408" xr:uid="{00000000-0005-0000-0000-0000E48D0000}"/>
    <cellStyle name="Nuovo 44 6" xfId="19817" xr:uid="{00000000-0005-0000-0000-0000E58D0000}"/>
    <cellStyle name="Nuovo 44 6 2" xfId="32890" xr:uid="{00000000-0005-0000-0000-0000E68D0000}"/>
    <cellStyle name="Nuovo 44 7" xfId="19818" xr:uid="{00000000-0005-0000-0000-0000E78D0000}"/>
    <cellStyle name="Nuovo 44 8" xfId="23798" xr:uid="{00000000-0005-0000-0000-0000E88D0000}"/>
    <cellStyle name="Nuovo 45" xfId="19819" xr:uid="{00000000-0005-0000-0000-0000E98D0000}"/>
    <cellStyle name="Nuovo 45 2" xfId="19820" xr:uid="{00000000-0005-0000-0000-0000EA8D0000}"/>
    <cellStyle name="Nuovo 45 2 2" xfId="19821" xr:uid="{00000000-0005-0000-0000-0000EB8D0000}"/>
    <cellStyle name="Nuovo 45 2 3" xfId="19822" xr:uid="{00000000-0005-0000-0000-0000EC8D0000}"/>
    <cellStyle name="Nuovo 45 2 4" xfId="25410" xr:uid="{00000000-0005-0000-0000-0000ED8D0000}"/>
    <cellStyle name="Nuovo 45 3" xfId="19823" xr:uid="{00000000-0005-0000-0000-0000EE8D0000}"/>
    <cellStyle name="Nuovo 45 3 2" xfId="34201" xr:uid="{00000000-0005-0000-0000-0000EF8D0000}"/>
    <cellStyle name="Nuovo 45 4" xfId="19824" xr:uid="{00000000-0005-0000-0000-0000F08D0000}"/>
    <cellStyle name="Nuovo 45 5" xfId="25409" xr:uid="{00000000-0005-0000-0000-0000F18D0000}"/>
    <cellStyle name="Nuovo 46" xfId="19825" xr:uid="{00000000-0005-0000-0000-0000F28D0000}"/>
    <cellStyle name="Nuovo 46 2" xfId="19826" xr:uid="{00000000-0005-0000-0000-0000F38D0000}"/>
    <cellStyle name="Nuovo 46 2 2" xfId="19827" xr:uid="{00000000-0005-0000-0000-0000F48D0000}"/>
    <cellStyle name="Nuovo 46 2 3" xfId="19828" xr:uid="{00000000-0005-0000-0000-0000F58D0000}"/>
    <cellStyle name="Nuovo 46 2 4" xfId="25412" xr:uid="{00000000-0005-0000-0000-0000F68D0000}"/>
    <cellStyle name="Nuovo 46 3" xfId="19829" xr:uid="{00000000-0005-0000-0000-0000F78D0000}"/>
    <cellStyle name="Nuovo 46 3 2" xfId="19830" xr:uid="{00000000-0005-0000-0000-0000F88D0000}"/>
    <cellStyle name="Nuovo 46 3 2 2" xfId="19831" xr:uid="{00000000-0005-0000-0000-0000F98D0000}"/>
    <cellStyle name="Nuovo 46 3 2 3" xfId="19832" xr:uid="{00000000-0005-0000-0000-0000FA8D0000}"/>
    <cellStyle name="Nuovo 46 3 2 4" xfId="25414" xr:uid="{00000000-0005-0000-0000-0000FB8D0000}"/>
    <cellStyle name="Nuovo 46 3 3" xfId="19833" xr:uid="{00000000-0005-0000-0000-0000FC8D0000}"/>
    <cellStyle name="Nuovo 46 3 4" xfId="19834" xr:uid="{00000000-0005-0000-0000-0000FD8D0000}"/>
    <cellStyle name="Nuovo 46 3 5" xfId="25413" xr:uid="{00000000-0005-0000-0000-0000FE8D0000}"/>
    <cellStyle name="Nuovo 46 4" xfId="19835" xr:uid="{00000000-0005-0000-0000-0000FF8D0000}"/>
    <cellStyle name="Nuovo 46 4 2" xfId="19836" xr:uid="{00000000-0005-0000-0000-0000008E0000}"/>
    <cellStyle name="Nuovo 46 4 3" xfId="19837" xr:uid="{00000000-0005-0000-0000-0000018E0000}"/>
    <cellStyle name="Nuovo 46 4 4" xfId="25415" xr:uid="{00000000-0005-0000-0000-0000028E0000}"/>
    <cellStyle name="Nuovo 46 5" xfId="19838" xr:uid="{00000000-0005-0000-0000-0000038E0000}"/>
    <cellStyle name="Nuovo 46 5 2" xfId="34202" xr:uid="{00000000-0005-0000-0000-0000048E0000}"/>
    <cellStyle name="Nuovo 46 6" xfId="19839" xr:uid="{00000000-0005-0000-0000-0000058E0000}"/>
    <cellStyle name="Nuovo 46 7" xfId="25411" xr:uid="{00000000-0005-0000-0000-0000068E0000}"/>
    <cellStyle name="Nuovo 47" xfId="19840" xr:uid="{00000000-0005-0000-0000-0000078E0000}"/>
    <cellStyle name="Nuovo 47 2" xfId="19841" xr:uid="{00000000-0005-0000-0000-0000088E0000}"/>
    <cellStyle name="Nuovo 47 2 2" xfId="19842" xr:uid="{00000000-0005-0000-0000-0000098E0000}"/>
    <cellStyle name="Nuovo 47 2 2 2" xfId="19843" xr:uid="{00000000-0005-0000-0000-00000A8E0000}"/>
    <cellStyle name="Nuovo 47 2 2 3" xfId="19844" xr:uid="{00000000-0005-0000-0000-00000B8E0000}"/>
    <cellStyle name="Nuovo 47 2 2 4" xfId="25418" xr:uid="{00000000-0005-0000-0000-00000C8E0000}"/>
    <cellStyle name="Nuovo 47 2 3" xfId="19845" xr:uid="{00000000-0005-0000-0000-00000D8E0000}"/>
    <cellStyle name="Nuovo 47 2 4" xfId="19846" xr:uid="{00000000-0005-0000-0000-00000E8E0000}"/>
    <cellStyle name="Nuovo 47 2 5" xfId="25417" xr:uid="{00000000-0005-0000-0000-00000F8E0000}"/>
    <cellStyle name="Nuovo 47 3" xfId="19847" xr:uid="{00000000-0005-0000-0000-0000108E0000}"/>
    <cellStyle name="Nuovo 47 3 2" xfId="19848" xr:uid="{00000000-0005-0000-0000-0000118E0000}"/>
    <cellStyle name="Nuovo 47 3 3" xfId="19849" xr:uid="{00000000-0005-0000-0000-0000128E0000}"/>
    <cellStyle name="Nuovo 47 3 4" xfId="25419" xr:uid="{00000000-0005-0000-0000-0000138E0000}"/>
    <cellStyle name="Nuovo 47 4" xfId="19850" xr:uid="{00000000-0005-0000-0000-0000148E0000}"/>
    <cellStyle name="Nuovo 47 5" xfId="19851" xr:uid="{00000000-0005-0000-0000-0000158E0000}"/>
    <cellStyle name="Nuovo 47 6" xfId="25416" xr:uid="{00000000-0005-0000-0000-0000168E0000}"/>
    <cellStyle name="Nuovo 48" xfId="19852" xr:uid="{00000000-0005-0000-0000-0000178E0000}"/>
    <cellStyle name="Nuovo 48 2" xfId="19853" xr:uid="{00000000-0005-0000-0000-0000188E0000}"/>
    <cellStyle name="Nuovo 48 3" xfId="19854" xr:uid="{00000000-0005-0000-0000-0000198E0000}"/>
    <cellStyle name="Nuovo 48 4" xfId="25420" xr:uid="{00000000-0005-0000-0000-00001A8E0000}"/>
    <cellStyle name="Nuovo 49" xfId="19855" xr:uid="{00000000-0005-0000-0000-00001B8E0000}"/>
    <cellStyle name="Nuovo 49 2" xfId="32852" xr:uid="{00000000-0005-0000-0000-00001C8E0000}"/>
    <cellStyle name="Nuovo 5" xfId="19856" xr:uid="{00000000-0005-0000-0000-00001D8E0000}"/>
    <cellStyle name="Nuovo 5 2" xfId="19857" xr:uid="{00000000-0005-0000-0000-00001E8E0000}"/>
    <cellStyle name="Nuovo 5 2 2" xfId="19858" xr:uid="{00000000-0005-0000-0000-00001F8E0000}"/>
    <cellStyle name="Nuovo 5 2 2 2" xfId="19859" xr:uid="{00000000-0005-0000-0000-0000208E0000}"/>
    <cellStyle name="Nuovo 5 2 2 3" xfId="19860" xr:uid="{00000000-0005-0000-0000-0000218E0000}"/>
    <cellStyle name="Nuovo 5 2 2 4" xfId="25422" xr:uid="{00000000-0005-0000-0000-0000228E0000}"/>
    <cellStyle name="Nuovo 5 2 3" xfId="19861" xr:uid="{00000000-0005-0000-0000-0000238E0000}"/>
    <cellStyle name="Nuovo 5 2 3 2" xfId="34203" xr:uid="{00000000-0005-0000-0000-0000248E0000}"/>
    <cellStyle name="Nuovo 5 2 4" xfId="19862" xr:uid="{00000000-0005-0000-0000-0000258E0000}"/>
    <cellStyle name="Nuovo 5 2 5" xfId="25421" xr:uid="{00000000-0005-0000-0000-0000268E0000}"/>
    <cellStyle name="Nuovo 5 3" xfId="19863" xr:uid="{00000000-0005-0000-0000-0000278E0000}"/>
    <cellStyle name="Nuovo 5 3 2" xfId="19864" xr:uid="{00000000-0005-0000-0000-0000288E0000}"/>
    <cellStyle name="Nuovo 5 3 2 2" xfId="19865" xr:uid="{00000000-0005-0000-0000-0000298E0000}"/>
    <cellStyle name="Nuovo 5 3 2 3" xfId="19866" xr:uid="{00000000-0005-0000-0000-00002A8E0000}"/>
    <cellStyle name="Nuovo 5 3 2 4" xfId="25424" xr:uid="{00000000-0005-0000-0000-00002B8E0000}"/>
    <cellStyle name="Nuovo 5 3 3" xfId="19867" xr:uid="{00000000-0005-0000-0000-00002C8E0000}"/>
    <cellStyle name="Nuovo 5 3 3 2" xfId="19868" xr:uid="{00000000-0005-0000-0000-00002D8E0000}"/>
    <cellStyle name="Nuovo 5 3 3 2 2" xfId="19869" xr:uid="{00000000-0005-0000-0000-00002E8E0000}"/>
    <cellStyle name="Nuovo 5 3 3 2 3" xfId="19870" xr:uid="{00000000-0005-0000-0000-00002F8E0000}"/>
    <cellStyle name="Nuovo 5 3 3 2 4" xfId="25426" xr:uid="{00000000-0005-0000-0000-0000308E0000}"/>
    <cellStyle name="Nuovo 5 3 3 3" xfId="19871" xr:uid="{00000000-0005-0000-0000-0000318E0000}"/>
    <cellStyle name="Nuovo 5 3 3 4" xfId="19872" xr:uid="{00000000-0005-0000-0000-0000328E0000}"/>
    <cellStyle name="Nuovo 5 3 3 5" xfId="25425" xr:uid="{00000000-0005-0000-0000-0000338E0000}"/>
    <cellStyle name="Nuovo 5 3 4" xfId="19873" xr:uid="{00000000-0005-0000-0000-0000348E0000}"/>
    <cellStyle name="Nuovo 5 3 4 2" xfId="19874" xr:uid="{00000000-0005-0000-0000-0000358E0000}"/>
    <cellStyle name="Nuovo 5 3 4 3" xfId="19875" xr:uid="{00000000-0005-0000-0000-0000368E0000}"/>
    <cellStyle name="Nuovo 5 3 4 4" xfId="25427" xr:uid="{00000000-0005-0000-0000-0000378E0000}"/>
    <cellStyle name="Nuovo 5 3 5" xfId="19876" xr:uid="{00000000-0005-0000-0000-0000388E0000}"/>
    <cellStyle name="Nuovo 5 3 5 2" xfId="34204" xr:uid="{00000000-0005-0000-0000-0000398E0000}"/>
    <cellStyle name="Nuovo 5 3 6" xfId="19877" xr:uid="{00000000-0005-0000-0000-00003A8E0000}"/>
    <cellStyle name="Nuovo 5 3 7" xfId="25423" xr:uid="{00000000-0005-0000-0000-00003B8E0000}"/>
    <cellStyle name="Nuovo 5 4" xfId="19878" xr:uid="{00000000-0005-0000-0000-00003C8E0000}"/>
    <cellStyle name="Nuovo 5 4 2" xfId="19879" xr:uid="{00000000-0005-0000-0000-00003D8E0000}"/>
    <cellStyle name="Nuovo 5 4 2 2" xfId="19880" xr:uid="{00000000-0005-0000-0000-00003E8E0000}"/>
    <cellStyle name="Nuovo 5 4 2 2 2" xfId="19881" xr:uid="{00000000-0005-0000-0000-00003F8E0000}"/>
    <cellStyle name="Nuovo 5 4 2 2 3" xfId="19882" xr:uid="{00000000-0005-0000-0000-0000408E0000}"/>
    <cellStyle name="Nuovo 5 4 2 2 4" xfId="25430" xr:uid="{00000000-0005-0000-0000-0000418E0000}"/>
    <cellStyle name="Nuovo 5 4 2 3" xfId="19883" xr:uid="{00000000-0005-0000-0000-0000428E0000}"/>
    <cellStyle name="Nuovo 5 4 2 4" xfId="19884" xr:uid="{00000000-0005-0000-0000-0000438E0000}"/>
    <cellStyle name="Nuovo 5 4 2 5" xfId="25429" xr:uid="{00000000-0005-0000-0000-0000448E0000}"/>
    <cellStyle name="Nuovo 5 4 3" xfId="19885" xr:uid="{00000000-0005-0000-0000-0000458E0000}"/>
    <cellStyle name="Nuovo 5 4 3 2" xfId="19886" xr:uid="{00000000-0005-0000-0000-0000468E0000}"/>
    <cellStyle name="Nuovo 5 4 3 3" xfId="19887" xr:uid="{00000000-0005-0000-0000-0000478E0000}"/>
    <cellStyle name="Nuovo 5 4 3 4" xfId="25431" xr:uid="{00000000-0005-0000-0000-0000488E0000}"/>
    <cellStyle name="Nuovo 5 4 4" xfId="19888" xr:uid="{00000000-0005-0000-0000-0000498E0000}"/>
    <cellStyle name="Nuovo 5 4 5" xfId="19889" xr:uid="{00000000-0005-0000-0000-00004A8E0000}"/>
    <cellStyle name="Nuovo 5 4 6" xfId="25428" xr:uid="{00000000-0005-0000-0000-00004B8E0000}"/>
    <cellStyle name="Nuovo 5 5" xfId="19890" xr:uid="{00000000-0005-0000-0000-00004C8E0000}"/>
    <cellStyle name="Nuovo 5 5 2" xfId="19891" xr:uid="{00000000-0005-0000-0000-00004D8E0000}"/>
    <cellStyle name="Nuovo 5 5 3" xfId="19892" xr:uid="{00000000-0005-0000-0000-00004E8E0000}"/>
    <cellStyle name="Nuovo 5 5 4" xfId="25432" xr:uid="{00000000-0005-0000-0000-00004F8E0000}"/>
    <cellStyle name="Nuovo 5 6" xfId="19893" xr:uid="{00000000-0005-0000-0000-0000508E0000}"/>
    <cellStyle name="Nuovo 5 6 2" xfId="32891" xr:uid="{00000000-0005-0000-0000-0000518E0000}"/>
    <cellStyle name="Nuovo 5 7" xfId="19894" xr:uid="{00000000-0005-0000-0000-0000528E0000}"/>
    <cellStyle name="Nuovo 5 8" xfId="23799" xr:uid="{00000000-0005-0000-0000-0000538E0000}"/>
    <cellStyle name="Nuovo 50" xfId="19895" xr:uid="{00000000-0005-0000-0000-0000548E0000}"/>
    <cellStyle name="Nuovo 51" xfId="23760" xr:uid="{00000000-0005-0000-0000-0000558E0000}"/>
    <cellStyle name="Nuovo 6" xfId="19896" xr:uid="{00000000-0005-0000-0000-0000568E0000}"/>
    <cellStyle name="Nuovo 6 2" xfId="19897" xr:uid="{00000000-0005-0000-0000-0000578E0000}"/>
    <cellStyle name="Nuovo 6 2 2" xfId="19898" xr:uid="{00000000-0005-0000-0000-0000588E0000}"/>
    <cellStyle name="Nuovo 6 2 2 2" xfId="19899" xr:uid="{00000000-0005-0000-0000-0000598E0000}"/>
    <cellStyle name="Nuovo 6 2 2 3" xfId="19900" xr:uid="{00000000-0005-0000-0000-00005A8E0000}"/>
    <cellStyle name="Nuovo 6 2 2 4" xfId="25434" xr:uid="{00000000-0005-0000-0000-00005B8E0000}"/>
    <cellStyle name="Nuovo 6 2 3" xfId="19901" xr:uid="{00000000-0005-0000-0000-00005C8E0000}"/>
    <cellStyle name="Nuovo 6 2 3 2" xfId="34205" xr:uid="{00000000-0005-0000-0000-00005D8E0000}"/>
    <cellStyle name="Nuovo 6 2 4" xfId="19902" xr:uid="{00000000-0005-0000-0000-00005E8E0000}"/>
    <cellStyle name="Nuovo 6 2 5" xfId="25433" xr:uid="{00000000-0005-0000-0000-00005F8E0000}"/>
    <cellStyle name="Nuovo 6 3" xfId="19903" xr:uid="{00000000-0005-0000-0000-0000608E0000}"/>
    <cellStyle name="Nuovo 6 3 2" xfId="19904" xr:uid="{00000000-0005-0000-0000-0000618E0000}"/>
    <cellStyle name="Nuovo 6 3 2 2" xfId="19905" xr:uid="{00000000-0005-0000-0000-0000628E0000}"/>
    <cellStyle name="Nuovo 6 3 2 3" xfId="19906" xr:uid="{00000000-0005-0000-0000-0000638E0000}"/>
    <cellStyle name="Nuovo 6 3 2 4" xfId="25436" xr:uid="{00000000-0005-0000-0000-0000648E0000}"/>
    <cellStyle name="Nuovo 6 3 3" xfId="19907" xr:uid="{00000000-0005-0000-0000-0000658E0000}"/>
    <cellStyle name="Nuovo 6 3 3 2" xfId="19908" xr:uid="{00000000-0005-0000-0000-0000668E0000}"/>
    <cellStyle name="Nuovo 6 3 3 2 2" xfId="19909" xr:uid="{00000000-0005-0000-0000-0000678E0000}"/>
    <cellStyle name="Nuovo 6 3 3 2 3" xfId="19910" xr:uid="{00000000-0005-0000-0000-0000688E0000}"/>
    <cellStyle name="Nuovo 6 3 3 2 4" xfId="25438" xr:uid="{00000000-0005-0000-0000-0000698E0000}"/>
    <cellStyle name="Nuovo 6 3 3 3" xfId="19911" xr:uid="{00000000-0005-0000-0000-00006A8E0000}"/>
    <cellStyle name="Nuovo 6 3 3 4" xfId="19912" xr:uid="{00000000-0005-0000-0000-00006B8E0000}"/>
    <cellStyle name="Nuovo 6 3 3 5" xfId="25437" xr:uid="{00000000-0005-0000-0000-00006C8E0000}"/>
    <cellStyle name="Nuovo 6 3 4" xfId="19913" xr:uid="{00000000-0005-0000-0000-00006D8E0000}"/>
    <cellStyle name="Nuovo 6 3 4 2" xfId="19914" xr:uid="{00000000-0005-0000-0000-00006E8E0000}"/>
    <cellStyle name="Nuovo 6 3 4 3" xfId="19915" xr:uid="{00000000-0005-0000-0000-00006F8E0000}"/>
    <cellStyle name="Nuovo 6 3 4 4" xfId="25439" xr:uid="{00000000-0005-0000-0000-0000708E0000}"/>
    <cellStyle name="Nuovo 6 3 5" xfId="19916" xr:uid="{00000000-0005-0000-0000-0000718E0000}"/>
    <cellStyle name="Nuovo 6 3 5 2" xfId="34206" xr:uid="{00000000-0005-0000-0000-0000728E0000}"/>
    <cellStyle name="Nuovo 6 3 6" xfId="19917" xr:uid="{00000000-0005-0000-0000-0000738E0000}"/>
    <cellStyle name="Nuovo 6 3 7" xfId="25435" xr:uid="{00000000-0005-0000-0000-0000748E0000}"/>
    <cellStyle name="Nuovo 6 4" xfId="19918" xr:uid="{00000000-0005-0000-0000-0000758E0000}"/>
    <cellStyle name="Nuovo 6 4 2" xfId="19919" xr:uid="{00000000-0005-0000-0000-0000768E0000}"/>
    <cellStyle name="Nuovo 6 4 2 2" xfId="19920" xr:uid="{00000000-0005-0000-0000-0000778E0000}"/>
    <cellStyle name="Nuovo 6 4 2 2 2" xfId="19921" xr:uid="{00000000-0005-0000-0000-0000788E0000}"/>
    <cellStyle name="Nuovo 6 4 2 2 3" xfId="19922" xr:uid="{00000000-0005-0000-0000-0000798E0000}"/>
    <cellStyle name="Nuovo 6 4 2 2 4" xfId="25442" xr:uid="{00000000-0005-0000-0000-00007A8E0000}"/>
    <cellStyle name="Nuovo 6 4 2 3" xfId="19923" xr:uid="{00000000-0005-0000-0000-00007B8E0000}"/>
    <cellStyle name="Nuovo 6 4 2 4" xfId="19924" xr:uid="{00000000-0005-0000-0000-00007C8E0000}"/>
    <cellStyle name="Nuovo 6 4 2 5" xfId="25441" xr:uid="{00000000-0005-0000-0000-00007D8E0000}"/>
    <cellStyle name="Nuovo 6 4 3" xfId="19925" xr:uid="{00000000-0005-0000-0000-00007E8E0000}"/>
    <cellStyle name="Nuovo 6 4 3 2" xfId="19926" xr:uid="{00000000-0005-0000-0000-00007F8E0000}"/>
    <cellStyle name="Nuovo 6 4 3 3" xfId="19927" xr:uid="{00000000-0005-0000-0000-0000808E0000}"/>
    <cellStyle name="Nuovo 6 4 3 4" xfId="25443" xr:uid="{00000000-0005-0000-0000-0000818E0000}"/>
    <cellStyle name="Nuovo 6 4 4" xfId="19928" xr:uid="{00000000-0005-0000-0000-0000828E0000}"/>
    <cellStyle name="Nuovo 6 4 5" xfId="19929" xr:uid="{00000000-0005-0000-0000-0000838E0000}"/>
    <cellStyle name="Nuovo 6 4 6" xfId="25440" xr:uid="{00000000-0005-0000-0000-0000848E0000}"/>
    <cellStyle name="Nuovo 6 5" xfId="19930" xr:uid="{00000000-0005-0000-0000-0000858E0000}"/>
    <cellStyle name="Nuovo 6 5 2" xfId="19931" xr:uid="{00000000-0005-0000-0000-0000868E0000}"/>
    <cellStyle name="Nuovo 6 5 3" xfId="19932" xr:uid="{00000000-0005-0000-0000-0000878E0000}"/>
    <cellStyle name="Nuovo 6 5 4" xfId="25444" xr:uid="{00000000-0005-0000-0000-0000888E0000}"/>
    <cellStyle name="Nuovo 6 6" xfId="19933" xr:uid="{00000000-0005-0000-0000-0000898E0000}"/>
    <cellStyle name="Nuovo 6 6 2" xfId="32892" xr:uid="{00000000-0005-0000-0000-00008A8E0000}"/>
    <cellStyle name="Nuovo 6 7" xfId="19934" xr:uid="{00000000-0005-0000-0000-00008B8E0000}"/>
    <cellStyle name="Nuovo 6 8" xfId="23800" xr:uid="{00000000-0005-0000-0000-00008C8E0000}"/>
    <cellStyle name="Nuovo 7" xfId="19935" xr:uid="{00000000-0005-0000-0000-00008D8E0000}"/>
    <cellStyle name="Nuovo 7 2" xfId="19936" xr:uid="{00000000-0005-0000-0000-00008E8E0000}"/>
    <cellStyle name="Nuovo 7 2 2" xfId="19937" xr:uid="{00000000-0005-0000-0000-00008F8E0000}"/>
    <cellStyle name="Nuovo 7 2 2 2" xfId="19938" xr:uid="{00000000-0005-0000-0000-0000908E0000}"/>
    <cellStyle name="Nuovo 7 2 2 3" xfId="19939" xr:uid="{00000000-0005-0000-0000-0000918E0000}"/>
    <cellStyle name="Nuovo 7 2 2 4" xfId="25446" xr:uid="{00000000-0005-0000-0000-0000928E0000}"/>
    <cellStyle name="Nuovo 7 2 3" xfId="19940" xr:uid="{00000000-0005-0000-0000-0000938E0000}"/>
    <cellStyle name="Nuovo 7 2 3 2" xfId="34207" xr:uid="{00000000-0005-0000-0000-0000948E0000}"/>
    <cellStyle name="Nuovo 7 2 4" xfId="19941" xr:uid="{00000000-0005-0000-0000-0000958E0000}"/>
    <cellStyle name="Nuovo 7 2 5" xfId="25445" xr:uid="{00000000-0005-0000-0000-0000968E0000}"/>
    <cellStyle name="Nuovo 7 3" xfId="19942" xr:uid="{00000000-0005-0000-0000-0000978E0000}"/>
    <cellStyle name="Nuovo 7 3 2" xfId="19943" xr:uid="{00000000-0005-0000-0000-0000988E0000}"/>
    <cellStyle name="Nuovo 7 3 2 2" xfId="19944" xr:uid="{00000000-0005-0000-0000-0000998E0000}"/>
    <cellStyle name="Nuovo 7 3 2 3" xfId="19945" xr:uid="{00000000-0005-0000-0000-00009A8E0000}"/>
    <cellStyle name="Nuovo 7 3 2 4" xfId="25448" xr:uid="{00000000-0005-0000-0000-00009B8E0000}"/>
    <cellStyle name="Nuovo 7 3 3" xfId="19946" xr:uid="{00000000-0005-0000-0000-00009C8E0000}"/>
    <cellStyle name="Nuovo 7 3 3 2" xfId="19947" xr:uid="{00000000-0005-0000-0000-00009D8E0000}"/>
    <cellStyle name="Nuovo 7 3 3 2 2" xfId="19948" xr:uid="{00000000-0005-0000-0000-00009E8E0000}"/>
    <cellStyle name="Nuovo 7 3 3 2 3" xfId="19949" xr:uid="{00000000-0005-0000-0000-00009F8E0000}"/>
    <cellStyle name="Nuovo 7 3 3 2 4" xfId="25450" xr:uid="{00000000-0005-0000-0000-0000A08E0000}"/>
    <cellStyle name="Nuovo 7 3 3 3" xfId="19950" xr:uid="{00000000-0005-0000-0000-0000A18E0000}"/>
    <cellStyle name="Nuovo 7 3 3 4" xfId="19951" xr:uid="{00000000-0005-0000-0000-0000A28E0000}"/>
    <cellStyle name="Nuovo 7 3 3 5" xfId="25449" xr:uid="{00000000-0005-0000-0000-0000A38E0000}"/>
    <cellStyle name="Nuovo 7 3 4" xfId="19952" xr:uid="{00000000-0005-0000-0000-0000A48E0000}"/>
    <cellStyle name="Nuovo 7 3 4 2" xfId="19953" xr:uid="{00000000-0005-0000-0000-0000A58E0000}"/>
    <cellStyle name="Nuovo 7 3 4 3" xfId="19954" xr:uid="{00000000-0005-0000-0000-0000A68E0000}"/>
    <cellStyle name="Nuovo 7 3 4 4" xfId="25451" xr:uid="{00000000-0005-0000-0000-0000A78E0000}"/>
    <cellStyle name="Nuovo 7 3 5" xfId="19955" xr:uid="{00000000-0005-0000-0000-0000A88E0000}"/>
    <cellStyle name="Nuovo 7 3 5 2" xfId="34208" xr:uid="{00000000-0005-0000-0000-0000A98E0000}"/>
    <cellStyle name="Nuovo 7 3 6" xfId="19956" xr:uid="{00000000-0005-0000-0000-0000AA8E0000}"/>
    <cellStyle name="Nuovo 7 3 7" xfId="25447" xr:uid="{00000000-0005-0000-0000-0000AB8E0000}"/>
    <cellStyle name="Nuovo 7 4" xfId="19957" xr:uid="{00000000-0005-0000-0000-0000AC8E0000}"/>
    <cellStyle name="Nuovo 7 4 2" xfId="19958" xr:uid="{00000000-0005-0000-0000-0000AD8E0000}"/>
    <cellStyle name="Nuovo 7 4 2 2" xfId="19959" xr:uid="{00000000-0005-0000-0000-0000AE8E0000}"/>
    <cellStyle name="Nuovo 7 4 2 2 2" xfId="19960" xr:uid="{00000000-0005-0000-0000-0000AF8E0000}"/>
    <cellStyle name="Nuovo 7 4 2 2 3" xfId="19961" xr:uid="{00000000-0005-0000-0000-0000B08E0000}"/>
    <cellStyle name="Nuovo 7 4 2 2 4" xfId="25454" xr:uid="{00000000-0005-0000-0000-0000B18E0000}"/>
    <cellStyle name="Nuovo 7 4 2 3" xfId="19962" xr:uid="{00000000-0005-0000-0000-0000B28E0000}"/>
    <cellStyle name="Nuovo 7 4 2 4" xfId="19963" xr:uid="{00000000-0005-0000-0000-0000B38E0000}"/>
    <cellStyle name="Nuovo 7 4 2 5" xfId="25453" xr:uid="{00000000-0005-0000-0000-0000B48E0000}"/>
    <cellStyle name="Nuovo 7 4 3" xfId="19964" xr:uid="{00000000-0005-0000-0000-0000B58E0000}"/>
    <cellStyle name="Nuovo 7 4 3 2" xfId="19965" xr:uid="{00000000-0005-0000-0000-0000B68E0000}"/>
    <cellStyle name="Nuovo 7 4 3 3" xfId="19966" xr:uid="{00000000-0005-0000-0000-0000B78E0000}"/>
    <cellStyle name="Nuovo 7 4 3 4" xfId="25455" xr:uid="{00000000-0005-0000-0000-0000B88E0000}"/>
    <cellStyle name="Nuovo 7 4 4" xfId="19967" xr:uid="{00000000-0005-0000-0000-0000B98E0000}"/>
    <cellStyle name="Nuovo 7 4 5" xfId="19968" xr:uid="{00000000-0005-0000-0000-0000BA8E0000}"/>
    <cellStyle name="Nuovo 7 4 6" xfId="25452" xr:uid="{00000000-0005-0000-0000-0000BB8E0000}"/>
    <cellStyle name="Nuovo 7 5" xfId="19969" xr:uid="{00000000-0005-0000-0000-0000BC8E0000}"/>
    <cellStyle name="Nuovo 7 5 2" xfId="19970" xr:uid="{00000000-0005-0000-0000-0000BD8E0000}"/>
    <cellStyle name="Nuovo 7 5 3" xfId="19971" xr:uid="{00000000-0005-0000-0000-0000BE8E0000}"/>
    <cellStyle name="Nuovo 7 5 4" xfId="25456" xr:uid="{00000000-0005-0000-0000-0000BF8E0000}"/>
    <cellStyle name="Nuovo 7 6" xfId="19972" xr:uid="{00000000-0005-0000-0000-0000C08E0000}"/>
    <cellStyle name="Nuovo 7 6 2" xfId="32893" xr:uid="{00000000-0005-0000-0000-0000C18E0000}"/>
    <cellStyle name="Nuovo 7 7" xfId="19973" xr:uid="{00000000-0005-0000-0000-0000C28E0000}"/>
    <cellStyle name="Nuovo 7 8" xfId="23801" xr:uid="{00000000-0005-0000-0000-0000C38E0000}"/>
    <cellStyle name="Nuovo 8" xfId="19974" xr:uid="{00000000-0005-0000-0000-0000C48E0000}"/>
    <cellStyle name="Nuovo 8 2" xfId="19975" xr:uid="{00000000-0005-0000-0000-0000C58E0000}"/>
    <cellStyle name="Nuovo 8 2 2" xfId="19976" xr:uid="{00000000-0005-0000-0000-0000C68E0000}"/>
    <cellStyle name="Nuovo 8 2 2 2" xfId="19977" xr:uid="{00000000-0005-0000-0000-0000C78E0000}"/>
    <cellStyle name="Nuovo 8 2 2 3" xfId="19978" xr:uid="{00000000-0005-0000-0000-0000C88E0000}"/>
    <cellStyle name="Nuovo 8 2 2 4" xfId="25458" xr:uid="{00000000-0005-0000-0000-0000C98E0000}"/>
    <cellStyle name="Nuovo 8 2 3" xfId="19979" xr:uid="{00000000-0005-0000-0000-0000CA8E0000}"/>
    <cellStyle name="Nuovo 8 2 3 2" xfId="34209" xr:uid="{00000000-0005-0000-0000-0000CB8E0000}"/>
    <cellStyle name="Nuovo 8 2 4" xfId="19980" xr:uid="{00000000-0005-0000-0000-0000CC8E0000}"/>
    <cellStyle name="Nuovo 8 2 5" xfId="25457" xr:uid="{00000000-0005-0000-0000-0000CD8E0000}"/>
    <cellStyle name="Nuovo 8 3" xfId="19981" xr:uid="{00000000-0005-0000-0000-0000CE8E0000}"/>
    <cellStyle name="Nuovo 8 3 2" xfId="19982" xr:uid="{00000000-0005-0000-0000-0000CF8E0000}"/>
    <cellStyle name="Nuovo 8 3 2 2" xfId="19983" xr:uid="{00000000-0005-0000-0000-0000D08E0000}"/>
    <cellStyle name="Nuovo 8 3 2 3" xfId="19984" xr:uid="{00000000-0005-0000-0000-0000D18E0000}"/>
    <cellStyle name="Nuovo 8 3 2 4" xfId="25460" xr:uid="{00000000-0005-0000-0000-0000D28E0000}"/>
    <cellStyle name="Nuovo 8 3 3" xfId="19985" xr:uid="{00000000-0005-0000-0000-0000D38E0000}"/>
    <cellStyle name="Nuovo 8 3 3 2" xfId="19986" xr:uid="{00000000-0005-0000-0000-0000D48E0000}"/>
    <cellStyle name="Nuovo 8 3 3 2 2" xfId="19987" xr:uid="{00000000-0005-0000-0000-0000D58E0000}"/>
    <cellStyle name="Nuovo 8 3 3 2 3" xfId="19988" xr:uid="{00000000-0005-0000-0000-0000D68E0000}"/>
    <cellStyle name="Nuovo 8 3 3 2 4" xfId="25462" xr:uid="{00000000-0005-0000-0000-0000D78E0000}"/>
    <cellStyle name="Nuovo 8 3 3 3" xfId="19989" xr:uid="{00000000-0005-0000-0000-0000D88E0000}"/>
    <cellStyle name="Nuovo 8 3 3 4" xfId="19990" xr:uid="{00000000-0005-0000-0000-0000D98E0000}"/>
    <cellStyle name="Nuovo 8 3 3 5" xfId="25461" xr:uid="{00000000-0005-0000-0000-0000DA8E0000}"/>
    <cellStyle name="Nuovo 8 3 4" xfId="19991" xr:uid="{00000000-0005-0000-0000-0000DB8E0000}"/>
    <cellStyle name="Nuovo 8 3 4 2" xfId="19992" xr:uid="{00000000-0005-0000-0000-0000DC8E0000}"/>
    <cellStyle name="Nuovo 8 3 4 3" xfId="19993" xr:uid="{00000000-0005-0000-0000-0000DD8E0000}"/>
    <cellStyle name="Nuovo 8 3 4 4" xfId="25463" xr:uid="{00000000-0005-0000-0000-0000DE8E0000}"/>
    <cellStyle name="Nuovo 8 3 5" xfId="19994" xr:uid="{00000000-0005-0000-0000-0000DF8E0000}"/>
    <cellStyle name="Nuovo 8 3 5 2" xfId="34210" xr:uid="{00000000-0005-0000-0000-0000E08E0000}"/>
    <cellStyle name="Nuovo 8 3 6" xfId="19995" xr:uid="{00000000-0005-0000-0000-0000E18E0000}"/>
    <cellStyle name="Nuovo 8 3 7" xfId="25459" xr:uid="{00000000-0005-0000-0000-0000E28E0000}"/>
    <cellStyle name="Nuovo 8 4" xfId="19996" xr:uid="{00000000-0005-0000-0000-0000E38E0000}"/>
    <cellStyle name="Nuovo 8 4 2" xfId="19997" xr:uid="{00000000-0005-0000-0000-0000E48E0000}"/>
    <cellStyle name="Nuovo 8 4 2 2" xfId="19998" xr:uid="{00000000-0005-0000-0000-0000E58E0000}"/>
    <cellStyle name="Nuovo 8 4 2 2 2" xfId="19999" xr:uid="{00000000-0005-0000-0000-0000E68E0000}"/>
    <cellStyle name="Nuovo 8 4 2 2 3" xfId="20000" xr:uid="{00000000-0005-0000-0000-0000E78E0000}"/>
    <cellStyle name="Nuovo 8 4 2 2 4" xfId="25466" xr:uid="{00000000-0005-0000-0000-0000E88E0000}"/>
    <cellStyle name="Nuovo 8 4 2 3" xfId="20001" xr:uid="{00000000-0005-0000-0000-0000E98E0000}"/>
    <cellStyle name="Nuovo 8 4 2 4" xfId="20002" xr:uid="{00000000-0005-0000-0000-0000EA8E0000}"/>
    <cellStyle name="Nuovo 8 4 2 5" xfId="25465" xr:uid="{00000000-0005-0000-0000-0000EB8E0000}"/>
    <cellStyle name="Nuovo 8 4 3" xfId="20003" xr:uid="{00000000-0005-0000-0000-0000EC8E0000}"/>
    <cellStyle name="Nuovo 8 4 3 2" xfId="20004" xr:uid="{00000000-0005-0000-0000-0000ED8E0000}"/>
    <cellStyle name="Nuovo 8 4 3 3" xfId="20005" xr:uid="{00000000-0005-0000-0000-0000EE8E0000}"/>
    <cellStyle name="Nuovo 8 4 3 4" xfId="25467" xr:uid="{00000000-0005-0000-0000-0000EF8E0000}"/>
    <cellStyle name="Nuovo 8 4 4" xfId="20006" xr:uid="{00000000-0005-0000-0000-0000F08E0000}"/>
    <cellStyle name="Nuovo 8 4 5" xfId="20007" xr:uid="{00000000-0005-0000-0000-0000F18E0000}"/>
    <cellStyle name="Nuovo 8 4 6" xfId="25464" xr:uid="{00000000-0005-0000-0000-0000F28E0000}"/>
    <cellStyle name="Nuovo 8 5" xfId="20008" xr:uid="{00000000-0005-0000-0000-0000F38E0000}"/>
    <cellStyle name="Nuovo 8 5 2" xfId="20009" xr:uid="{00000000-0005-0000-0000-0000F48E0000}"/>
    <cellStyle name="Nuovo 8 5 3" xfId="20010" xr:uid="{00000000-0005-0000-0000-0000F58E0000}"/>
    <cellStyle name="Nuovo 8 5 4" xfId="25468" xr:uid="{00000000-0005-0000-0000-0000F68E0000}"/>
    <cellStyle name="Nuovo 8 6" xfId="20011" xr:uid="{00000000-0005-0000-0000-0000F78E0000}"/>
    <cellStyle name="Nuovo 8 6 2" xfId="32894" xr:uid="{00000000-0005-0000-0000-0000F88E0000}"/>
    <cellStyle name="Nuovo 8 7" xfId="20012" xr:uid="{00000000-0005-0000-0000-0000F98E0000}"/>
    <cellStyle name="Nuovo 8 8" xfId="23802" xr:uid="{00000000-0005-0000-0000-0000FA8E0000}"/>
    <cellStyle name="Nuovo 9" xfId="20013" xr:uid="{00000000-0005-0000-0000-0000FB8E0000}"/>
    <cellStyle name="Nuovo 9 2" xfId="20014" xr:uid="{00000000-0005-0000-0000-0000FC8E0000}"/>
    <cellStyle name="Nuovo 9 2 2" xfId="20015" xr:uid="{00000000-0005-0000-0000-0000FD8E0000}"/>
    <cellStyle name="Nuovo 9 2 2 2" xfId="20016" xr:uid="{00000000-0005-0000-0000-0000FE8E0000}"/>
    <cellStyle name="Nuovo 9 2 2 3" xfId="20017" xr:uid="{00000000-0005-0000-0000-0000FF8E0000}"/>
    <cellStyle name="Nuovo 9 2 2 4" xfId="25470" xr:uid="{00000000-0005-0000-0000-0000008F0000}"/>
    <cellStyle name="Nuovo 9 2 3" xfId="20018" xr:uid="{00000000-0005-0000-0000-0000018F0000}"/>
    <cellStyle name="Nuovo 9 2 3 2" xfId="34211" xr:uid="{00000000-0005-0000-0000-0000028F0000}"/>
    <cellStyle name="Nuovo 9 2 4" xfId="20019" xr:uid="{00000000-0005-0000-0000-0000038F0000}"/>
    <cellStyle name="Nuovo 9 2 5" xfId="25469" xr:uid="{00000000-0005-0000-0000-0000048F0000}"/>
    <cellStyle name="Nuovo 9 3" xfId="20020" xr:uid="{00000000-0005-0000-0000-0000058F0000}"/>
    <cellStyle name="Nuovo 9 3 2" xfId="20021" xr:uid="{00000000-0005-0000-0000-0000068F0000}"/>
    <cellStyle name="Nuovo 9 3 2 2" xfId="20022" xr:uid="{00000000-0005-0000-0000-0000078F0000}"/>
    <cellStyle name="Nuovo 9 3 2 3" xfId="20023" xr:uid="{00000000-0005-0000-0000-0000088F0000}"/>
    <cellStyle name="Nuovo 9 3 2 4" xfId="25472" xr:uid="{00000000-0005-0000-0000-0000098F0000}"/>
    <cellStyle name="Nuovo 9 3 3" xfId="20024" xr:uid="{00000000-0005-0000-0000-00000A8F0000}"/>
    <cellStyle name="Nuovo 9 3 3 2" xfId="20025" xr:uid="{00000000-0005-0000-0000-00000B8F0000}"/>
    <cellStyle name="Nuovo 9 3 3 2 2" xfId="20026" xr:uid="{00000000-0005-0000-0000-00000C8F0000}"/>
    <cellStyle name="Nuovo 9 3 3 2 3" xfId="20027" xr:uid="{00000000-0005-0000-0000-00000D8F0000}"/>
    <cellStyle name="Nuovo 9 3 3 2 4" xfId="25474" xr:uid="{00000000-0005-0000-0000-00000E8F0000}"/>
    <cellStyle name="Nuovo 9 3 3 3" xfId="20028" xr:uid="{00000000-0005-0000-0000-00000F8F0000}"/>
    <cellStyle name="Nuovo 9 3 3 4" xfId="20029" xr:uid="{00000000-0005-0000-0000-0000108F0000}"/>
    <cellStyle name="Nuovo 9 3 3 5" xfId="25473" xr:uid="{00000000-0005-0000-0000-0000118F0000}"/>
    <cellStyle name="Nuovo 9 3 4" xfId="20030" xr:uid="{00000000-0005-0000-0000-0000128F0000}"/>
    <cellStyle name="Nuovo 9 3 4 2" xfId="20031" xr:uid="{00000000-0005-0000-0000-0000138F0000}"/>
    <cellStyle name="Nuovo 9 3 4 3" xfId="20032" xr:uid="{00000000-0005-0000-0000-0000148F0000}"/>
    <cellStyle name="Nuovo 9 3 4 4" xfId="25475" xr:uid="{00000000-0005-0000-0000-0000158F0000}"/>
    <cellStyle name="Nuovo 9 3 5" xfId="20033" xr:uid="{00000000-0005-0000-0000-0000168F0000}"/>
    <cellStyle name="Nuovo 9 3 5 2" xfId="34212" xr:uid="{00000000-0005-0000-0000-0000178F0000}"/>
    <cellStyle name="Nuovo 9 3 6" xfId="20034" xr:uid="{00000000-0005-0000-0000-0000188F0000}"/>
    <cellStyle name="Nuovo 9 3 7" xfId="25471" xr:uid="{00000000-0005-0000-0000-0000198F0000}"/>
    <cellStyle name="Nuovo 9 4" xfId="20035" xr:uid="{00000000-0005-0000-0000-00001A8F0000}"/>
    <cellStyle name="Nuovo 9 4 2" xfId="20036" xr:uid="{00000000-0005-0000-0000-00001B8F0000}"/>
    <cellStyle name="Nuovo 9 4 2 2" xfId="20037" xr:uid="{00000000-0005-0000-0000-00001C8F0000}"/>
    <cellStyle name="Nuovo 9 4 2 2 2" xfId="20038" xr:uid="{00000000-0005-0000-0000-00001D8F0000}"/>
    <cellStyle name="Nuovo 9 4 2 2 3" xfId="20039" xr:uid="{00000000-0005-0000-0000-00001E8F0000}"/>
    <cellStyle name="Nuovo 9 4 2 2 4" xfId="25478" xr:uid="{00000000-0005-0000-0000-00001F8F0000}"/>
    <cellStyle name="Nuovo 9 4 2 3" xfId="20040" xr:uid="{00000000-0005-0000-0000-0000208F0000}"/>
    <cellStyle name="Nuovo 9 4 2 4" xfId="20041" xr:uid="{00000000-0005-0000-0000-0000218F0000}"/>
    <cellStyle name="Nuovo 9 4 2 5" xfId="25477" xr:uid="{00000000-0005-0000-0000-0000228F0000}"/>
    <cellStyle name="Nuovo 9 4 3" xfId="20042" xr:uid="{00000000-0005-0000-0000-0000238F0000}"/>
    <cellStyle name="Nuovo 9 4 3 2" xfId="20043" xr:uid="{00000000-0005-0000-0000-0000248F0000}"/>
    <cellStyle name="Nuovo 9 4 3 3" xfId="20044" xr:uid="{00000000-0005-0000-0000-0000258F0000}"/>
    <cellStyle name="Nuovo 9 4 3 4" xfId="25479" xr:uid="{00000000-0005-0000-0000-0000268F0000}"/>
    <cellStyle name="Nuovo 9 4 4" xfId="20045" xr:uid="{00000000-0005-0000-0000-0000278F0000}"/>
    <cellStyle name="Nuovo 9 4 5" xfId="20046" xr:uid="{00000000-0005-0000-0000-0000288F0000}"/>
    <cellStyle name="Nuovo 9 4 6" xfId="25476" xr:uid="{00000000-0005-0000-0000-0000298F0000}"/>
    <cellStyle name="Nuovo 9 5" xfId="20047" xr:uid="{00000000-0005-0000-0000-00002A8F0000}"/>
    <cellStyle name="Nuovo 9 5 2" xfId="20048" xr:uid="{00000000-0005-0000-0000-00002B8F0000}"/>
    <cellStyle name="Nuovo 9 5 3" xfId="20049" xr:uid="{00000000-0005-0000-0000-00002C8F0000}"/>
    <cellStyle name="Nuovo 9 5 4" xfId="25480" xr:uid="{00000000-0005-0000-0000-00002D8F0000}"/>
    <cellStyle name="Nuovo 9 6" xfId="20050" xr:uid="{00000000-0005-0000-0000-00002E8F0000}"/>
    <cellStyle name="Nuovo 9 6 2" xfId="32895" xr:uid="{00000000-0005-0000-0000-00002F8F0000}"/>
    <cellStyle name="Nuovo 9 7" xfId="20051" xr:uid="{00000000-0005-0000-0000-0000308F0000}"/>
    <cellStyle name="Nuovo 9 8" xfId="23803" xr:uid="{00000000-0005-0000-0000-0000318F0000}"/>
    <cellStyle name="Output" xfId="20052" builtinId="21" customBuiltin="1"/>
    <cellStyle name="Output 2" xfId="20053" xr:uid="{00000000-0005-0000-0000-0000338F0000}"/>
    <cellStyle name="Output 2 2" xfId="20054" xr:uid="{00000000-0005-0000-0000-0000348F0000}"/>
    <cellStyle name="Output 2 2 2" xfId="32409" xr:uid="{00000000-0005-0000-0000-0000358F0000}"/>
    <cellStyle name="Output 2 2 3" xfId="32410" xr:uid="{00000000-0005-0000-0000-0000368F0000}"/>
    <cellStyle name="Output 2 2 4" xfId="32411" xr:uid="{00000000-0005-0000-0000-0000378F0000}"/>
    <cellStyle name="Output 2 2 5" xfId="32412" xr:uid="{00000000-0005-0000-0000-0000388F0000}"/>
    <cellStyle name="Output 2 2 6" xfId="32408" xr:uid="{00000000-0005-0000-0000-0000398F0000}"/>
    <cellStyle name="Output 2 3" xfId="20055" xr:uid="{00000000-0005-0000-0000-00003A8F0000}"/>
    <cellStyle name="Output 2 3 2" xfId="32413" xr:uid="{00000000-0005-0000-0000-00003B8F0000}"/>
    <cellStyle name="Output 2 4" xfId="23804" xr:uid="{00000000-0005-0000-0000-00003C8F0000}"/>
    <cellStyle name="Output 2 5" xfId="32414" xr:uid="{00000000-0005-0000-0000-00003D8F0000}"/>
    <cellStyle name="Output 2 6" xfId="32415" xr:uid="{00000000-0005-0000-0000-00003E8F0000}"/>
    <cellStyle name="Output 3" xfId="20056" xr:uid="{00000000-0005-0000-0000-00003F8F0000}"/>
    <cellStyle name="Output 3 2" xfId="20057" xr:uid="{00000000-0005-0000-0000-0000408F0000}"/>
    <cellStyle name="Output 3 3" xfId="20058" xr:uid="{00000000-0005-0000-0000-0000418F0000}"/>
    <cellStyle name="Output 3 4" xfId="25481" xr:uid="{00000000-0005-0000-0000-0000428F0000}"/>
    <cellStyle name="Output 4" xfId="20059" xr:uid="{00000000-0005-0000-0000-0000438F0000}"/>
    <cellStyle name="Output 5" xfId="20060" xr:uid="{00000000-0005-0000-0000-0000448F0000}"/>
    <cellStyle name="Output 6" xfId="23886" xr:uid="{00000000-0005-0000-0000-0000458F0000}"/>
    <cellStyle name="Overskrift 1 2" xfId="20061" xr:uid="{00000000-0005-0000-0000-0000468F0000}"/>
    <cellStyle name="Overskrift 1 2 2" xfId="20062" xr:uid="{00000000-0005-0000-0000-0000478F0000}"/>
    <cellStyle name="Overskrift 1 2 3" xfId="20063" xr:uid="{00000000-0005-0000-0000-0000488F0000}"/>
    <cellStyle name="Overskrift 1 2 4" xfId="25482" xr:uid="{00000000-0005-0000-0000-0000498F0000}"/>
    <cellStyle name="Overskrift 2 2" xfId="20064" xr:uid="{00000000-0005-0000-0000-00004A8F0000}"/>
    <cellStyle name="Overskrift 2 2 2" xfId="20065" xr:uid="{00000000-0005-0000-0000-00004B8F0000}"/>
    <cellStyle name="Overskrift 2 2 3" xfId="20066" xr:uid="{00000000-0005-0000-0000-00004C8F0000}"/>
    <cellStyle name="Overskrift 2 2 4" xfId="25483" xr:uid="{00000000-0005-0000-0000-00004D8F0000}"/>
    <cellStyle name="Overskrift 3 2" xfId="20067" xr:uid="{00000000-0005-0000-0000-00004E8F0000}"/>
    <cellStyle name="Overskrift 3 2 2" xfId="20068" xr:uid="{00000000-0005-0000-0000-00004F8F0000}"/>
    <cellStyle name="Overskrift 3 2 3" xfId="20069" xr:uid="{00000000-0005-0000-0000-0000508F0000}"/>
    <cellStyle name="Overskrift 3 2 4" xfId="25484" xr:uid="{00000000-0005-0000-0000-0000518F0000}"/>
    <cellStyle name="Overskrift 4 2" xfId="20070" xr:uid="{00000000-0005-0000-0000-0000528F0000}"/>
    <cellStyle name="Overskrift 4 2 2" xfId="20071" xr:uid="{00000000-0005-0000-0000-0000538F0000}"/>
    <cellStyle name="Overskrift 4 2 3" xfId="20072" xr:uid="{00000000-0005-0000-0000-0000548F0000}"/>
    <cellStyle name="Overskrift 4 2 4" xfId="25485" xr:uid="{00000000-0005-0000-0000-0000558F0000}"/>
    <cellStyle name="Percen - Type1" xfId="20073" xr:uid="{00000000-0005-0000-0000-0000568F0000}"/>
    <cellStyle name="Percen - Type1 2" xfId="20074" xr:uid="{00000000-0005-0000-0000-0000578F0000}"/>
    <cellStyle name="Percen - Type1 3" xfId="20075" xr:uid="{00000000-0005-0000-0000-0000588F0000}"/>
    <cellStyle name="Percen - Type1 4" xfId="23805" xr:uid="{00000000-0005-0000-0000-0000598F0000}"/>
    <cellStyle name="Percent 2" xfId="20076" xr:uid="{00000000-0005-0000-0000-00005A8F0000}"/>
    <cellStyle name="Percent 2 2" xfId="20077" xr:uid="{00000000-0005-0000-0000-00005B8F0000}"/>
    <cellStyle name="Percent 2 2 2" xfId="20078" xr:uid="{00000000-0005-0000-0000-00005C8F0000}"/>
    <cellStyle name="Percent 2 2 2 2" xfId="34213" xr:uid="{00000000-0005-0000-0000-00005D8F0000}"/>
    <cellStyle name="Percent 2 2 3" xfId="20079" xr:uid="{00000000-0005-0000-0000-00005E8F0000}"/>
    <cellStyle name="Percent 2 2 4" xfId="25486" xr:uid="{00000000-0005-0000-0000-00005F8F0000}"/>
    <cellStyle name="Percent 2 3" xfId="20080" xr:uid="{00000000-0005-0000-0000-0000608F0000}"/>
    <cellStyle name="Percent 2 3 2" xfId="20081" xr:uid="{00000000-0005-0000-0000-0000618F0000}"/>
    <cellStyle name="Percent 2 3 2 2" xfId="31353" xr:uid="{00000000-0005-0000-0000-0000628F0000}"/>
    <cellStyle name="Percent 2 3 3" xfId="20082" xr:uid="{00000000-0005-0000-0000-0000638F0000}"/>
    <cellStyle name="Percent 2 3 4" xfId="20083" xr:uid="{00000000-0005-0000-0000-0000648F0000}"/>
    <cellStyle name="Percent 2 3 5" xfId="20084" xr:uid="{00000000-0005-0000-0000-0000658F0000}"/>
    <cellStyle name="Percent 2 3 6" xfId="26266" xr:uid="{00000000-0005-0000-0000-0000668F0000}"/>
    <cellStyle name="Percent 2 3 7" xfId="30318" xr:uid="{00000000-0005-0000-0000-0000678F0000}"/>
    <cellStyle name="Percent 2 4" xfId="20085" xr:uid="{00000000-0005-0000-0000-0000688F0000}"/>
    <cellStyle name="Percent 2 4 2" xfId="32896" xr:uid="{00000000-0005-0000-0000-0000698F0000}"/>
    <cellStyle name="Percent 2 5" xfId="20086" xr:uid="{00000000-0005-0000-0000-00006A8F0000}"/>
    <cellStyle name="Percent 2 6" xfId="23806" xr:uid="{00000000-0005-0000-0000-00006B8F0000}"/>
    <cellStyle name="Percent 3" xfId="20087" xr:uid="{00000000-0005-0000-0000-00006C8F0000}"/>
    <cellStyle name="Percent 3 10" xfId="20088" xr:uid="{00000000-0005-0000-0000-00006D8F0000}"/>
    <cellStyle name="Percent 3 11" xfId="24032" xr:uid="{00000000-0005-0000-0000-00006E8F0000}"/>
    <cellStyle name="Percent 3 2" xfId="20089" xr:uid="{00000000-0005-0000-0000-00006F8F0000}"/>
    <cellStyle name="Percent 3 2 2" xfId="20090" xr:uid="{00000000-0005-0000-0000-0000708F0000}"/>
    <cellStyle name="Percent 3 2 2 2" xfId="20091" xr:uid="{00000000-0005-0000-0000-0000718F0000}"/>
    <cellStyle name="Percent 3 2 2 3" xfId="20092" xr:uid="{00000000-0005-0000-0000-0000728F0000}"/>
    <cellStyle name="Percent 3 2 2 4" xfId="25488" xr:uid="{00000000-0005-0000-0000-0000738F0000}"/>
    <cellStyle name="Percent 3 2 3" xfId="20093" xr:uid="{00000000-0005-0000-0000-0000748F0000}"/>
    <cellStyle name="Percent 3 2 3 2" xfId="34214" xr:uid="{00000000-0005-0000-0000-0000758F0000}"/>
    <cellStyle name="Percent 3 2 4" xfId="20094" xr:uid="{00000000-0005-0000-0000-0000768F0000}"/>
    <cellStyle name="Percent 3 2 5" xfId="25487" xr:uid="{00000000-0005-0000-0000-0000778F0000}"/>
    <cellStyle name="Percent 3 3" xfId="20095" xr:uid="{00000000-0005-0000-0000-0000788F0000}"/>
    <cellStyle name="Percent 3 3 2" xfId="20096" xr:uid="{00000000-0005-0000-0000-0000798F0000}"/>
    <cellStyle name="Percent 3 3 2 2" xfId="20097" xr:uid="{00000000-0005-0000-0000-00007A8F0000}"/>
    <cellStyle name="Percent 3 3 2 3" xfId="20098" xr:uid="{00000000-0005-0000-0000-00007B8F0000}"/>
    <cellStyle name="Percent 3 3 2 4" xfId="25490" xr:uid="{00000000-0005-0000-0000-00007C8F0000}"/>
    <cellStyle name="Percent 3 3 3" xfId="20099" xr:uid="{00000000-0005-0000-0000-00007D8F0000}"/>
    <cellStyle name="Percent 3 3 3 2" xfId="20100" xr:uid="{00000000-0005-0000-0000-00007E8F0000}"/>
    <cellStyle name="Percent 3 3 3 2 2" xfId="20101" xr:uid="{00000000-0005-0000-0000-00007F8F0000}"/>
    <cellStyle name="Percent 3 3 3 2 3" xfId="20102" xr:uid="{00000000-0005-0000-0000-0000808F0000}"/>
    <cellStyle name="Percent 3 3 3 2 4" xfId="25492" xr:uid="{00000000-0005-0000-0000-0000818F0000}"/>
    <cellStyle name="Percent 3 3 3 3" xfId="20103" xr:uid="{00000000-0005-0000-0000-0000828F0000}"/>
    <cellStyle name="Percent 3 3 3 4" xfId="20104" xr:uid="{00000000-0005-0000-0000-0000838F0000}"/>
    <cellStyle name="Percent 3 3 3 5" xfId="25491" xr:uid="{00000000-0005-0000-0000-0000848F0000}"/>
    <cellStyle name="Percent 3 3 4" xfId="20105" xr:uid="{00000000-0005-0000-0000-0000858F0000}"/>
    <cellStyle name="Percent 3 3 4 2" xfId="20106" xr:uid="{00000000-0005-0000-0000-0000868F0000}"/>
    <cellStyle name="Percent 3 3 4 3" xfId="20107" xr:uid="{00000000-0005-0000-0000-0000878F0000}"/>
    <cellStyle name="Percent 3 3 4 4" xfId="25493" xr:uid="{00000000-0005-0000-0000-0000888F0000}"/>
    <cellStyle name="Percent 3 3 5" xfId="20108" xr:uid="{00000000-0005-0000-0000-0000898F0000}"/>
    <cellStyle name="Percent 3 3 5 2" xfId="34215" xr:uid="{00000000-0005-0000-0000-00008A8F0000}"/>
    <cellStyle name="Percent 3 3 6" xfId="20109" xr:uid="{00000000-0005-0000-0000-00008B8F0000}"/>
    <cellStyle name="Percent 3 3 7" xfId="25489" xr:uid="{00000000-0005-0000-0000-00008C8F0000}"/>
    <cellStyle name="Percent 3 4" xfId="20110" xr:uid="{00000000-0005-0000-0000-00008D8F0000}"/>
    <cellStyle name="Percent 3 4 2" xfId="20111" xr:uid="{00000000-0005-0000-0000-00008E8F0000}"/>
    <cellStyle name="Percent 3 4 3" xfId="20112" xr:uid="{00000000-0005-0000-0000-00008F8F0000}"/>
    <cellStyle name="Percent 3 4 4" xfId="25494" xr:uid="{00000000-0005-0000-0000-0000908F0000}"/>
    <cellStyle name="Percent 3 5" xfId="20113" xr:uid="{00000000-0005-0000-0000-0000918F0000}"/>
    <cellStyle name="Percent 3 5 2" xfId="20114" xr:uid="{00000000-0005-0000-0000-0000928F0000}"/>
    <cellStyle name="Percent 3 5 2 2" xfId="20115" xr:uid="{00000000-0005-0000-0000-0000938F0000}"/>
    <cellStyle name="Percent 3 5 2 3" xfId="20116" xr:uid="{00000000-0005-0000-0000-0000948F0000}"/>
    <cellStyle name="Percent 3 5 2 4" xfId="25496" xr:uid="{00000000-0005-0000-0000-0000958F0000}"/>
    <cellStyle name="Percent 3 5 3" xfId="20117" xr:uid="{00000000-0005-0000-0000-0000968F0000}"/>
    <cellStyle name="Percent 3 5 4" xfId="20118" xr:uid="{00000000-0005-0000-0000-0000978F0000}"/>
    <cellStyle name="Percent 3 5 5" xfId="25495" xr:uid="{00000000-0005-0000-0000-0000988F0000}"/>
    <cellStyle name="Percent 3 6" xfId="20119" xr:uid="{00000000-0005-0000-0000-0000998F0000}"/>
    <cellStyle name="Percent 3 6 2" xfId="20120" xr:uid="{00000000-0005-0000-0000-00009A8F0000}"/>
    <cellStyle name="Percent 3 6 3" xfId="20121" xr:uid="{00000000-0005-0000-0000-00009B8F0000}"/>
    <cellStyle name="Percent 3 6 4" xfId="25497" xr:uid="{00000000-0005-0000-0000-00009C8F0000}"/>
    <cellStyle name="Percent 3 7" xfId="20122" xr:uid="{00000000-0005-0000-0000-00009D8F0000}"/>
    <cellStyle name="Percent 3 7 2" xfId="30566" xr:uid="{00000000-0005-0000-0000-00009E8F0000}"/>
    <cellStyle name="Percent 3 8" xfId="20123" xr:uid="{00000000-0005-0000-0000-00009F8F0000}"/>
    <cellStyle name="Percent 3 8 2" xfId="32897" xr:uid="{00000000-0005-0000-0000-0000A08F0000}"/>
    <cellStyle name="Percent 3 9" xfId="20124" xr:uid="{00000000-0005-0000-0000-0000A18F0000}"/>
    <cellStyle name="Percent 4" xfId="20125" xr:uid="{00000000-0005-0000-0000-0000A28F0000}"/>
    <cellStyle name="Percent 4 2" xfId="20126" xr:uid="{00000000-0005-0000-0000-0000A38F0000}"/>
    <cellStyle name="Percent 4 2 2" xfId="20127" xr:uid="{00000000-0005-0000-0000-0000A48F0000}"/>
    <cellStyle name="Percent 4 2 2 2" xfId="20128" xr:uid="{00000000-0005-0000-0000-0000A58F0000}"/>
    <cellStyle name="Percent 4 2 2 3" xfId="20129" xr:uid="{00000000-0005-0000-0000-0000A68F0000}"/>
    <cellStyle name="Percent 4 2 2 4" xfId="25500" xr:uid="{00000000-0005-0000-0000-0000A78F0000}"/>
    <cellStyle name="Percent 4 2 3" xfId="20130" xr:uid="{00000000-0005-0000-0000-0000A88F0000}"/>
    <cellStyle name="Percent 4 2 4" xfId="20131" xr:uid="{00000000-0005-0000-0000-0000A98F0000}"/>
    <cellStyle name="Percent 4 2 5" xfId="25499" xr:uid="{00000000-0005-0000-0000-0000AA8F0000}"/>
    <cellStyle name="Percent 4 3" xfId="20132" xr:uid="{00000000-0005-0000-0000-0000AB8F0000}"/>
    <cellStyle name="Percent 4 3 2" xfId="20133" xr:uid="{00000000-0005-0000-0000-0000AC8F0000}"/>
    <cellStyle name="Percent 4 3 3" xfId="20134" xr:uid="{00000000-0005-0000-0000-0000AD8F0000}"/>
    <cellStyle name="Percent 4 3 4" xfId="25501" xr:uid="{00000000-0005-0000-0000-0000AE8F0000}"/>
    <cellStyle name="Percent 4 4" xfId="20135" xr:uid="{00000000-0005-0000-0000-0000AF8F0000}"/>
    <cellStyle name="Percent 4 4 2" xfId="31352" xr:uid="{00000000-0005-0000-0000-0000B08F0000}"/>
    <cellStyle name="Percent 4 5" xfId="20136" xr:uid="{00000000-0005-0000-0000-0000B18F0000}"/>
    <cellStyle name="Percent 4 6" xfId="20137" xr:uid="{00000000-0005-0000-0000-0000B28F0000}"/>
    <cellStyle name="Percent 4 7" xfId="25498" xr:uid="{00000000-0005-0000-0000-0000B38F0000}"/>
    <cellStyle name="Percent 4 8" xfId="30320" xr:uid="{00000000-0005-0000-0000-0000B48F0000}"/>
    <cellStyle name="Percent 5" xfId="20138" xr:uid="{00000000-0005-0000-0000-0000B58F0000}"/>
    <cellStyle name="Percent 5 2" xfId="20139" xr:uid="{00000000-0005-0000-0000-0000B68F0000}"/>
    <cellStyle name="Percent 5 3" xfId="20140" xr:uid="{00000000-0005-0000-0000-0000B78F0000}"/>
    <cellStyle name="Percent 5 4" xfId="25502" xr:uid="{00000000-0005-0000-0000-0000B88F0000}"/>
    <cellStyle name="Percent 6" xfId="20141" xr:uid="{00000000-0005-0000-0000-0000B98F0000}"/>
    <cellStyle name="Percent 6 2" xfId="20142" xr:uid="{00000000-0005-0000-0000-0000BA8F0000}"/>
    <cellStyle name="Percent 6 3" xfId="20143" xr:uid="{00000000-0005-0000-0000-0000BB8F0000}"/>
    <cellStyle name="Percent 6 4" xfId="26265" xr:uid="{00000000-0005-0000-0000-0000BC8F0000}"/>
    <cellStyle name="Percent 7" xfId="20144" xr:uid="{00000000-0005-0000-0000-0000BD8F0000}"/>
    <cellStyle name="Percent 7 2" xfId="20145" xr:uid="{00000000-0005-0000-0000-0000BE8F0000}"/>
    <cellStyle name="Percent 7 3" xfId="20146" xr:uid="{00000000-0005-0000-0000-0000BF8F0000}"/>
    <cellStyle name="Percent 7 4" xfId="27427" xr:uid="{00000000-0005-0000-0000-0000C08F0000}"/>
    <cellStyle name="Percent 8" xfId="20147" xr:uid="{00000000-0005-0000-0000-0000C18F0000}"/>
    <cellStyle name="Percent 8 2" xfId="20148" xr:uid="{00000000-0005-0000-0000-0000C28F0000}"/>
    <cellStyle name="Percent 8 3" xfId="20149" xr:uid="{00000000-0005-0000-0000-0000C38F0000}"/>
    <cellStyle name="Percent 8 4" xfId="28343" xr:uid="{00000000-0005-0000-0000-0000C48F0000}"/>
    <cellStyle name="Percent 8 5" xfId="36271" xr:uid="{00000000-0005-0000-0000-0000C58F0000}"/>
    <cellStyle name="Percent 9" xfId="20150" xr:uid="{00000000-0005-0000-0000-0000C68F0000}"/>
    <cellStyle name="Percent 9 2" xfId="20151" xr:uid="{00000000-0005-0000-0000-0000C78F0000}"/>
    <cellStyle name="Percent 9 3" xfId="20152" xr:uid="{00000000-0005-0000-0000-0000C88F0000}"/>
    <cellStyle name="Percent 9 4" xfId="29263" xr:uid="{00000000-0005-0000-0000-0000C98F0000}"/>
    <cellStyle name="Percentuale 10" xfId="20153" xr:uid="{00000000-0005-0000-0000-0000CA8F0000}"/>
    <cellStyle name="Percentuale 10 2" xfId="20154" xr:uid="{00000000-0005-0000-0000-0000CB8F0000}"/>
    <cellStyle name="Percentuale 10 2 2" xfId="20155" xr:uid="{00000000-0005-0000-0000-0000CC8F0000}"/>
    <cellStyle name="Percentuale 10 2 2 2" xfId="20156" xr:uid="{00000000-0005-0000-0000-0000CD8F0000}"/>
    <cellStyle name="Percentuale 10 2 2 3" xfId="20157" xr:uid="{00000000-0005-0000-0000-0000CE8F0000}"/>
    <cellStyle name="Percentuale 10 2 2 4" xfId="25504" xr:uid="{00000000-0005-0000-0000-0000CF8F0000}"/>
    <cellStyle name="Percentuale 10 2 3" xfId="20158" xr:uid="{00000000-0005-0000-0000-0000D08F0000}"/>
    <cellStyle name="Percentuale 10 2 3 2" xfId="34216" xr:uid="{00000000-0005-0000-0000-0000D18F0000}"/>
    <cellStyle name="Percentuale 10 2 4" xfId="20159" xr:uid="{00000000-0005-0000-0000-0000D28F0000}"/>
    <cellStyle name="Percentuale 10 2 5" xfId="25503" xr:uid="{00000000-0005-0000-0000-0000D38F0000}"/>
    <cellStyle name="Percentuale 10 3" xfId="20160" xr:uid="{00000000-0005-0000-0000-0000D48F0000}"/>
    <cellStyle name="Percentuale 10 3 2" xfId="20161" xr:uid="{00000000-0005-0000-0000-0000D58F0000}"/>
    <cellStyle name="Percentuale 10 3 2 2" xfId="20162" xr:uid="{00000000-0005-0000-0000-0000D68F0000}"/>
    <cellStyle name="Percentuale 10 3 2 3" xfId="20163" xr:uid="{00000000-0005-0000-0000-0000D78F0000}"/>
    <cellStyle name="Percentuale 10 3 2 4" xfId="25506" xr:uid="{00000000-0005-0000-0000-0000D88F0000}"/>
    <cellStyle name="Percentuale 10 3 3" xfId="20164" xr:uid="{00000000-0005-0000-0000-0000D98F0000}"/>
    <cellStyle name="Percentuale 10 3 3 2" xfId="20165" xr:uid="{00000000-0005-0000-0000-0000DA8F0000}"/>
    <cellStyle name="Percentuale 10 3 3 2 2" xfId="20166" xr:uid="{00000000-0005-0000-0000-0000DB8F0000}"/>
    <cellStyle name="Percentuale 10 3 3 2 3" xfId="20167" xr:uid="{00000000-0005-0000-0000-0000DC8F0000}"/>
    <cellStyle name="Percentuale 10 3 3 2 4" xfId="25508" xr:uid="{00000000-0005-0000-0000-0000DD8F0000}"/>
    <cellStyle name="Percentuale 10 3 3 3" xfId="20168" xr:uid="{00000000-0005-0000-0000-0000DE8F0000}"/>
    <cellStyle name="Percentuale 10 3 3 4" xfId="20169" xr:uid="{00000000-0005-0000-0000-0000DF8F0000}"/>
    <cellStyle name="Percentuale 10 3 3 5" xfId="25507" xr:uid="{00000000-0005-0000-0000-0000E08F0000}"/>
    <cellStyle name="Percentuale 10 3 4" xfId="20170" xr:uid="{00000000-0005-0000-0000-0000E18F0000}"/>
    <cellStyle name="Percentuale 10 3 4 2" xfId="20171" xr:uid="{00000000-0005-0000-0000-0000E28F0000}"/>
    <cellStyle name="Percentuale 10 3 4 3" xfId="20172" xr:uid="{00000000-0005-0000-0000-0000E38F0000}"/>
    <cellStyle name="Percentuale 10 3 4 4" xfId="25509" xr:uid="{00000000-0005-0000-0000-0000E48F0000}"/>
    <cellStyle name="Percentuale 10 3 5" xfId="20173" xr:uid="{00000000-0005-0000-0000-0000E58F0000}"/>
    <cellStyle name="Percentuale 10 3 5 2" xfId="34217" xr:uid="{00000000-0005-0000-0000-0000E68F0000}"/>
    <cellStyle name="Percentuale 10 3 6" xfId="20174" xr:uid="{00000000-0005-0000-0000-0000E78F0000}"/>
    <cellStyle name="Percentuale 10 3 7" xfId="25505" xr:uid="{00000000-0005-0000-0000-0000E88F0000}"/>
    <cellStyle name="Percentuale 10 4" xfId="20175" xr:uid="{00000000-0005-0000-0000-0000E98F0000}"/>
    <cellStyle name="Percentuale 10 4 2" xfId="20176" xr:uid="{00000000-0005-0000-0000-0000EA8F0000}"/>
    <cellStyle name="Percentuale 10 4 2 2" xfId="20177" xr:uid="{00000000-0005-0000-0000-0000EB8F0000}"/>
    <cellStyle name="Percentuale 10 4 2 2 2" xfId="20178" xr:uid="{00000000-0005-0000-0000-0000EC8F0000}"/>
    <cellStyle name="Percentuale 10 4 2 2 3" xfId="20179" xr:uid="{00000000-0005-0000-0000-0000ED8F0000}"/>
    <cellStyle name="Percentuale 10 4 2 2 4" xfId="25512" xr:uid="{00000000-0005-0000-0000-0000EE8F0000}"/>
    <cellStyle name="Percentuale 10 4 2 3" xfId="20180" xr:uid="{00000000-0005-0000-0000-0000EF8F0000}"/>
    <cellStyle name="Percentuale 10 4 2 4" xfId="20181" xr:uid="{00000000-0005-0000-0000-0000F08F0000}"/>
    <cellStyle name="Percentuale 10 4 2 5" xfId="25511" xr:uid="{00000000-0005-0000-0000-0000F18F0000}"/>
    <cellStyle name="Percentuale 10 4 3" xfId="20182" xr:uid="{00000000-0005-0000-0000-0000F28F0000}"/>
    <cellStyle name="Percentuale 10 4 3 2" xfId="20183" xr:uid="{00000000-0005-0000-0000-0000F38F0000}"/>
    <cellStyle name="Percentuale 10 4 3 3" xfId="20184" xr:uid="{00000000-0005-0000-0000-0000F48F0000}"/>
    <cellStyle name="Percentuale 10 4 3 4" xfId="25513" xr:uid="{00000000-0005-0000-0000-0000F58F0000}"/>
    <cellStyle name="Percentuale 10 4 4" xfId="20185" xr:uid="{00000000-0005-0000-0000-0000F68F0000}"/>
    <cellStyle name="Percentuale 10 4 5" xfId="20186" xr:uid="{00000000-0005-0000-0000-0000F78F0000}"/>
    <cellStyle name="Percentuale 10 4 6" xfId="25510" xr:uid="{00000000-0005-0000-0000-0000F88F0000}"/>
    <cellStyle name="Percentuale 10 5" xfId="20187" xr:uid="{00000000-0005-0000-0000-0000F98F0000}"/>
    <cellStyle name="Percentuale 10 5 2" xfId="20188" xr:uid="{00000000-0005-0000-0000-0000FA8F0000}"/>
    <cellStyle name="Percentuale 10 5 3" xfId="20189" xr:uid="{00000000-0005-0000-0000-0000FB8F0000}"/>
    <cellStyle name="Percentuale 10 5 4" xfId="25514" xr:uid="{00000000-0005-0000-0000-0000FC8F0000}"/>
    <cellStyle name="Percentuale 10 6" xfId="20190" xr:uid="{00000000-0005-0000-0000-0000FD8F0000}"/>
    <cellStyle name="Percentuale 10 6 2" xfId="32898" xr:uid="{00000000-0005-0000-0000-0000FE8F0000}"/>
    <cellStyle name="Percentuale 10 7" xfId="20191" xr:uid="{00000000-0005-0000-0000-0000FF8F0000}"/>
    <cellStyle name="Percentuale 10 8" xfId="23807" xr:uid="{00000000-0005-0000-0000-000000900000}"/>
    <cellStyle name="Percentuale 11" xfId="20192" xr:uid="{00000000-0005-0000-0000-000001900000}"/>
    <cellStyle name="Percentuale 11 2" xfId="20193" xr:uid="{00000000-0005-0000-0000-000002900000}"/>
    <cellStyle name="Percentuale 11 2 2" xfId="20194" xr:uid="{00000000-0005-0000-0000-000003900000}"/>
    <cellStyle name="Percentuale 11 2 2 2" xfId="20195" xr:uid="{00000000-0005-0000-0000-000004900000}"/>
    <cellStyle name="Percentuale 11 2 2 3" xfId="20196" xr:uid="{00000000-0005-0000-0000-000005900000}"/>
    <cellStyle name="Percentuale 11 2 2 4" xfId="25516" xr:uid="{00000000-0005-0000-0000-000006900000}"/>
    <cellStyle name="Percentuale 11 2 3" xfId="20197" xr:uid="{00000000-0005-0000-0000-000007900000}"/>
    <cellStyle name="Percentuale 11 2 3 2" xfId="34218" xr:uid="{00000000-0005-0000-0000-000008900000}"/>
    <cellStyle name="Percentuale 11 2 4" xfId="20198" xr:uid="{00000000-0005-0000-0000-000009900000}"/>
    <cellStyle name="Percentuale 11 2 5" xfId="25515" xr:uid="{00000000-0005-0000-0000-00000A900000}"/>
    <cellStyle name="Percentuale 11 3" xfId="20199" xr:uid="{00000000-0005-0000-0000-00000B900000}"/>
    <cellStyle name="Percentuale 11 3 2" xfId="20200" xr:uid="{00000000-0005-0000-0000-00000C900000}"/>
    <cellStyle name="Percentuale 11 3 2 2" xfId="20201" xr:uid="{00000000-0005-0000-0000-00000D900000}"/>
    <cellStyle name="Percentuale 11 3 2 3" xfId="20202" xr:uid="{00000000-0005-0000-0000-00000E900000}"/>
    <cellStyle name="Percentuale 11 3 2 4" xfId="25518" xr:uid="{00000000-0005-0000-0000-00000F900000}"/>
    <cellStyle name="Percentuale 11 3 3" xfId="20203" xr:uid="{00000000-0005-0000-0000-000010900000}"/>
    <cellStyle name="Percentuale 11 3 3 2" xfId="20204" xr:uid="{00000000-0005-0000-0000-000011900000}"/>
    <cellStyle name="Percentuale 11 3 3 2 2" xfId="20205" xr:uid="{00000000-0005-0000-0000-000012900000}"/>
    <cellStyle name="Percentuale 11 3 3 2 3" xfId="20206" xr:uid="{00000000-0005-0000-0000-000013900000}"/>
    <cellStyle name="Percentuale 11 3 3 2 4" xfId="25520" xr:uid="{00000000-0005-0000-0000-000014900000}"/>
    <cellStyle name="Percentuale 11 3 3 3" xfId="20207" xr:uid="{00000000-0005-0000-0000-000015900000}"/>
    <cellStyle name="Percentuale 11 3 3 4" xfId="20208" xr:uid="{00000000-0005-0000-0000-000016900000}"/>
    <cellStyle name="Percentuale 11 3 3 5" xfId="25519" xr:uid="{00000000-0005-0000-0000-000017900000}"/>
    <cellStyle name="Percentuale 11 3 4" xfId="20209" xr:uid="{00000000-0005-0000-0000-000018900000}"/>
    <cellStyle name="Percentuale 11 3 4 2" xfId="20210" xr:uid="{00000000-0005-0000-0000-000019900000}"/>
    <cellStyle name="Percentuale 11 3 4 3" xfId="20211" xr:uid="{00000000-0005-0000-0000-00001A900000}"/>
    <cellStyle name="Percentuale 11 3 4 4" xfId="25521" xr:uid="{00000000-0005-0000-0000-00001B900000}"/>
    <cellStyle name="Percentuale 11 3 5" xfId="20212" xr:uid="{00000000-0005-0000-0000-00001C900000}"/>
    <cellStyle name="Percentuale 11 3 5 2" xfId="34219" xr:uid="{00000000-0005-0000-0000-00001D900000}"/>
    <cellStyle name="Percentuale 11 3 6" xfId="20213" xr:uid="{00000000-0005-0000-0000-00001E900000}"/>
    <cellStyle name="Percentuale 11 3 7" xfId="25517" xr:uid="{00000000-0005-0000-0000-00001F900000}"/>
    <cellStyle name="Percentuale 11 4" xfId="20214" xr:uid="{00000000-0005-0000-0000-000020900000}"/>
    <cellStyle name="Percentuale 11 4 2" xfId="20215" xr:uid="{00000000-0005-0000-0000-000021900000}"/>
    <cellStyle name="Percentuale 11 4 2 2" xfId="20216" xr:uid="{00000000-0005-0000-0000-000022900000}"/>
    <cellStyle name="Percentuale 11 4 2 2 2" xfId="20217" xr:uid="{00000000-0005-0000-0000-000023900000}"/>
    <cellStyle name="Percentuale 11 4 2 2 3" xfId="20218" xr:uid="{00000000-0005-0000-0000-000024900000}"/>
    <cellStyle name="Percentuale 11 4 2 2 4" xfId="25524" xr:uid="{00000000-0005-0000-0000-000025900000}"/>
    <cellStyle name="Percentuale 11 4 2 3" xfId="20219" xr:uid="{00000000-0005-0000-0000-000026900000}"/>
    <cellStyle name="Percentuale 11 4 2 4" xfId="20220" xr:uid="{00000000-0005-0000-0000-000027900000}"/>
    <cellStyle name="Percentuale 11 4 2 5" xfId="25523" xr:uid="{00000000-0005-0000-0000-000028900000}"/>
    <cellStyle name="Percentuale 11 4 3" xfId="20221" xr:uid="{00000000-0005-0000-0000-000029900000}"/>
    <cellStyle name="Percentuale 11 4 3 2" xfId="20222" xr:uid="{00000000-0005-0000-0000-00002A900000}"/>
    <cellStyle name="Percentuale 11 4 3 3" xfId="20223" xr:uid="{00000000-0005-0000-0000-00002B900000}"/>
    <cellStyle name="Percentuale 11 4 3 4" xfId="25525" xr:uid="{00000000-0005-0000-0000-00002C900000}"/>
    <cellStyle name="Percentuale 11 4 4" xfId="20224" xr:uid="{00000000-0005-0000-0000-00002D900000}"/>
    <cellStyle name="Percentuale 11 4 5" xfId="20225" xr:uid="{00000000-0005-0000-0000-00002E900000}"/>
    <cellStyle name="Percentuale 11 4 6" xfId="25522" xr:uid="{00000000-0005-0000-0000-00002F900000}"/>
    <cellStyle name="Percentuale 11 5" xfId="20226" xr:uid="{00000000-0005-0000-0000-000030900000}"/>
    <cellStyle name="Percentuale 11 5 2" xfId="20227" xr:uid="{00000000-0005-0000-0000-000031900000}"/>
    <cellStyle name="Percentuale 11 5 3" xfId="20228" xr:uid="{00000000-0005-0000-0000-000032900000}"/>
    <cellStyle name="Percentuale 11 5 4" xfId="25526" xr:uid="{00000000-0005-0000-0000-000033900000}"/>
    <cellStyle name="Percentuale 11 6" xfId="20229" xr:uid="{00000000-0005-0000-0000-000034900000}"/>
    <cellStyle name="Percentuale 11 6 2" xfId="32899" xr:uid="{00000000-0005-0000-0000-000035900000}"/>
    <cellStyle name="Percentuale 11 7" xfId="20230" xr:uid="{00000000-0005-0000-0000-000036900000}"/>
    <cellStyle name="Percentuale 11 8" xfId="23808" xr:uid="{00000000-0005-0000-0000-000037900000}"/>
    <cellStyle name="Percentuale 12" xfId="20231" xr:uid="{00000000-0005-0000-0000-000038900000}"/>
    <cellStyle name="Percentuale 12 2" xfId="20232" xr:uid="{00000000-0005-0000-0000-000039900000}"/>
    <cellStyle name="Percentuale 12 2 2" xfId="20233" xr:uid="{00000000-0005-0000-0000-00003A900000}"/>
    <cellStyle name="Percentuale 12 2 2 2" xfId="20234" xr:uid="{00000000-0005-0000-0000-00003B900000}"/>
    <cellStyle name="Percentuale 12 2 2 3" xfId="20235" xr:uid="{00000000-0005-0000-0000-00003C900000}"/>
    <cellStyle name="Percentuale 12 2 2 4" xfId="25528" xr:uid="{00000000-0005-0000-0000-00003D900000}"/>
    <cellStyle name="Percentuale 12 2 3" xfId="20236" xr:uid="{00000000-0005-0000-0000-00003E900000}"/>
    <cellStyle name="Percentuale 12 2 3 2" xfId="34220" xr:uid="{00000000-0005-0000-0000-00003F900000}"/>
    <cellStyle name="Percentuale 12 2 4" xfId="20237" xr:uid="{00000000-0005-0000-0000-000040900000}"/>
    <cellStyle name="Percentuale 12 2 5" xfId="25527" xr:uid="{00000000-0005-0000-0000-000041900000}"/>
    <cellStyle name="Percentuale 12 3" xfId="20238" xr:uid="{00000000-0005-0000-0000-000042900000}"/>
    <cellStyle name="Percentuale 12 3 2" xfId="20239" xr:uid="{00000000-0005-0000-0000-000043900000}"/>
    <cellStyle name="Percentuale 12 3 2 2" xfId="20240" xr:uid="{00000000-0005-0000-0000-000044900000}"/>
    <cellStyle name="Percentuale 12 3 2 3" xfId="20241" xr:uid="{00000000-0005-0000-0000-000045900000}"/>
    <cellStyle name="Percentuale 12 3 2 4" xfId="25530" xr:uid="{00000000-0005-0000-0000-000046900000}"/>
    <cellStyle name="Percentuale 12 3 3" xfId="20242" xr:uid="{00000000-0005-0000-0000-000047900000}"/>
    <cellStyle name="Percentuale 12 3 3 2" xfId="20243" xr:uid="{00000000-0005-0000-0000-000048900000}"/>
    <cellStyle name="Percentuale 12 3 3 2 2" xfId="20244" xr:uid="{00000000-0005-0000-0000-000049900000}"/>
    <cellStyle name="Percentuale 12 3 3 2 3" xfId="20245" xr:uid="{00000000-0005-0000-0000-00004A900000}"/>
    <cellStyle name="Percentuale 12 3 3 2 4" xfId="25532" xr:uid="{00000000-0005-0000-0000-00004B900000}"/>
    <cellStyle name="Percentuale 12 3 3 3" xfId="20246" xr:uid="{00000000-0005-0000-0000-00004C900000}"/>
    <cellStyle name="Percentuale 12 3 3 4" xfId="20247" xr:uid="{00000000-0005-0000-0000-00004D900000}"/>
    <cellStyle name="Percentuale 12 3 3 5" xfId="25531" xr:uid="{00000000-0005-0000-0000-00004E900000}"/>
    <cellStyle name="Percentuale 12 3 4" xfId="20248" xr:uid="{00000000-0005-0000-0000-00004F900000}"/>
    <cellStyle name="Percentuale 12 3 4 2" xfId="20249" xr:uid="{00000000-0005-0000-0000-000050900000}"/>
    <cellStyle name="Percentuale 12 3 4 3" xfId="20250" xr:uid="{00000000-0005-0000-0000-000051900000}"/>
    <cellStyle name="Percentuale 12 3 4 4" xfId="25533" xr:uid="{00000000-0005-0000-0000-000052900000}"/>
    <cellStyle name="Percentuale 12 3 5" xfId="20251" xr:uid="{00000000-0005-0000-0000-000053900000}"/>
    <cellStyle name="Percentuale 12 3 5 2" xfId="34221" xr:uid="{00000000-0005-0000-0000-000054900000}"/>
    <cellStyle name="Percentuale 12 3 6" xfId="20252" xr:uid="{00000000-0005-0000-0000-000055900000}"/>
    <cellStyle name="Percentuale 12 3 7" xfId="25529" xr:uid="{00000000-0005-0000-0000-000056900000}"/>
    <cellStyle name="Percentuale 12 4" xfId="20253" xr:uid="{00000000-0005-0000-0000-000057900000}"/>
    <cellStyle name="Percentuale 12 4 2" xfId="20254" xr:uid="{00000000-0005-0000-0000-000058900000}"/>
    <cellStyle name="Percentuale 12 4 2 2" xfId="20255" xr:uid="{00000000-0005-0000-0000-000059900000}"/>
    <cellStyle name="Percentuale 12 4 2 2 2" xfId="20256" xr:uid="{00000000-0005-0000-0000-00005A900000}"/>
    <cellStyle name="Percentuale 12 4 2 2 3" xfId="20257" xr:uid="{00000000-0005-0000-0000-00005B900000}"/>
    <cellStyle name="Percentuale 12 4 2 2 4" xfId="25536" xr:uid="{00000000-0005-0000-0000-00005C900000}"/>
    <cellStyle name="Percentuale 12 4 2 3" xfId="20258" xr:uid="{00000000-0005-0000-0000-00005D900000}"/>
    <cellStyle name="Percentuale 12 4 2 4" xfId="20259" xr:uid="{00000000-0005-0000-0000-00005E900000}"/>
    <cellStyle name="Percentuale 12 4 2 5" xfId="25535" xr:uid="{00000000-0005-0000-0000-00005F900000}"/>
    <cellStyle name="Percentuale 12 4 3" xfId="20260" xr:uid="{00000000-0005-0000-0000-000060900000}"/>
    <cellStyle name="Percentuale 12 4 3 2" xfId="20261" xr:uid="{00000000-0005-0000-0000-000061900000}"/>
    <cellStyle name="Percentuale 12 4 3 3" xfId="20262" xr:uid="{00000000-0005-0000-0000-000062900000}"/>
    <cellStyle name="Percentuale 12 4 3 4" xfId="25537" xr:uid="{00000000-0005-0000-0000-000063900000}"/>
    <cellStyle name="Percentuale 12 4 4" xfId="20263" xr:uid="{00000000-0005-0000-0000-000064900000}"/>
    <cellStyle name="Percentuale 12 4 5" xfId="20264" xr:uid="{00000000-0005-0000-0000-000065900000}"/>
    <cellStyle name="Percentuale 12 4 6" xfId="25534" xr:uid="{00000000-0005-0000-0000-000066900000}"/>
    <cellStyle name="Percentuale 12 5" xfId="20265" xr:uid="{00000000-0005-0000-0000-000067900000}"/>
    <cellStyle name="Percentuale 12 5 2" xfId="20266" xr:uid="{00000000-0005-0000-0000-000068900000}"/>
    <cellStyle name="Percentuale 12 5 3" xfId="20267" xr:uid="{00000000-0005-0000-0000-000069900000}"/>
    <cellStyle name="Percentuale 12 5 4" xfId="25538" xr:uid="{00000000-0005-0000-0000-00006A900000}"/>
    <cellStyle name="Percentuale 12 6" xfId="20268" xr:uid="{00000000-0005-0000-0000-00006B900000}"/>
    <cellStyle name="Percentuale 12 6 2" xfId="32900" xr:uid="{00000000-0005-0000-0000-00006C900000}"/>
    <cellStyle name="Percentuale 12 7" xfId="20269" xr:uid="{00000000-0005-0000-0000-00006D900000}"/>
    <cellStyle name="Percentuale 12 8" xfId="23809" xr:uid="{00000000-0005-0000-0000-00006E900000}"/>
    <cellStyle name="Percentuale 13" xfId="20270" xr:uid="{00000000-0005-0000-0000-00006F900000}"/>
    <cellStyle name="Percentuale 13 2" xfId="20271" xr:uid="{00000000-0005-0000-0000-000070900000}"/>
    <cellStyle name="Percentuale 13 2 2" xfId="20272" xr:uid="{00000000-0005-0000-0000-000071900000}"/>
    <cellStyle name="Percentuale 13 2 2 2" xfId="20273" xr:uid="{00000000-0005-0000-0000-000072900000}"/>
    <cellStyle name="Percentuale 13 2 2 3" xfId="20274" xr:uid="{00000000-0005-0000-0000-000073900000}"/>
    <cellStyle name="Percentuale 13 2 2 4" xfId="25540" xr:uid="{00000000-0005-0000-0000-000074900000}"/>
    <cellStyle name="Percentuale 13 2 3" xfId="20275" xr:uid="{00000000-0005-0000-0000-000075900000}"/>
    <cellStyle name="Percentuale 13 2 3 2" xfId="34222" xr:uid="{00000000-0005-0000-0000-000076900000}"/>
    <cellStyle name="Percentuale 13 2 4" xfId="20276" xr:uid="{00000000-0005-0000-0000-000077900000}"/>
    <cellStyle name="Percentuale 13 2 5" xfId="25539" xr:uid="{00000000-0005-0000-0000-000078900000}"/>
    <cellStyle name="Percentuale 13 3" xfId="20277" xr:uid="{00000000-0005-0000-0000-000079900000}"/>
    <cellStyle name="Percentuale 13 3 2" xfId="20278" xr:uid="{00000000-0005-0000-0000-00007A900000}"/>
    <cellStyle name="Percentuale 13 3 2 2" xfId="20279" xr:uid="{00000000-0005-0000-0000-00007B900000}"/>
    <cellStyle name="Percentuale 13 3 2 3" xfId="20280" xr:uid="{00000000-0005-0000-0000-00007C900000}"/>
    <cellStyle name="Percentuale 13 3 2 4" xfId="25542" xr:uid="{00000000-0005-0000-0000-00007D900000}"/>
    <cellStyle name="Percentuale 13 3 3" xfId="20281" xr:uid="{00000000-0005-0000-0000-00007E900000}"/>
    <cellStyle name="Percentuale 13 3 3 2" xfId="20282" xr:uid="{00000000-0005-0000-0000-00007F900000}"/>
    <cellStyle name="Percentuale 13 3 3 2 2" xfId="20283" xr:uid="{00000000-0005-0000-0000-000080900000}"/>
    <cellStyle name="Percentuale 13 3 3 2 3" xfId="20284" xr:uid="{00000000-0005-0000-0000-000081900000}"/>
    <cellStyle name="Percentuale 13 3 3 2 4" xfId="25544" xr:uid="{00000000-0005-0000-0000-000082900000}"/>
    <cellStyle name="Percentuale 13 3 3 3" xfId="20285" xr:uid="{00000000-0005-0000-0000-000083900000}"/>
    <cellStyle name="Percentuale 13 3 3 4" xfId="20286" xr:uid="{00000000-0005-0000-0000-000084900000}"/>
    <cellStyle name="Percentuale 13 3 3 5" xfId="25543" xr:uid="{00000000-0005-0000-0000-000085900000}"/>
    <cellStyle name="Percentuale 13 3 4" xfId="20287" xr:uid="{00000000-0005-0000-0000-000086900000}"/>
    <cellStyle name="Percentuale 13 3 4 2" xfId="20288" xr:uid="{00000000-0005-0000-0000-000087900000}"/>
    <cellStyle name="Percentuale 13 3 4 3" xfId="20289" xr:uid="{00000000-0005-0000-0000-000088900000}"/>
    <cellStyle name="Percentuale 13 3 4 4" xfId="25545" xr:uid="{00000000-0005-0000-0000-000089900000}"/>
    <cellStyle name="Percentuale 13 3 5" xfId="20290" xr:uid="{00000000-0005-0000-0000-00008A900000}"/>
    <cellStyle name="Percentuale 13 3 5 2" xfId="34223" xr:uid="{00000000-0005-0000-0000-00008B900000}"/>
    <cellStyle name="Percentuale 13 3 6" xfId="20291" xr:uid="{00000000-0005-0000-0000-00008C900000}"/>
    <cellStyle name="Percentuale 13 3 7" xfId="25541" xr:uid="{00000000-0005-0000-0000-00008D900000}"/>
    <cellStyle name="Percentuale 13 4" xfId="20292" xr:uid="{00000000-0005-0000-0000-00008E900000}"/>
    <cellStyle name="Percentuale 13 4 2" xfId="20293" xr:uid="{00000000-0005-0000-0000-00008F900000}"/>
    <cellStyle name="Percentuale 13 4 2 2" xfId="20294" xr:uid="{00000000-0005-0000-0000-000090900000}"/>
    <cellStyle name="Percentuale 13 4 2 2 2" xfId="20295" xr:uid="{00000000-0005-0000-0000-000091900000}"/>
    <cellStyle name="Percentuale 13 4 2 2 3" xfId="20296" xr:uid="{00000000-0005-0000-0000-000092900000}"/>
    <cellStyle name="Percentuale 13 4 2 2 4" xfId="25548" xr:uid="{00000000-0005-0000-0000-000093900000}"/>
    <cellStyle name="Percentuale 13 4 2 3" xfId="20297" xr:uid="{00000000-0005-0000-0000-000094900000}"/>
    <cellStyle name="Percentuale 13 4 2 4" xfId="20298" xr:uid="{00000000-0005-0000-0000-000095900000}"/>
    <cellStyle name="Percentuale 13 4 2 5" xfId="25547" xr:uid="{00000000-0005-0000-0000-000096900000}"/>
    <cellStyle name="Percentuale 13 4 3" xfId="20299" xr:uid="{00000000-0005-0000-0000-000097900000}"/>
    <cellStyle name="Percentuale 13 4 3 2" xfId="20300" xr:uid="{00000000-0005-0000-0000-000098900000}"/>
    <cellStyle name="Percentuale 13 4 3 3" xfId="20301" xr:uid="{00000000-0005-0000-0000-000099900000}"/>
    <cellStyle name="Percentuale 13 4 3 4" xfId="25549" xr:uid="{00000000-0005-0000-0000-00009A900000}"/>
    <cellStyle name="Percentuale 13 4 4" xfId="20302" xr:uid="{00000000-0005-0000-0000-00009B900000}"/>
    <cellStyle name="Percentuale 13 4 5" xfId="20303" xr:uid="{00000000-0005-0000-0000-00009C900000}"/>
    <cellStyle name="Percentuale 13 4 6" xfId="25546" xr:uid="{00000000-0005-0000-0000-00009D900000}"/>
    <cellStyle name="Percentuale 13 5" xfId="20304" xr:uid="{00000000-0005-0000-0000-00009E900000}"/>
    <cellStyle name="Percentuale 13 5 2" xfId="20305" xr:uid="{00000000-0005-0000-0000-00009F900000}"/>
    <cellStyle name="Percentuale 13 5 3" xfId="20306" xr:uid="{00000000-0005-0000-0000-0000A0900000}"/>
    <cellStyle name="Percentuale 13 5 4" xfId="25550" xr:uid="{00000000-0005-0000-0000-0000A1900000}"/>
    <cellStyle name="Percentuale 13 6" xfId="20307" xr:uid="{00000000-0005-0000-0000-0000A2900000}"/>
    <cellStyle name="Percentuale 13 6 2" xfId="32901" xr:uid="{00000000-0005-0000-0000-0000A3900000}"/>
    <cellStyle name="Percentuale 13 7" xfId="20308" xr:uid="{00000000-0005-0000-0000-0000A4900000}"/>
    <cellStyle name="Percentuale 13 8" xfId="23810" xr:uid="{00000000-0005-0000-0000-0000A5900000}"/>
    <cellStyle name="Percentuale 14" xfId="20309" xr:uid="{00000000-0005-0000-0000-0000A6900000}"/>
    <cellStyle name="Percentuale 14 2" xfId="20310" xr:uid="{00000000-0005-0000-0000-0000A7900000}"/>
    <cellStyle name="Percentuale 14 2 2" xfId="20311" xr:uid="{00000000-0005-0000-0000-0000A8900000}"/>
    <cellStyle name="Percentuale 14 2 2 2" xfId="20312" xr:uid="{00000000-0005-0000-0000-0000A9900000}"/>
    <cellStyle name="Percentuale 14 2 2 3" xfId="20313" xr:uid="{00000000-0005-0000-0000-0000AA900000}"/>
    <cellStyle name="Percentuale 14 2 2 4" xfId="25552" xr:uid="{00000000-0005-0000-0000-0000AB900000}"/>
    <cellStyle name="Percentuale 14 2 3" xfId="20314" xr:uid="{00000000-0005-0000-0000-0000AC900000}"/>
    <cellStyle name="Percentuale 14 2 3 2" xfId="34224" xr:uid="{00000000-0005-0000-0000-0000AD900000}"/>
    <cellStyle name="Percentuale 14 2 4" xfId="20315" xr:uid="{00000000-0005-0000-0000-0000AE900000}"/>
    <cellStyle name="Percentuale 14 2 5" xfId="25551" xr:uid="{00000000-0005-0000-0000-0000AF900000}"/>
    <cellStyle name="Percentuale 14 3" xfId="20316" xr:uid="{00000000-0005-0000-0000-0000B0900000}"/>
    <cellStyle name="Percentuale 14 3 2" xfId="20317" xr:uid="{00000000-0005-0000-0000-0000B1900000}"/>
    <cellStyle name="Percentuale 14 3 2 2" xfId="20318" xr:uid="{00000000-0005-0000-0000-0000B2900000}"/>
    <cellStyle name="Percentuale 14 3 2 3" xfId="20319" xr:uid="{00000000-0005-0000-0000-0000B3900000}"/>
    <cellStyle name="Percentuale 14 3 2 4" xfId="25554" xr:uid="{00000000-0005-0000-0000-0000B4900000}"/>
    <cellStyle name="Percentuale 14 3 3" xfId="20320" xr:uid="{00000000-0005-0000-0000-0000B5900000}"/>
    <cellStyle name="Percentuale 14 3 3 2" xfId="20321" xr:uid="{00000000-0005-0000-0000-0000B6900000}"/>
    <cellStyle name="Percentuale 14 3 3 2 2" xfId="20322" xr:uid="{00000000-0005-0000-0000-0000B7900000}"/>
    <cellStyle name="Percentuale 14 3 3 2 3" xfId="20323" xr:uid="{00000000-0005-0000-0000-0000B8900000}"/>
    <cellStyle name="Percentuale 14 3 3 2 4" xfId="25556" xr:uid="{00000000-0005-0000-0000-0000B9900000}"/>
    <cellStyle name="Percentuale 14 3 3 3" xfId="20324" xr:uid="{00000000-0005-0000-0000-0000BA900000}"/>
    <cellStyle name="Percentuale 14 3 3 4" xfId="20325" xr:uid="{00000000-0005-0000-0000-0000BB900000}"/>
    <cellStyle name="Percentuale 14 3 3 5" xfId="25555" xr:uid="{00000000-0005-0000-0000-0000BC900000}"/>
    <cellStyle name="Percentuale 14 3 4" xfId="20326" xr:uid="{00000000-0005-0000-0000-0000BD900000}"/>
    <cellStyle name="Percentuale 14 3 4 2" xfId="20327" xr:uid="{00000000-0005-0000-0000-0000BE900000}"/>
    <cellStyle name="Percentuale 14 3 4 3" xfId="20328" xr:uid="{00000000-0005-0000-0000-0000BF900000}"/>
    <cellStyle name="Percentuale 14 3 4 4" xfId="25557" xr:uid="{00000000-0005-0000-0000-0000C0900000}"/>
    <cellStyle name="Percentuale 14 3 5" xfId="20329" xr:uid="{00000000-0005-0000-0000-0000C1900000}"/>
    <cellStyle name="Percentuale 14 3 5 2" xfId="34225" xr:uid="{00000000-0005-0000-0000-0000C2900000}"/>
    <cellStyle name="Percentuale 14 3 6" xfId="20330" xr:uid="{00000000-0005-0000-0000-0000C3900000}"/>
    <cellStyle name="Percentuale 14 3 7" xfId="25553" xr:uid="{00000000-0005-0000-0000-0000C4900000}"/>
    <cellStyle name="Percentuale 14 4" xfId="20331" xr:uid="{00000000-0005-0000-0000-0000C5900000}"/>
    <cellStyle name="Percentuale 14 4 2" xfId="20332" xr:uid="{00000000-0005-0000-0000-0000C6900000}"/>
    <cellStyle name="Percentuale 14 4 2 2" xfId="20333" xr:uid="{00000000-0005-0000-0000-0000C7900000}"/>
    <cellStyle name="Percentuale 14 4 2 2 2" xfId="20334" xr:uid="{00000000-0005-0000-0000-0000C8900000}"/>
    <cellStyle name="Percentuale 14 4 2 2 3" xfId="20335" xr:uid="{00000000-0005-0000-0000-0000C9900000}"/>
    <cellStyle name="Percentuale 14 4 2 2 4" xfId="25560" xr:uid="{00000000-0005-0000-0000-0000CA900000}"/>
    <cellStyle name="Percentuale 14 4 2 3" xfId="20336" xr:uid="{00000000-0005-0000-0000-0000CB900000}"/>
    <cellStyle name="Percentuale 14 4 2 4" xfId="20337" xr:uid="{00000000-0005-0000-0000-0000CC900000}"/>
    <cellStyle name="Percentuale 14 4 2 5" xfId="25559" xr:uid="{00000000-0005-0000-0000-0000CD900000}"/>
    <cellStyle name="Percentuale 14 4 3" xfId="20338" xr:uid="{00000000-0005-0000-0000-0000CE900000}"/>
    <cellStyle name="Percentuale 14 4 3 2" xfId="20339" xr:uid="{00000000-0005-0000-0000-0000CF900000}"/>
    <cellStyle name="Percentuale 14 4 3 3" xfId="20340" xr:uid="{00000000-0005-0000-0000-0000D0900000}"/>
    <cellStyle name="Percentuale 14 4 3 4" xfId="25561" xr:uid="{00000000-0005-0000-0000-0000D1900000}"/>
    <cellStyle name="Percentuale 14 4 4" xfId="20341" xr:uid="{00000000-0005-0000-0000-0000D2900000}"/>
    <cellStyle name="Percentuale 14 4 5" xfId="20342" xr:uid="{00000000-0005-0000-0000-0000D3900000}"/>
    <cellStyle name="Percentuale 14 4 6" xfId="25558" xr:uid="{00000000-0005-0000-0000-0000D4900000}"/>
    <cellStyle name="Percentuale 14 5" xfId="20343" xr:uid="{00000000-0005-0000-0000-0000D5900000}"/>
    <cellStyle name="Percentuale 14 5 2" xfId="20344" xr:uid="{00000000-0005-0000-0000-0000D6900000}"/>
    <cellStyle name="Percentuale 14 5 3" xfId="20345" xr:uid="{00000000-0005-0000-0000-0000D7900000}"/>
    <cellStyle name="Percentuale 14 5 4" xfId="20346" xr:uid="{00000000-0005-0000-0000-0000D8900000}"/>
    <cellStyle name="Percentuale 14 5 5" xfId="25562" xr:uid="{00000000-0005-0000-0000-0000D9900000}"/>
    <cellStyle name="Percentuale 14 6" xfId="20347" xr:uid="{00000000-0005-0000-0000-0000DA900000}"/>
    <cellStyle name="Percentuale 14 6 2" xfId="32902" xr:uid="{00000000-0005-0000-0000-0000DB900000}"/>
    <cellStyle name="Percentuale 14 7" xfId="20348" xr:uid="{00000000-0005-0000-0000-0000DC900000}"/>
    <cellStyle name="Percentuale 14 8" xfId="23811" xr:uid="{00000000-0005-0000-0000-0000DD900000}"/>
    <cellStyle name="Percentuale 15" xfId="20349" xr:uid="{00000000-0005-0000-0000-0000DE900000}"/>
    <cellStyle name="Percentuale 15 2" xfId="20350" xr:uid="{00000000-0005-0000-0000-0000DF900000}"/>
    <cellStyle name="Percentuale 15 2 2" xfId="20351" xr:uid="{00000000-0005-0000-0000-0000E0900000}"/>
    <cellStyle name="Percentuale 15 2 2 2" xfId="20352" xr:uid="{00000000-0005-0000-0000-0000E1900000}"/>
    <cellStyle name="Percentuale 15 2 2 3" xfId="20353" xr:uid="{00000000-0005-0000-0000-0000E2900000}"/>
    <cellStyle name="Percentuale 15 2 2 4" xfId="20354" xr:uid="{00000000-0005-0000-0000-0000E3900000}"/>
    <cellStyle name="Percentuale 15 2 2 5" xfId="25564" xr:uid="{00000000-0005-0000-0000-0000E4900000}"/>
    <cellStyle name="Percentuale 15 2 3" xfId="20355" xr:uid="{00000000-0005-0000-0000-0000E5900000}"/>
    <cellStyle name="Percentuale 15 2 3 2" xfId="34226" xr:uid="{00000000-0005-0000-0000-0000E6900000}"/>
    <cellStyle name="Percentuale 15 2 4" xfId="20356" xr:uid="{00000000-0005-0000-0000-0000E7900000}"/>
    <cellStyle name="Percentuale 15 2 5" xfId="20357" xr:uid="{00000000-0005-0000-0000-0000E8900000}"/>
    <cellStyle name="Percentuale 15 2 6" xfId="25563" xr:uid="{00000000-0005-0000-0000-0000E9900000}"/>
    <cellStyle name="Percentuale 15 3" xfId="20358" xr:uid="{00000000-0005-0000-0000-0000EA900000}"/>
    <cellStyle name="Percentuale 15 3 2" xfId="20359" xr:uid="{00000000-0005-0000-0000-0000EB900000}"/>
    <cellStyle name="Percentuale 15 3 2 2" xfId="20360" xr:uid="{00000000-0005-0000-0000-0000EC900000}"/>
    <cellStyle name="Percentuale 15 3 2 3" xfId="20361" xr:uid="{00000000-0005-0000-0000-0000ED900000}"/>
    <cellStyle name="Percentuale 15 3 2 4" xfId="20362" xr:uid="{00000000-0005-0000-0000-0000EE900000}"/>
    <cellStyle name="Percentuale 15 3 2 5" xfId="25566" xr:uid="{00000000-0005-0000-0000-0000EF900000}"/>
    <cellStyle name="Percentuale 15 3 3" xfId="20363" xr:uid="{00000000-0005-0000-0000-0000F0900000}"/>
    <cellStyle name="Percentuale 15 3 3 2" xfId="20364" xr:uid="{00000000-0005-0000-0000-0000F1900000}"/>
    <cellStyle name="Percentuale 15 3 3 2 2" xfId="20365" xr:uid="{00000000-0005-0000-0000-0000F2900000}"/>
    <cellStyle name="Percentuale 15 3 3 2 3" xfId="20366" xr:uid="{00000000-0005-0000-0000-0000F3900000}"/>
    <cellStyle name="Percentuale 15 3 3 2 4" xfId="20367" xr:uid="{00000000-0005-0000-0000-0000F4900000}"/>
    <cellStyle name="Percentuale 15 3 3 2 5" xfId="25568" xr:uid="{00000000-0005-0000-0000-0000F5900000}"/>
    <cellStyle name="Percentuale 15 3 3 3" xfId="20368" xr:uid="{00000000-0005-0000-0000-0000F6900000}"/>
    <cellStyle name="Percentuale 15 3 3 4" xfId="20369" xr:uid="{00000000-0005-0000-0000-0000F7900000}"/>
    <cellStyle name="Percentuale 15 3 3 5" xfId="20370" xr:uid="{00000000-0005-0000-0000-0000F8900000}"/>
    <cellStyle name="Percentuale 15 3 3 6" xfId="25567" xr:uid="{00000000-0005-0000-0000-0000F9900000}"/>
    <cellStyle name="Percentuale 15 3 4" xfId="20371" xr:uid="{00000000-0005-0000-0000-0000FA900000}"/>
    <cellStyle name="Percentuale 15 3 4 2" xfId="20372" xr:uid="{00000000-0005-0000-0000-0000FB900000}"/>
    <cellStyle name="Percentuale 15 3 4 3" xfId="20373" xr:uid="{00000000-0005-0000-0000-0000FC900000}"/>
    <cellStyle name="Percentuale 15 3 4 4" xfId="20374" xr:uid="{00000000-0005-0000-0000-0000FD900000}"/>
    <cellStyle name="Percentuale 15 3 4 5" xfId="25569" xr:uid="{00000000-0005-0000-0000-0000FE900000}"/>
    <cellStyle name="Percentuale 15 3 5" xfId="20375" xr:uid="{00000000-0005-0000-0000-0000FF900000}"/>
    <cellStyle name="Percentuale 15 3 5 2" xfId="34227" xr:uid="{00000000-0005-0000-0000-000000910000}"/>
    <cellStyle name="Percentuale 15 3 6" xfId="20376" xr:uid="{00000000-0005-0000-0000-000001910000}"/>
    <cellStyle name="Percentuale 15 3 7" xfId="20377" xr:uid="{00000000-0005-0000-0000-000002910000}"/>
    <cellStyle name="Percentuale 15 3 8" xfId="25565" xr:uid="{00000000-0005-0000-0000-000003910000}"/>
    <cellStyle name="Percentuale 15 4" xfId="20378" xr:uid="{00000000-0005-0000-0000-000004910000}"/>
    <cellStyle name="Percentuale 15 4 2" xfId="20379" xr:uid="{00000000-0005-0000-0000-000005910000}"/>
    <cellStyle name="Percentuale 15 4 2 2" xfId="20380" xr:uid="{00000000-0005-0000-0000-000006910000}"/>
    <cellStyle name="Percentuale 15 4 2 2 2" xfId="20381" xr:uid="{00000000-0005-0000-0000-000007910000}"/>
    <cellStyle name="Percentuale 15 4 2 2 3" xfId="20382" xr:uid="{00000000-0005-0000-0000-000008910000}"/>
    <cellStyle name="Percentuale 15 4 2 2 4" xfId="20383" xr:uid="{00000000-0005-0000-0000-000009910000}"/>
    <cellStyle name="Percentuale 15 4 2 2 5" xfId="25572" xr:uid="{00000000-0005-0000-0000-00000A910000}"/>
    <cellStyle name="Percentuale 15 4 2 3" xfId="20384" xr:uid="{00000000-0005-0000-0000-00000B910000}"/>
    <cellStyle name="Percentuale 15 4 2 4" xfId="20385" xr:uid="{00000000-0005-0000-0000-00000C910000}"/>
    <cellStyle name="Percentuale 15 4 2 5" xfId="20386" xr:uid="{00000000-0005-0000-0000-00000D910000}"/>
    <cellStyle name="Percentuale 15 4 2 6" xfId="25571" xr:uid="{00000000-0005-0000-0000-00000E910000}"/>
    <cellStyle name="Percentuale 15 4 3" xfId="20387" xr:uid="{00000000-0005-0000-0000-00000F910000}"/>
    <cellStyle name="Percentuale 15 4 3 2" xfId="20388" xr:uid="{00000000-0005-0000-0000-000010910000}"/>
    <cellStyle name="Percentuale 15 4 3 3" xfId="20389" xr:uid="{00000000-0005-0000-0000-000011910000}"/>
    <cellStyle name="Percentuale 15 4 3 4" xfId="20390" xr:uid="{00000000-0005-0000-0000-000012910000}"/>
    <cellStyle name="Percentuale 15 4 3 5" xfId="25573" xr:uid="{00000000-0005-0000-0000-000013910000}"/>
    <cellStyle name="Percentuale 15 4 4" xfId="20391" xr:uid="{00000000-0005-0000-0000-000014910000}"/>
    <cellStyle name="Percentuale 15 4 5" xfId="20392" xr:uid="{00000000-0005-0000-0000-000015910000}"/>
    <cellStyle name="Percentuale 15 4 6" xfId="20393" xr:uid="{00000000-0005-0000-0000-000016910000}"/>
    <cellStyle name="Percentuale 15 4 7" xfId="25570" xr:uid="{00000000-0005-0000-0000-000017910000}"/>
    <cellStyle name="Percentuale 15 5" xfId="20394" xr:uid="{00000000-0005-0000-0000-000018910000}"/>
    <cellStyle name="Percentuale 15 5 2" xfId="20395" xr:uid="{00000000-0005-0000-0000-000019910000}"/>
    <cellStyle name="Percentuale 15 5 3" xfId="20396" xr:uid="{00000000-0005-0000-0000-00001A910000}"/>
    <cellStyle name="Percentuale 15 5 4" xfId="20397" xr:uid="{00000000-0005-0000-0000-00001B910000}"/>
    <cellStyle name="Percentuale 15 5 5" xfId="25574" xr:uid="{00000000-0005-0000-0000-00001C910000}"/>
    <cellStyle name="Percentuale 15 6" xfId="20398" xr:uid="{00000000-0005-0000-0000-00001D910000}"/>
    <cellStyle name="Percentuale 15 6 2" xfId="32903" xr:uid="{00000000-0005-0000-0000-00001E910000}"/>
    <cellStyle name="Percentuale 15 7" xfId="20399" xr:uid="{00000000-0005-0000-0000-00001F910000}"/>
    <cellStyle name="Percentuale 15 8" xfId="20400" xr:uid="{00000000-0005-0000-0000-000020910000}"/>
    <cellStyle name="Percentuale 15 9" xfId="23812" xr:uid="{00000000-0005-0000-0000-000021910000}"/>
    <cellStyle name="Percentuale 16" xfId="20401" xr:uid="{00000000-0005-0000-0000-000022910000}"/>
    <cellStyle name="Percentuale 16 2" xfId="20402" xr:uid="{00000000-0005-0000-0000-000023910000}"/>
    <cellStyle name="Percentuale 16 2 2" xfId="20403" xr:uid="{00000000-0005-0000-0000-000024910000}"/>
    <cellStyle name="Percentuale 16 2 2 2" xfId="20404" xr:uid="{00000000-0005-0000-0000-000025910000}"/>
    <cellStyle name="Percentuale 16 2 2 3" xfId="20405" xr:uid="{00000000-0005-0000-0000-000026910000}"/>
    <cellStyle name="Percentuale 16 2 2 4" xfId="20406" xr:uid="{00000000-0005-0000-0000-000027910000}"/>
    <cellStyle name="Percentuale 16 2 2 5" xfId="25576" xr:uid="{00000000-0005-0000-0000-000028910000}"/>
    <cellStyle name="Percentuale 16 2 3" xfId="20407" xr:uid="{00000000-0005-0000-0000-000029910000}"/>
    <cellStyle name="Percentuale 16 2 3 2" xfId="34228" xr:uid="{00000000-0005-0000-0000-00002A910000}"/>
    <cellStyle name="Percentuale 16 2 4" xfId="20408" xr:uid="{00000000-0005-0000-0000-00002B910000}"/>
    <cellStyle name="Percentuale 16 2 5" xfId="20409" xr:uid="{00000000-0005-0000-0000-00002C910000}"/>
    <cellStyle name="Percentuale 16 2 6" xfId="25575" xr:uid="{00000000-0005-0000-0000-00002D910000}"/>
    <cellStyle name="Percentuale 16 3" xfId="20410" xr:uid="{00000000-0005-0000-0000-00002E910000}"/>
    <cellStyle name="Percentuale 16 3 2" xfId="20411" xr:uid="{00000000-0005-0000-0000-00002F910000}"/>
    <cellStyle name="Percentuale 16 3 2 2" xfId="20412" xr:uid="{00000000-0005-0000-0000-000030910000}"/>
    <cellStyle name="Percentuale 16 3 2 3" xfId="20413" xr:uid="{00000000-0005-0000-0000-000031910000}"/>
    <cellStyle name="Percentuale 16 3 2 4" xfId="20414" xr:uid="{00000000-0005-0000-0000-000032910000}"/>
    <cellStyle name="Percentuale 16 3 2 5" xfId="25578" xr:uid="{00000000-0005-0000-0000-000033910000}"/>
    <cellStyle name="Percentuale 16 3 3" xfId="20415" xr:uid="{00000000-0005-0000-0000-000034910000}"/>
    <cellStyle name="Percentuale 16 3 3 2" xfId="20416" xr:uid="{00000000-0005-0000-0000-000035910000}"/>
    <cellStyle name="Percentuale 16 3 3 2 2" xfId="20417" xr:uid="{00000000-0005-0000-0000-000036910000}"/>
    <cellStyle name="Percentuale 16 3 3 2 3" xfId="20418" xr:uid="{00000000-0005-0000-0000-000037910000}"/>
    <cellStyle name="Percentuale 16 3 3 2 4" xfId="20419" xr:uid="{00000000-0005-0000-0000-000038910000}"/>
    <cellStyle name="Percentuale 16 3 3 2 5" xfId="25580" xr:uid="{00000000-0005-0000-0000-000039910000}"/>
    <cellStyle name="Percentuale 16 3 3 3" xfId="20420" xr:uid="{00000000-0005-0000-0000-00003A910000}"/>
    <cellStyle name="Percentuale 16 3 3 4" xfId="20421" xr:uid="{00000000-0005-0000-0000-00003B910000}"/>
    <cellStyle name="Percentuale 16 3 3 5" xfId="20422" xr:uid="{00000000-0005-0000-0000-00003C910000}"/>
    <cellStyle name="Percentuale 16 3 3 6" xfId="25579" xr:uid="{00000000-0005-0000-0000-00003D910000}"/>
    <cellStyle name="Percentuale 16 3 4" xfId="20423" xr:uid="{00000000-0005-0000-0000-00003E910000}"/>
    <cellStyle name="Percentuale 16 3 4 2" xfId="20424" xr:uid="{00000000-0005-0000-0000-00003F910000}"/>
    <cellStyle name="Percentuale 16 3 4 3" xfId="20425" xr:uid="{00000000-0005-0000-0000-000040910000}"/>
    <cellStyle name="Percentuale 16 3 4 4" xfId="20426" xr:uid="{00000000-0005-0000-0000-000041910000}"/>
    <cellStyle name="Percentuale 16 3 4 5" xfId="25581" xr:uid="{00000000-0005-0000-0000-000042910000}"/>
    <cellStyle name="Percentuale 16 3 5" xfId="20427" xr:uid="{00000000-0005-0000-0000-000043910000}"/>
    <cellStyle name="Percentuale 16 3 5 2" xfId="34229" xr:uid="{00000000-0005-0000-0000-000044910000}"/>
    <cellStyle name="Percentuale 16 3 6" xfId="20428" xr:uid="{00000000-0005-0000-0000-000045910000}"/>
    <cellStyle name="Percentuale 16 3 7" xfId="20429" xr:uid="{00000000-0005-0000-0000-000046910000}"/>
    <cellStyle name="Percentuale 16 3 8" xfId="25577" xr:uid="{00000000-0005-0000-0000-000047910000}"/>
    <cellStyle name="Percentuale 16 4" xfId="20430" xr:uid="{00000000-0005-0000-0000-000048910000}"/>
    <cellStyle name="Percentuale 16 4 2" xfId="20431" xr:uid="{00000000-0005-0000-0000-000049910000}"/>
    <cellStyle name="Percentuale 16 4 2 2" xfId="20432" xr:uid="{00000000-0005-0000-0000-00004A910000}"/>
    <cellStyle name="Percentuale 16 4 2 2 2" xfId="20433" xr:uid="{00000000-0005-0000-0000-00004B910000}"/>
    <cellStyle name="Percentuale 16 4 2 2 3" xfId="20434" xr:uid="{00000000-0005-0000-0000-00004C910000}"/>
    <cellStyle name="Percentuale 16 4 2 2 4" xfId="20435" xr:uid="{00000000-0005-0000-0000-00004D910000}"/>
    <cellStyle name="Percentuale 16 4 2 2 5" xfId="25584" xr:uid="{00000000-0005-0000-0000-00004E910000}"/>
    <cellStyle name="Percentuale 16 4 2 3" xfId="20436" xr:uid="{00000000-0005-0000-0000-00004F910000}"/>
    <cellStyle name="Percentuale 16 4 2 4" xfId="20437" xr:uid="{00000000-0005-0000-0000-000050910000}"/>
    <cellStyle name="Percentuale 16 4 2 5" xfId="20438" xr:uid="{00000000-0005-0000-0000-000051910000}"/>
    <cellStyle name="Percentuale 16 4 2 6" xfId="25583" xr:uid="{00000000-0005-0000-0000-000052910000}"/>
    <cellStyle name="Percentuale 16 4 3" xfId="20439" xr:uid="{00000000-0005-0000-0000-000053910000}"/>
    <cellStyle name="Percentuale 16 4 3 2" xfId="20440" xr:uid="{00000000-0005-0000-0000-000054910000}"/>
    <cellStyle name="Percentuale 16 4 3 3" xfId="20441" xr:uid="{00000000-0005-0000-0000-000055910000}"/>
    <cellStyle name="Percentuale 16 4 3 4" xfId="20442" xr:uid="{00000000-0005-0000-0000-000056910000}"/>
    <cellStyle name="Percentuale 16 4 3 5" xfId="25585" xr:uid="{00000000-0005-0000-0000-000057910000}"/>
    <cellStyle name="Percentuale 16 4 4" xfId="20443" xr:uid="{00000000-0005-0000-0000-000058910000}"/>
    <cellStyle name="Percentuale 16 4 5" xfId="20444" xr:uid="{00000000-0005-0000-0000-000059910000}"/>
    <cellStyle name="Percentuale 16 4 6" xfId="20445" xr:uid="{00000000-0005-0000-0000-00005A910000}"/>
    <cellStyle name="Percentuale 16 4 7" xfId="25582" xr:uid="{00000000-0005-0000-0000-00005B910000}"/>
    <cellStyle name="Percentuale 16 5" xfId="20446" xr:uid="{00000000-0005-0000-0000-00005C910000}"/>
    <cellStyle name="Percentuale 16 5 2" xfId="20447" xr:uid="{00000000-0005-0000-0000-00005D910000}"/>
    <cellStyle name="Percentuale 16 5 3" xfId="20448" xr:uid="{00000000-0005-0000-0000-00005E910000}"/>
    <cellStyle name="Percentuale 16 5 4" xfId="20449" xr:uid="{00000000-0005-0000-0000-00005F910000}"/>
    <cellStyle name="Percentuale 16 5 5" xfId="25586" xr:uid="{00000000-0005-0000-0000-000060910000}"/>
    <cellStyle name="Percentuale 16 6" xfId="20450" xr:uid="{00000000-0005-0000-0000-000061910000}"/>
    <cellStyle name="Percentuale 16 6 2" xfId="32904" xr:uid="{00000000-0005-0000-0000-000062910000}"/>
    <cellStyle name="Percentuale 16 7" xfId="20451" xr:uid="{00000000-0005-0000-0000-000063910000}"/>
    <cellStyle name="Percentuale 16 8" xfId="20452" xr:uid="{00000000-0005-0000-0000-000064910000}"/>
    <cellStyle name="Percentuale 16 9" xfId="23813" xr:uid="{00000000-0005-0000-0000-000065910000}"/>
    <cellStyle name="Percentuale 17" xfId="20453" xr:uid="{00000000-0005-0000-0000-000066910000}"/>
    <cellStyle name="Percentuale 17 2" xfId="20454" xr:uid="{00000000-0005-0000-0000-000067910000}"/>
    <cellStyle name="Percentuale 17 2 2" xfId="20455" xr:uid="{00000000-0005-0000-0000-000068910000}"/>
    <cellStyle name="Percentuale 17 2 2 2" xfId="20456" xr:uid="{00000000-0005-0000-0000-000069910000}"/>
    <cellStyle name="Percentuale 17 2 2 3" xfId="20457" xr:uid="{00000000-0005-0000-0000-00006A910000}"/>
    <cellStyle name="Percentuale 17 2 2 4" xfId="20458" xr:uid="{00000000-0005-0000-0000-00006B910000}"/>
    <cellStyle name="Percentuale 17 2 2 5" xfId="25588" xr:uid="{00000000-0005-0000-0000-00006C910000}"/>
    <cellStyle name="Percentuale 17 2 3" xfId="20459" xr:uid="{00000000-0005-0000-0000-00006D910000}"/>
    <cellStyle name="Percentuale 17 2 3 2" xfId="34230" xr:uid="{00000000-0005-0000-0000-00006E910000}"/>
    <cellStyle name="Percentuale 17 2 4" xfId="20460" xr:uid="{00000000-0005-0000-0000-00006F910000}"/>
    <cellStyle name="Percentuale 17 2 5" xfId="20461" xr:uid="{00000000-0005-0000-0000-000070910000}"/>
    <cellStyle name="Percentuale 17 2 6" xfId="25587" xr:uid="{00000000-0005-0000-0000-000071910000}"/>
    <cellStyle name="Percentuale 17 3" xfId="20462" xr:uid="{00000000-0005-0000-0000-000072910000}"/>
    <cellStyle name="Percentuale 17 3 2" xfId="20463" xr:uid="{00000000-0005-0000-0000-000073910000}"/>
    <cellStyle name="Percentuale 17 3 2 2" xfId="20464" xr:uid="{00000000-0005-0000-0000-000074910000}"/>
    <cellStyle name="Percentuale 17 3 2 3" xfId="20465" xr:uid="{00000000-0005-0000-0000-000075910000}"/>
    <cellStyle name="Percentuale 17 3 2 4" xfId="20466" xr:uid="{00000000-0005-0000-0000-000076910000}"/>
    <cellStyle name="Percentuale 17 3 2 5" xfId="25590" xr:uid="{00000000-0005-0000-0000-000077910000}"/>
    <cellStyle name="Percentuale 17 3 3" xfId="20467" xr:uid="{00000000-0005-0000-0000-000078910000}"/>
    <cellStyle name="Percentuale 17 3 3 2" xfId="20468" xr:uid="{00000000-0005-0000-0000-000079910000}"/>
    <cellStyle name="Percentuale 17 3 3 2 2" xfId="20469" xr:uid="{00000000-0005-0000-0000-00007A910000}"/>
    <cellStyle name="Percentuale 17 3 3 2 3" xfId="20470" xr:uid="{00000000-0005-0000-0000-00007B910000}"/>
    <cellStyle name="Percentuale 17 3 3 2 4" xfId="20471" xr:uid="{00000000-0005-0000-0000-00007C910000}"/>
    <cellStyle name="Percentuale 17 3 3 2 5" xfId="25592" xr:uid="{00000000-0005-0000-0000-00007D910000}"/>
    <cellStyle name="Percentuale 17 3 3 3" xfId="20472" xr:uid="{00000000-0005-0000-0000-00007E910000}"/>
    <cellStyle name="Percentuale 17 3 3 4" xfId="20473" xr:uid="{00000000-0005-0000-0000-00007F910000}"/>
    <cellStyle name="Percentuale 17 3 3 5" xfId="20474" xr:uid="{00000000-0005-0000-0000-000080910000}"/>
    <cellStyle name="Percentuale 17 3 3 6" xfId="25591" xr:uid="{00000000-0005-0000-0000-000081910000}"/>
    <cellStyle name="Percentuale 17 3 4" xfId="20475" xr:uid="{00000000-0005-0000-0000-000082910000}"/>
    <cellStyle name="Percentuale 17 3 4 2" xfId="20476" xr:uid="{00000000-0005-0000-0000-000083910000}"/>
    <cellStyle name="Percentuale 17 3 4 3" xfId="20477" xr:uid="{00000000-0005-0000-0000-000084910000}"/>
    <cellStyle name="Percentuale 17 3 4 4" xfId="20478" xr:uid="{00000000-0005-0000-0000-000085910000}"/>
    <cellStyle name="Percentuale 17 3 4 5" xfId="25593" xr:uid="{00000000-0005-0000-0000-000086910000}"/>
    <cellStyle name="Percentuale 17 3 5" xfId="20479" xr:uid="{00000000-0005-0000-0000-000087910000}"/>
    <cellStyle name="Percentuale 17 3 5 2" xfId="34231" xr:uid="{00000000-0005-0000-0000-000088910000}"/>
    <cellStyle name="Percentuale 17 3 6" xfId="20480" xr:uid="{00000000-0005-0000-0000-000089910000}"/>
    <cellStyle name="Percentuale 17 3 7" xfId="20481" xr:uid="{00000000-0005-0000-0000-00008A910000}"/>
    <cellStyle name="Percentuale 17 3 8" xfId="25589" xr:uid="{00000000-0005-0000-0000-00008B910000}"/>
    <cellStyle name="Percentuale 17 4" xfId="20482" xr:uid="{00000000-0005-0000-0000-00008C910000}"/>
    <cellStyle name="Percentuale 17 4 2" xfId="20483" xr:uid="{00000000-0005-0000-0000-00008D910000}"/>
    <cellStyle name="Percentuale 17 4 2 2" xfId="20484" xr:uid="{00000000-0005-0000-0000-00008E910000}"/>
    <cellStyle name="Percentuale 17 4 2 2 2" xfId="20485" xr:uid="{00000000-0005-0000-0000-00008F910000}"/>
    <cellStyle name="Percentuale 17 4 2 2 3" xfId="20486" xr:uid="{00000000-0005-0000-0000-000090910000}"/>
    <cellStyle name="Percentuale 17 4 2 2 4" xfId="20487" xr:uid="{00000000-0005-0000-0000-000091910000}"/>
    <cellStyle name="Percentuale 17 4 2 2 5" xfId="25596" xr:uid="{00000000-0005-0000-0000-000092910000}"/>
    <cellStyle name="Percentuale 17 4 2 3" xfId="20488" xr:uid="{00000000-0005-0000-0000-000093910000}"/>
    <cellStyle name="Percentuale 17 4 2 4" xfId="20489" xr:uid="{00000000-0005-0000-0000-000094910000}"/>
    <cellStyle name="Percentuale 17 4 2 5" xfId="20490" xr:uid="{00000000-0005-0000-0000-000095910000}"/>
    <cellStyle name="Percentuale 17 4 2 6" xfId="25595" xr:uid="{00000000-0005-0000-0000-000096910000}"/>
    <cellStyle name="Percentuale 17 4 3" xfId="20491" xr:uid="{00000000-0005-0000-0000-000097910000}"/>
    <cellStyle name="Percentuale 17 4 3 2" xfId="20492" xr:uid="{00000000-0005-0000-0000-000098910000}"/>
    <cellStyle name="Percentuale 17 4 3 3" xfId="20493" xr:uid="{00000000-0005-0000-0000-000099910000}"/>
    <cellStyle name="Percentuale 17 4 3 4" xfId="20494" xr:uid="{00000000-0005-0000-0000-00009A910000}"/>
    <cellStyle name="Percentuale 17 4 3 5" xfId="25597" xr:uid="{00000000-0005-0000-0000-00009B910000}"/>
    <cellStyle name="Percentuale 17 4 4" xfId="20495" xr:uid="{00000000-0005-0000-0000-00009C910000}"/>
    <cellStyle name="Percentuale 17 4 5" xfId="20496" xr:uid="{00000000-0005-0000-0000-00009D910000}"/>
    <cellStyle name="Percentuale 17 4 6" xfId="20497" xr:uid="{00000000-0005-0000-0000-00009E910000}"/>
    <cellStyle name="Percentuale 17 4 7" xfId="25594" xr:uid="{00000000-0005-0000-0000-00009F910000}"/>
    <cellStyle name="Percentuale 17 5" xfId="20498" xr:uid="{00000000-0005-0000-0000-0000A0910000}"/>
    <cellStyle name="Percentuale 17 5 2" xfId="20499" xr:uid="{00000000-0005-0000-0000-0000A1910000}"/>
    <cellStyle name="Percentuale 17 5 3" xfId="20500" xr:uid="{00000000-0005-0000-0000-0000A2910000}"/>
    <cellStyle name="Percentuale 17 5 4" xfId="20501" xr:uid="{00000000-0005-0000-0000-0000A3910000}"/>
    <cellStyle name="Percentuale 17 5 5" xfId="25598" xr:uid="{00000000-0005-0000-0000-0000A4910000}"/>
    <cellStyle name="Percentuale 17 6" xfId="20502" xr:uid="{00000000-0005-0000-0000-0000A5910000}"/>
    <cellStyle name="Percentuale 17 6 2" xfId="32905" xr:uid="{00000000-0005-0000-0000-0000A6910000}"/>
    <cellStyle name="Percentuale 17 7" xfId="20503" xr:uid="{00000000-0005-0000-0000-0000A7910000}"/>
    <cellStyle name="Percentuale 17 8" xfId="20504" xr:uid="{00000000-0005-0000-0000-0000A8910000}"/>
    <cellStyle name="Percentuale 17 9" xfId="23814" xr:uid="{00000000-0005-0000-0000-0000A9910000}"/>
    <cellStyle name="Percentuale 18" xfId="20505" xr:uid="{00000000-0005-0000-0000-0000AA910000}"/>
    <cellStyle name="Percentuale 18 2" xfId="20506" xr:uid="{00000000-0005-0000-0000-0000AB910000}"/>
    <cellStyle name="Percentuale 18 2 2" xfId="20507" xr:uid="{00000000-0005-0000-0000-0000AC910000}"/>
    <cellStyle name="Percentuale 18 2 2 2" xfId="20508" xr:uid="{00000000-0005-0000-0000-0000AD910000}"/>
    <cellStyle name="Percentuale 18 2 2 3" xfId="20509" xr:uid="{00000000-0005-0000-0000-0000AE910000}"/>
    <cellStyle name="Percentuale 18 2 2 4" xfId="20510" xr:uid="{00000000-0005-0000-0000-0000AF910000}"/>
    <cellStyle name="Percentuale 18 2 2 5" xfId="25600" xr:uid="{00000000-0005-0000-0000-0000B0910000}"/>
    <cellStyle name="Percentuale 18 2 3" xfId="20511" xr:uid="{00000000-0005-0000-0000-0000B1910000}"/>
    <cellStyle name="Percentuale 18 2 3 2" xfId="34232" xr:uid="{00000000-0005-0000-0000-0000B2910000}"/>
    <cellStyle name="Percentuale 18 2 4" xfId="20512" xr:uid="{00000000-0005-0000-0000-0000B3910000}"/>
    <cellStyle name="Percentuale 18 2 5" xfId="20513" xr:uid="{00000000-0005-0000-0000-0000B4910000}"/>
    <cellStyle name="Percentuale 18 2 6" xfId="25599" xr:uid="{00000000-0005-0000-0000-0000B5910000}"/>
    <cellStyle name="Percentuale 18 3" xfId="20514" xr:uid="{00000000-0005-0000-0000-0000B6910000}"/>
    <cellStyle name="Percentuale 18 3 2" xfId="20515" xr:uid="{00000000-0005-0000-0000-0000B7910000}"/>
    <cellStyle name="Percentuale 18 3 2 2" xfId="20516" xr:uid="{00000000-0005-0000-0000-0000B8910000}"/>
    <cellStyle name="Percentuale 18 3 2 3" xfId="20517" xr:uid="{00000000-0005-0000-0000-0000B9910000}"/>
    <cellStyle name="Percentuale 18 3 2 4" xfId="20518" xr:uid="{00000000-0005-0000-0000-0000BA910000}"/>
    <cellStyle name="Percentuale 18 3 2 5" xfId="25602" xr:uid="{00000000-0005-0000-0000-0000BB910000}"/>
    <cellStyle name="Percentuale 18 3 3" xfId="20519" xr:uid="{00000000-0005-0000-0000-0000BC910000}"/>
    <cellStyle name="Percentuale 18 3 3 2" xfId="20520" xr:uid="{00000000-0005-0000-0000-0000BD910000}"/>
    <cellStyle name="Percentuale 18 3 3 2 2" xfId="20521" xr:uid="{00000000-0005-0000-0000-0000BE910000}"/>
    <cellStyle name="Percentuale 18 3 3 2 3" xfId="20522" xr:uid="{00000000-0005-0000-0000-0000BF910000}"/>
    <cellStyle name="Percentuale 18 3 3 2 4" xfId="20523" xr:uid="{00000000-0005-0000-0000-0000C0910000}"/>
    <cellStyle name="Percentuale 18 3 3 2 5" xfId="25604" xr:uid="{00000000-0005-0000-0000-0000C1910000}"/>
    <cellStyle name="Percentuale 18 3 3 3" xfId="20524" xr:uid="{00000000-0005-0000-0000-0000C2910000}"/>
    <cellStyle name="Percentuale 18 3 3 4" xfId="20525" xr:uid="{00000000-0005-0000-0000-0000C3910000}"/>
    <cellStyle name="Percentuale 18 3 3 5" xfId="20526" xr:uid="{00000000-0005-0000-0000-0000C4910000}"/>
    <cellStyle name="Percentuale 18 3 3 6" xfId="25603" xr:uid="{00000000-0005-0000-0000-0000C5910000}"/>
    <cellStyle name="Percentuale 18 3 4" xfId="20527" xr:uid="{00000000-0005-0000-0000-0000C6910000}"/>
    <cellStyle name="Percentuale 18 3 4 2" xfId="20528" xr:uid="{00000000-0005-0000-0000-0000C7910000}"/>
    <cellStyle name="Percentuale 18 3 4 3" xfId="20529" xr:uid="{00000000-0005-0000-0000-0000C8910000}"/>
    <cellStyle name="Percentuale 18 3 4 4" xfId="20530" xr:uid="{00000000-0005-0000-0000-0000C9910000}"/>
    <cellStyle name="Percentuale 18 3 4 5" xfId="25605" xr:uid="{00000000-0005-0000-0000-0000CA910000}"/>
    <cellStyle name="Percentuale 18 3 5" xfId="20531" xr:uid="{00000000-0005-0000-0000-0000CB910000}"/>
    <cellStyle name="Percentuale 18 3 5 2" xfId="34233" xr:uid="{00000000-0005-0000-0000-0000CC910000}"/>
    <cellStyle name="Percentuale 18 3 6" xfId="20532" xr:uid="{00000000-0005-0000-0000-0000CD910000}"/>
    <cellStyle name="Percentuale 18 3 7" xfId="20533" xr:uid="{00000000-0005-0000-0000-0000CE910000}"/>
    <cellStyle name="Percentuale 18 3 8" xfId="25601" xr:uid="{00000000-0005-0000-0000-0000CF910000}"/>
    <cellStyle name="Percentuale 18 4" xfId="20534" xr:uid="{00000000-0005-0000-0000-0000D0910000}"/>
    <cellStyle name="Percentuale 18 4 2" xfId="20535" xr:uid="{00000000-0005-0000-0000-0000D1910000}"/>
    <cellStyle name="Percentuale 18 4 2 2" xfId="20536" xr:uid="{00000000-0005-0000-0000-0000D2910000}"/>
    <cellStyle name="Percentuale 18 4 2 2 2" xfId="20537" xr:uid="{00000000-0005-0000-0000-0000D3910000}"/>
    <cellStyle name="Percentuale 18 4 2 2 3" xfId="20538" xr:uid="{00000000-0005-0000-0000-0000D4910000}"/>
    <cellStyle name="Percentuale 18 4 2 2 4" xfId="20539" xr:uid="{00000000-0005-0000-0000-0000D5910000}"/>
    <cellStyle name="Percentuale 18 4 2 2 5" xfId="25608" xr:uid="{00000000-0005-0000-0000-0000D6910000}"/>
    <cellStyle name="Percentuale 18 4 2 3" xfId="20540" xr:uid="{00000000-0005-0000-0000-0000D7910000}"/>
    <cellStyle name="Percentuale 18 4 2 4" xfId="20541" xr:uid="{00000000-0005-0000-0000-0000D8910000}"/>
    <cellStyle name="Percentuale 18 4 2 5" xfId="20542" xr:uid="{00000000-0005-0000-0000-0000D9910000}"/>
    <cellStyle name="Percentuale 18 4 2 6" xfId="25607" xr:uid="{00000000-0005-0000-0000-0000DA910000}"/>
    <cellStyle name="Percentuale 18 4 3" xfId="20543" xr:uid="{00000000-0005-0000-0000-0000DB910000}"/>
    <cellStyle name="Percentuale 18 4 3 2" xfId="20544" xr:uid="{00000000-0005-0000-0000-0000DC910000}"/>
    <cellStyle name="Percentuale 18 4 3 3" xfId="20545" xr:uid="{00000000-0005-0000-0000-0000DD910000}"/>
    <cellStyle name="Percentuale 18 4 3 4" xfId="20546" xr:uid="{00000000-0005-0000-0000-0000DE910000}"/>
    <cellStyle name="Percentuale 18 4 3 5" xfId="25609" xr:uid="{00000000-0005-0000-0000-0000DF910000}"/>
    <cellStyle name="Percentuale 18 4 4" xfId="20547" xr:uid="{00000000-0005-0000-0000-0000E0910000}"/>
    <cellStyle name="Percentuale 18 4 5" xfId="20548" xr:uid="{00000000-0005-0000-0000-0000E1910000}"/>
    <cellStyle name="Percentuale 18 4 6" xfId="20549" xr:uid="{00000000-0005-0000-0000-0000E2910000}"/>
    <cellStyle name="Percentuale 18 4 7" xfId="25606" xr:uid="{00000000-0005-0000-0000-0000E3910000}"/>
    <cellStyle name="Percentuale 18 5" xfId="20550" xr:uid="{00000000-0005-0000-0000-0000E4910000}"/>
    <cellStyle name="Percentuale 18 5 2" xfId="20551" xr:uid="{00000000-0005-0000-0000-0000E5910000}"/>
    <cellStyle name="Percentuale 18 5 3" xfId="20552" xr:uid="{00000000-0005-0000-0000-0000E6910000}"/>
    <cellStyle name="Percentuale 18 5 4" xfId="20553" xr:uid="{00000000-0005-0000-0000-0000E7910000}"/>
    <cellStyle name="Percentuale 18 5 5" xfId="25610" xr:uid="{00000000-0005-0000-0000-0000E8910000}"/>
    <cellStyle name="Percentuale 18 6" xfId="20554" xr:uid="{00000000-0005-0000-0000-0000E9910000}"/>
    <cellStyle name="Percentuale 18 6 2" xfId="32906" xr:uid="{00000000-0005-0000-0000-0000EA910000}"/>
    <cellStyle name="Percentuale 18 7" xfId="20555" xr:uid="{00000000-0005-0000-0000-0000EB910000}"/>
    <cellStyle name="Percentuale 18 8" xfId="20556" xr:uid="{00000000-0005-0000-0000-0000EC910000}"/>
    <cellStyle name="Percentuale 18 9" xfId="23815" xr:uid="{00000000-0005-0000-0000-0000ED910000}"/>
    <cellStyle name="Percentuale 19" xfId="20557" xr:uid="{00000000-0005-0000-0000-0000EE910000}"/>
    <cellStyle name="Percentuale 19 2" xfId="20558" xr:uid="{00000000-0005-0000-0000-0000EF910000}"/>
    <cellStyle name="Percentuale 19 2 2" xfId="20559" xr:uid="{00000000-0005-0000-0000-0000F0910000}"/>
    <cellStyle name="Percentuale 19 2 2 2" xfId="20560" xr:uid="{00000000-0005-0000-0000-0000F1910000}"/>
    <cellStyle name="Percentuale 19 2 2 3" xfId="20561" xr:uid="{00000000-0005-0000-0000-0000F2910000}"/>
    <cellStyle name="Percentuale 19 2 2 4" xfId="20562" xr:uid="{00000000-0005-0000-0000-0000F3910000}"/>
    <cellStyle name="Percentuale 19 2 2 5" xfId="25612" xr:uid="{00000000-0005-0000-0000-0000F4910000}"/>
    <cellStyle name="Percentuale 19 2 3" xfId="20563" xr:uid="{00000000-0005-0000-0000-0000F5910000}"/>
    <cellStyle name="Percentuale 19 2 3 2" xfId="34234" xr:uid="{00000000-0005-0000-0000-0000F6910000}"/>
    <cellStyle name="Percentuale 19 2 4" xfId="20564" xr:uid="{00000000-0005-0000-0000-0000F7910000}"/>
    <cellStyle name="Percentuale 19 2 5" xfId="20565" xr:uid="{00000000-0005-0000-0000-0000F8910000}"/>
    <cellStyle name="Percentuale 19 2 6" xfId="25611" xr:uid="{00000000-0005-0000-0000-0000F9910000}"/>
    <cellStyle name="Percentuale 19 3" xfId="20566" xr:uid="{00000000-0005-0000-0000-0000FA910000}"/>
    <cellStyle name="Percentuale 19 3 2" xfId="20567" xr:uid="{00000000-0005-0000-0000-0000FB910000}"/>
    <cellStyle name="Percentuale 19 3 2 2" xfId="20568" xr:uid="{00000000-0005-0000-0000-0000FC910000}"/>
    <cellStyle name="Percentuale 19 3 2 3" xfId="20569" xr:uid="{00000000-0005-0000-0000-0000FD910000}"/>
    <cellStyle name="Percentuale 19 3 2 4" xfId="20570" xr:uid="{00000000-0005-0000-0000-0000FE910000}"/>
    <cellStyle name="Percentuale 19 3 2 5" xfId="25614" xr:uid="{00000000-0005-0000-0000-0000FF910000}"/>
    <cellStyle name="Percentuale 19 3 3" xfId="20571" xr:uid="{00000000-0005-0000-0000-000000920000}"/>
    <cellStyle name="Percentuale 19 3 3 2" xfId="20572" xr:uid="{00000000-0005-0000-0000-000001920000}"/>
    <cellStyle name="Percentuale 19 3 3 2 2" xfId="20573" xr:uid="{00000000-0005-0000-0000-000002920000}"/>
    <cellStyle name="Percentuale 19 3 3 2 3" xfId="20574" xr:uid="{00000000-0005-0000-0000-000003920000}"/>
    <cellStyle name="Percentuale 19 3 3 2 4" xfId="20575" xr:uid="{00000000-0005-0000-0000-000004920000}"/>
    <cellStyle name="Percentuale 19 3 3 2 5" xfId="25616" xr:uid="{00000000-0005-0000-0000-000005920000}"/>
    <cellStyle name="Percentuale 19 3 3 3" xfId="20576" xr:uid="{00000000-0005-0000-0000-000006920000}"/>
    <cellStyle name="Percentuale 19 3 3 4" xfId="20577" xr:uid="{00000000-0005-0000-0000-000007920000}"/>
    <cellStyle name="Percentuale 19 3 3 5" xfId="20578" xr:uid="{00000000-0005-0000-0000-000008920000}"/>
    <cellStyle name="Percentuale 19 3 3 6" xfId="25615" xr:uid="{00000000-0005-0000-0000-000009920000}"/>
    <cellStyle name="Percentuale 19 3 4" xfId="20579" xr:uid="{00000000-0005-0000-0000-00000A920000}"/>
    <cellStyle name="Percentuale 19 3 4 2" xfId="20580" xr:uid="{00000000-0005-0000-0000-00000B920000}"/>
    <cellStyle name="Percentuale 19 3 4 3" xfId="20581" xr:uid="{00000000-0005-0000-0000-00000C920000}"/>
    <cellStyle name="Percentuale 19 3 4 4" xfId="20582" xr:uid="{00000000-0005-0000-0000-00000D920000}"/>
    <cellStyle name="Percentuale 19 3 4 5" xfId="25617" xr:uid="{00000000-0005-0000-0000-00000E920000}"/>
    <cellStyle name="Percentuale 19 3 5" xfId="20583" xr:uid="{00000000-0005-0000-0000-00000F920000}"/>
    <cellStyle name="Percentuale 19 3 5 2" xfId="34235" xr:uid="{00000000-0005-0000-0000-000010920000}"/>
    <cellStyle name="Percentuale 19 3 6" xfId="20584" xr:uid="{00000000-0005-0000-0000-000011920000}"/>
    <cellStyle name="Percentuale 19 3 7" xfId="20585" xr:uid="{00000000-0005-0000-0000-000012920000}"/>
    <cellStyle name="Percentuale 19 3 8" xfId="25613" xr:uid="{00000000-0005-0000-0000-000013920000}"/>
    <cellStyle name="Percentuale 19 4" xfId="20586" xr:uid="{00000000-0005-0000-0000-000014920000}"/>
    <cellStyle name="Percentuale 19 4 2" xfId="20587" xr:uid="{00000000-0005-0000-0000-000015920000}"/>
    <cellStyle name="Percentuale 19 4 2 2" xfId="20588" xr:uid="{00000000-0005-0000-0000-000016920000}"/>
    <cellStyle name="Percentuale 19 4 2 2 2" xfId="20589" xr:uid="{00000000-0005-0000-0000-000017920000}"/>
    <cellStyle name="Percentuale 19 4 2 2 3" xfId="20590" xr:uid="{00000000-0005-0000-0000-000018920000}"/>
    <cellStyle name="Percentuale 19 4 2 2 4" xfId="20591" xr:uid="{00000000-0005-0000-0000-000019920000}"/>
    <cellStyle name="Percentuale 19 4 2 2 5" xfId="25620" xr:uid="{00000000-0005-0000-0000-00001A920000}"/>
    <cellStyle name="Percentuale 19 4 2 3" xfId="20592" xr:uid="{00000000-0005-0000-0000-00001B920000}"/>
    <cellStyle name="Percentuale 19 4 2 4" xfId="20593" xr:uid="{00000000-0005-0000-0000-00001C920000}"/>
    <cellStyle name="Percentuale 19 4 2 5" xfId="20594" xr:uid="{00000000-0005-0000-0000-00001D920000}"/>
    <cellStyle name="Percentuale 19 4 2 6" xfId="25619" xr:uid="{00000000-0005-0000-0000-00001E920000}"/>
    <cellStyle name="Percentuale 19 4 3" xfId="20595" xr:uid="{00000000-0005-0000-0000-00001F920000}"/>
    <cellStyle name="Percentuale 19 4 3 2" xfId="20596" xr:uid="{00000000-0005-0000-0000-000020920000}"/>
    <cellStyle name="Percentuale 19 4 3 3" xfId="20597" xr:uid="{00000000-0005-0000-0000-000021920000}"/>
    <cellStyle name="Percentuale 19 4 3 4" xfId="20598" xr:uid="{00000000-0005-0000-0000-000022920000}"/>
    <cellStyle name="Percentuale 19 4 3 5" xfId="25621" xr:uid="{00000000-0005-0000-0000-000023920000}"/>
    <cellStyle name="Percentuale 19 4 4" xfId="20599" xr:uid="{00000000-0005-0000-0000-000024920000}"/>
    <cellStyle name="Percentuale 19 4 5" xfId="20600" xr:uid="{00000000-0005-0000-0000-000025920000}"/>
    <cellStyle name="Percentuale 19 4 6" xfId="20601" xr:uid="{00000000-0005-0000-0000-000026920000}"/>
    <cellStyle name="Percentuale 19 4 7" xfId="25618" xr:uid="{00000000-0005-0000-0000-000027920000}"/>
    <cellStyle name="Percentuale 19 5" xfId="20602" xr:uid="{00000000-0005-0000-0000-000028920000}"/>
    <cellStyle name="Percentuale 19 5 2" xfId="20603" xr:uid="{00000000-0005-0000-0000-000029920000}"/>
    <cellStyle name="Percentuale 19 5 3" xfId="20604" xr:uid="{00000000-0005-0000-0000-00002A920000}"/>
    <cellStyle name="Percentuale 19 5 4" xfId="20605" xr:uid="{00000000-0005-0000-0000-00002B920000}"/>
    <cellStyle name="Percentuale 19 5 5" xfId="25622" xr:uid="{00000000-0005-0000-0000-00002C920000}"/>
    <cellStyle name="Percentuale 19 6" xfId="20606" xr:uid="{00000000-0005-0000-0000-00002D920000}"/>
    <cellStyle name="Percentuale 19 6 2" xfId="32907" xr:uid="{00000000-0005-0000-0000-00002E920000}"/>
    <cellStyle name="Percentuale 19 7" xfId="20607" xr:uid="{00000000-0005-0000-0000-00002F920000}"/>
    <cellStyle name="Percentuale 19 8" xfId="20608" xr:uid="{00000000-0005-0000-0000-000030920000}"/>
    <cellStyle name="Percentuale 19 9" xfId="23816" xr:uid="{00000000-0005-0000-0000-000031920000}"/>
    <cellStyle name="Percentuale 2" xfId="20609" xr:uid="{00000000-0005-0000-0000-000032920000}"/>
    <cellStyle name="Percentuale 2 2" xfId="20610" xr:uid="{00000000-0005-0000-0000-000033920000}"/>
    <cellStyle name="Percentuale 2 2 2" xfId="20611" xr:uid="{00000000-0005-0000-0000-000034920000}"/>
    <cellStyle name="Percentuale 2 2 2 2" xfId="20612" xr:uid="{00000000-0005-0000-0000-000035920000}"/>
    <cellStyle name="Percentuale 2 2 2 3" xfId="20613" xr:uid="{00000000-0005-0000-0000-000036920000}"/>
    <cellStyle name="Percentuale 2 2 2 4" xfId="20614" xr:uid="{00000000-0005-0000-0000-000037920000}"/>
    <cellStyle name="Percentuale 2 2 2 5" xfId="25624" xr:uid="{00000000-0005-0000-0000-000038920000}"/>
    <cellStyle name="Percentuale 2 2 3" xfId="20615" xr:uid="{00000000-0005-0000-0000-000039920000}"/>
    <cellStyle name="Percentuale 2 2 3 2" xfId="34236" xr:uid="{00000000-0005-0000-0000-00003A920000}"/>
    <cellStyle name="Percentuale 2 2 4" xfId="20616" xr:uid="{00000000-0005-0000-0000-00003B920000}"/>
    <cellStyle name="Percentuale 2 2 5" xfId="20617" xr:uid="{00000000-0005-0000-0000-00003C920000}"/>
    <cellStyle name="Percentuale 2 2 6" xfId="25623" xr:uid="{00000000-0005-0000-0000-00003D920000}"/>
    <cellStyle name="Percentuale 2 3" xfId="20618" xr:uid="{00000000-0005-0000-0000-00003E920000}"/>
    <cellStyle name="Percentuale 2 3 2" xfId="20619" xr:uid="{00000000-0005-0000-0000-00003F920000}"/>
    <cellStyle name="Percentuale 2 3 2 2" xfId="20620" xr:uid="{00000000-0005-0000-0000-000040920000}"/>
    <cellStyle name="Percentuale 2 3 2 3" xfId="20621" xr:uid="{00000000-0005-0000-0000-000041920000}"/>
    <cellStyle name="Percentuale 2 3 2 4" xfId="20622" xr:uid="{00000000-0005-0000-0000-000042920000}"/>
    <cellStyle name="Percentuale 2 3 2 5" xfId="25626" xr:uid="{00000000-0005-0000-0000-000043920000}"/>
    <cellStyle name="Percentuale 2 3 3" xfId="20623" xr:uid="{00000000-0005-0000-0000-000044920000}"/>
    <cellStyle name="Percentuale 2 3 3 2" xfId="20624" xr:uid="{00000000-0005-0000-0000-000045920000}"/>
    <cellStyle name="Percentuale 2 3 3 2 2" xfId="20625" xr:uid="{00000000-0005-0000-0000-000046920000}"/>
    <cellStyle name="Percentuale 2 3 3 2 3" xfId="20626" xr:uid="{00000000-0005-0000-0000-000047920000}"/>
    <cellStyle name="Percentuale 2 3 3 2 4" xfId="20627" xr:uid="{00000000-0005-0000-0000-000048920000}"/>
    <cellStyle name="Percentuale 2 3 3 2 5" xfId="25628" xr:uid="{00000000-0005-0000-0000-000049920000}"/>
    <cellStyle name="Percentuale 2 3 3 3" xfId="20628" xr:uid="{00000000-0005-0000-0000-00004A920000}"/>
    <cellStyle name="Percentuale 2 3 3 4" xfId="20629" xr:uid="{00000000-0005-0000-0000-00004B920000}"/>
    <cellStyle name="Percentuale 2 3 3 5" xfId="20630" xr:uid="{00000000-0005-0000-0000-00004C920000}"/>
    <cellStyle name="Percentuale 2 3 3 6" xfId="25627" xr:uid="{00000000-0005-0000-0000-00004D920000}"/>
    <cellStyle name="Percentuale 2 3 4" xfId="20631" xr:uid="{00000000-0005-0000-0000-00004E920000}"/>
    <cellStyle name="Percentuale 2 3 4 2" xfId="20632" xr:uid="{00000000-0005-0000-0000-00004F920000}"/>
    <cellStyle name="Percentuale 2 3 4 3" xfId="20633" xr:uid="{00000000-0005-0000-0000-000050920000}"/>
    <cellStyle name="Percentuale 2 3 4 4" xfId="20634" xr:uid="{00000000-0005-0000-0000-000051920000}"/>
    <cellStyle name="Percentuale 2 3 4 5" xfId="25629" xr:uid="{00000000-0005-0000-0000-000052920000}"/>
    <cellStyle name="Percentuale 2 3 5" xfId="20635" xr:uid="{00000000-0005-0000-0000-000053920000}"/>
    <cellStyle name="Percentuale 2 3 5 2" xfId="34237" xr:uid="{00000000-0005-0000-0000-000054920000}"/>
    <cellStyle name="Percentuale 2 3 6" xfId="20636" xr:uid="{00000000-0005-0000-0000-000055920000}"/>
    <cellStyle name="Percentuale 2 3 7" xfId="20637" xr:uid="{00000000-0005-0000-0000-000056920000}"/>
    <cellStyle name="Percentuale 2 3 8" xfId="25625" xr:uid="{00000000-0005-0000-0000-000057920000}"/>
    <cellStyle name="Percentuale 2 4" xfId="20638" xr:uid="{00000000-0005-0000-0000-000058920000}"/>
    <cellStyle name="Percentuale 2 4 2" xfId="20639" xr:uid="{00000000-0005-0000-0000-000059920000}"/>
    <cellStyle name="Percentuale 2 4 2 2" xfId="20640" xr:uid="{00000000-0005-0000-0000-00005A920000}"/>
    <cellStyle name="Percentuale 2 4 2 2 2" xfId="20641" xr:uid="{00000000-0005-0000-0000-00005B920000}"/>
    <cellStyle name="Percentuale 2 4 2 2 3" xfId="20642" xr:uid="{00000000-0005-0000-0000-00005C920000}"/>
    <cellStyle name="Percentuale 2 4 2 2 4" xfId="20643" xr:uid="{00000000-0005-0000-0000-00005D920000}"/>
    <cellStyle name="Percentuale 2 4 2 2 5" xfId="25632" xr:uid="{00000000-0005-0000-0000-00005E920000}"/>
    <cellStyle name="Percentuale 2 4 2 3" xfId="20644" xr:uid="{00000000-0005-0000-0000-00005F920000}"/>
    <cellStyle name="Percentuale 2 4 2 4" xfId="20645" xr:uid="{00000000-0005-0000-0000-000060920000}"/>
    <cellStyle name="Percentuale 2 4 2 5" xfId="20646" xr:uid="{00000000-0005-0000-0000-000061920000}"/>
    <cellStyle name="Percentuale 2 4 2 6" xfId="25631" xr:uid="{00000000-0005-0000-0000-000062920000}"/>
    <cellStyle name="Percentuale 2 4 3" xfId="20647" xr:uid="{00000000-0005-0000-0000-000063920000}"/>
    <cellStyle name="Percentuale 2 4 3 2" xfId="20648" xr:uid="{00000000-0005-0000-0000-000064920000}"/>
    <cellStyle name="Percentuale 2 4 3 3" xfId="20649" xr:uid="{00000000-0005-0000-0000-000065920000}"/>
    <cellStyle name="Percentuale 2 4 3 4" xfId="20650" xr:uid="{00000000-0005-0000-0000-000066920000}"/>
    <cellStyle name="Percentuale 2 4 3 5" xfId="25633" xr:uid="{00000000-0005-0000-0000-000067920000}"/>
    <cellStyle name="Percentuale 2 4 4" xfId="20651" xr:uid="{00000000-0005-0000-0000-000068920000}"/>
    <cellStyle name="Percentuale 2 4 5" xfId="20652" xr:uid="{00000000-0005-0000-0000-000069920000}"/>
    <cellStyle name="Percentuale 2 4 6" xfId="20653" xr:uid="{00000000-0005-0000-0000-00006A920000}"/>
    <cellStyle name="Percentuale 2 4 7" xfId="25630" xr:uid="{00000000-0005-0000-0000-00006B920000}"/>
    <cellStyle name="Percentuale 2 5" xfId="20654" xr:uid="{00000000-0005-0000-0000-00006C920000}"/>
    <cellStyle name="Percentuale 2 5 2" xfId="20655" xr:uid="{00000000-0005-0000-0000-00006D920000}"/>
    <cellStyle name="Percentuale 2 5 3" xfId="20656" xr:uid="{00000000-0005-0000-0000-00006E920000}"/>
    <cellStyle name="Percentuale 2 5 4" xfId="20657" xr:uid="{00000000-0005-0000-0000-00006F920000}"/>
    <cellStyle name="Percentuale 2 5 5" xfId="25634" xr:uid="{00000000-0005-0000-0000-000070920000}"/>
    <cellStyle name="Percentuale 2 6" xfId="20658" xr:uid="{00000000-0005-0000-0000-000071920000}"/>
    <cellStyle name="Percentuale 2 6 2" xfId="32908" xr:uid="{00000000-0005-0000-0000-000072920000}"/>
    <cellStyle name="Percentuale 2 7" xfId="20659" xr:uid="{00000000-0005-0000-0000-000073920000}"/>
    <cellStyle name="Percentuale 2 8" xfId="20660" xr:uid="{00000000-0005-0000-0000-000074920000}"/>
    <cellStyle name="Percentuale 2 9" xfId="23817" xr:uid="{00000000-0005-0000-0000-000075920000}"/>
    <cellStyle name="Percentuale 20" xfId="20661" xr:uid="{00000000-0005-0000-0000-000076920000}"/>
    <cellStyle name="Percentuale 20 2" xfId="20662" xr:uid="{00000000-0005-0000-0000-000077920000}"/>
    <cellStyle name="Percentuale 20 2 2" xfId="20663" xr:uid="{00000000-0005-0000-0000-000078920000}"/>
    <cellStyle name="Percentuale 20 2 2 2" xfId="20664" xr:uid="{00000000-0005-0000-0000-000079920000}"/>
    <cellStyle name="Percentuale 20 2 2 3" xfId="20665" xr:uid="{00000000-0005-0000-0000-00007A920000}"/>
    <cellStyle name="Percentuale 20 2 2 4" xfId="20666" xr:uid="{00000000-0005-0000-0000-00007B920000}"/>
    <cellStyle name="Percentuale 20 2 2 5" xfId="25636" xr:uid="{00000000-0005-0000-0000-00007C920000}"/>
    <cellStyle name="Percentuale 20 2 3" xfId="20667" xr:uid="{00000000-0005-0000-0000-00007D920000}"/>
    <cellStyle name="Percentuale 20 2 3 2" xfId="34238" xr:uid="{00000000-0005-0000-0000-00007E920000}"/>
    <cellStyle name="Percentuale 20 2 4" xfId="20668" xr:uid="{00000000-0005-0000-0000-00007F920000}"/>
    <cellStyle name="Percentuale 20 2 5" xfId="20669" xr:uid="{00000000-0005-0000-0000-000080920000}"/>
    <cellStyle name="Percentuale 20 2 6" xfId="25635" xr:uid="{00000000-0005-0000-0000-000081920000}"/>
    <cellStyle name="Percentuale 20 3" xfId="20670" xr:uid="{00000000-0005-0000-0000-000082920000}"/>
    <cellStyle name="Percentuale 20 3 2" xfId="20671" xr:uid="{00000000-0005-0000-0000-000083920000}"/>
    <cellStyle name="Percentuale 20 3 2 2" xfId="20672" xr:uid="{00000000-0005-0000-0000-000084920000}"/>
    <cellStyle name="Percentuale 20 3 2 3" xfId="20673" xr:uid="{00000000-0005-0000-0000-000085920000}"/>
    <cellStyle name="Percentuale 20 3 2 4" xfId="20674" xr:uid="{00000000-0005-0000-0000-000086920000}"/>
    <cellStyle name="Percentuale 20 3 2 5" xfId="25638" xr:uid="{00000000-0005-0000-0000-000087920000}"/>
    <cellStyle name="Percentuale 20 3 3" xfId="20675" xr:uid="{00000000-0005-0000-0000-000088920000}"/>
    <cellStyle name="Percentuale 20 3 3 2" xfId="20676" xr:uid="{00000000-0005-0000-0000-000089920000}"/>
    <cellStyle name="Percentuale 20 3 3 2 2" xfId="20677" xr:uid="{00000000-0005-0000-0000-00008A920000}"/>
    <cellStyle name="Percentuale 20 3 3 2 3" xfId="20678" xr:uid="{00000000-0005-0000-0000-00008B920000}"/>
    <cellStyle name="Percentuale 20 3 3 2 4" xfId="20679" xr:uid="{00000000-0005-0000-0000-00008C920000}"/>
    <cellStyle name="Percentuale 20 3 3 2 5" xfId="25640" xr:uid="{00000000-0005-0000-0000-00008D920000}"/>
    <cellStyle name="Percentuale 20 3 3 3" xfId="20680" xr:uid="{00000000-0005-0000-0000-00008E920000}"/>
    <cellStyle name="Percentuale 20 3 3 4" xfId="20681" xr:uid="{00000000-0005-0000-0000-00008F920000}"/>
    <cellStyle name="Percentuale 20 3 3 5" xfId="20682" xr:uid="{00000000-0005-0000-0000-000090920000}"/>
    <cellStyle name="Percentuale 20 3 3 6" xfId="25639" xr:uid="{00000000-0005-0000-0000-000091920000}"/>
    <cellStyle name="Percentuale 20 3 4" xfId="20683" xr:uid="{00000000-0005-0000-0000-000092920000}"/>
    <cellStyle name="Percentuale 20 3 4 2" xfId="20684" xr:uid="{00000000-0005-0000-0000-000093920000}"/>
    <cellStyle name="Percentuale 20 3 4 3" xfId="20685" xr:uid="{00000000-0005-0000-0000-000094920000}"/>
    <cellStyle name="Percentuale 20 3 4 4" xfId="20686" xr:uid="{00000000-0005-0000-0000-000095920000}"/>
    <cellStyle name="Percentuale 20 3 4 5" xfId="25641" xr:uid="{00000000-0005-0000-0000-000096920000}"/>
    <cellStyle name="Percentuale 20 3 5" xfId="20687" xr:uid="{00000000-0005-0000-0000-000097920000}"/>
    <cellStyle name="Percentuale 20 3 5 2" xfId="34239" xr:uid="{00000000-0005-0000-0000-000098920000}"/>
    <cellStyle name="Percentuale 20 3 6" xfId="20688" xr:uid="{00000000-0005-0000-0000-000099920000}"/>
    <cellStyle name="Percentuale 20 3 7" xfId="20689" xr:uid="{00000000-0005-0000-0000-00009A920000}"/>
    <cellStyle name="Percentuale 20 3 8" xfId="25637" xr:uid="{00000000-0005-0000-0000-00009B920000}"/>
    <cellStyle name="Percentuale 20 4" xfId="20690" xr:uid="{00000000-0005-0000-0000-00009C920000}"/>
    <cellStyle name="Percentuale 20 4 2" xfId="20691" xr:uid="{00000000-0005-0000-0000-00009D920000}"/>
    <cellStyle name="Percentuale 20 4 2 2" xfId="20692" xr:uid="{00000000-0005-0000-0000-00009E920000}"/>
    <cellStyle name="Percentuale 20 4 2 2 2" xfId="20693" xr:uid="{00000000-0005-0000-0000-00009F920000}"/>
    <cellStyle name="Percentuale 20 4 2 2 3" xfId="20694" xr:uid="{00000000-0005-0000-0000-0000A0920000}"/>
    <cellStyle name="Percentuale 20 4 2 2 4" xfId="20695" xr:uid="{00000000-0005-0000-0000-0000A1920000}"/>
    <cellStyle name="Percentuale 20 4 2 2 5" xfId="25644" xr:uid="{00000000-0005-0000-0000-0000A2920000}"/>
    <cellStyle name="Percentuale 20 4 2 3" xfId="20696" xr:uid="{00000000-0005-0000-0000-0000A3920000}"/>
    <cellStyle name="Percentuale 20 4 2 4" xfId="20697" xr:uid="{00000000-0005-0000-0000-0000A4920000}"/>
    <cellStyle name="Percentuale 20 4 2 5" xfId="20698" xr:uid="{00000000-0005-0000-0000-0000A5920000}"/>
    <cellStyle name="Percentuale 20 4 2 6" xfId="25643" xr:uid="{00000000-0005-0000-0000-0000A6920000}"/>
    <cellStyle name="Percentuale 20 4 3" xfId="20699" xr:uid="{00000000-0005-0000-0000-0000A7920000}"/>
    <cellStyle name="Percentuale 20 4 3 2" xfId="20700" xr:uid="{00000000-0005-0000-0000-0000A8920000}"/>
    <cellStyle name="Percentuale 20 4 3 3" xfId="20701" xr:uid="{00000000-0005-0000-0000-0000A9920000}"/>
    <cellStyle name="Percentuale 20 4 3 4" xfId="20702" xr:uid="{00000000-0005-0000-0000-0000AA920000}"/>
    <cellStyle name="Percentuale 20 4 3 5" xfId="25645" xr:uid="{00000000-0005-0000-0000-0000AB920000}"/>
    <cellStyle name="Percentuale 20 4 4" xfId="20703" xr:uid="{00000000-0005-0000-0000-0000AC920000}"/>
    <cellStyle name="Percentuale 20 4 5" xfId="20704" xr:uid="{00000000-0005-0000-0000-0000AD920000}"/>
    <cellStyle name="Percentuale 20 4 6" xfId="20705" xr:uid="{00000000-0005-0000-0000-0000AE920000}"/>
    <cellStyle name="Percentuale 20 4 7" xfId="25642" xr:uid="{00000000-0005-0000-0000-0000AF920000}"/>
    <cellStyle name="Percentuale 20 5" xfId="20706" xr:uid="{00000000-0005-0000-0000-0000B0920000}"/>
    <cellStyle name="Percentuale 20 5 2" xfId="20707" xr:uid="{00000000-0005-0000-0000-0000B1920000}"/>
    <cellStyle name="Percentuale 20 5 3" xfId="20708" xr:uid="{00000000-0005-0000-0000-0000B2920000}"/>
    <cellStyle name="Percentuale 20 5 4" xfId="20709" xr:uid="{00000000-0005-0000-0000-0000B3920000}"/>
    <cellStyle name="Percentuale 20 5 5" xfId="25646" xr:uid="{00000000-0005-0000-0000-0000B4920000}"/>
    <cellStyle name="Percentuale 20 6" xfId="20710" xr:uid="{00000000-0005-0000-0000-0000B5920000}"/>
    <cellStyle name="Percentuale 20 6 2" xfId="32909" xr:uid="{00000000-0005-0000-0000-0000B6920000}"/>
    <cellStyle name="Percentuale 20 7" xfId="20711" xr:uid="{00000000-0005-0000-0000-0000B7920000}"/>
    <cellStyle name="Percentuale 20 8" xfId="20712" xr:uid="{00000000-0005-0000-0000-0000B8920000}"/>
    <cellStyle name="Percentuale 20 9" xfId="23818" xr:uid="{00000000-0005-0000-0000-0000B9920000}"/>
    <cellStyle name="Percentuale 21" xfId="20713" xr:uid="{00000000-0005-0000-0000-0000BA920000}"/>
    <cellStyle name="Percentuale 21 2" xfId="20714" xr:uid="{00000000-0005-0000-0000-0000BB920000}"/>
    <cellStyle name="Percentuale 21 2 2" xfId="20715" xr:uid="{00000000-0005-0000-0000-0000BC920000}"/>
    <cellStyle name="Percentuale 21 2 2 2" xfId="20716" xr:uid="{00000000-0005-0000-0000-0000BD920000}"/>
    <cellStyle name="Percentuale 21 2 2 3" xfId="20717" xr:uid="{00000000-0005-0000-0000-0000BE920000}"/>
    <cellStyle name="Percentuale 21 2 2 4" xfId="20718" xr:uid="{00000000-0005-0000-0000-0000BF920000}"/>
    <cellStyle name="Percentuale 21 2 2 5" xfId="25648" xr:uid="{00000000-0005-0000-0000-0000C0920000}"/>
    <cellStyle name="Percentuale 21 2 3" xfId="20719" xr:uid="{00000000-0005-0000-0000-0000C1920000}"/>
    <cellStyle name="Percentuale 21 2 3 2" xfId="34240" xr:uid="{00000000-0005-0000-0000-0000C2920000}"/>
    <cellStyle name="Percentuale 21 2 4" xfId="20720" xr:uid="{00000000-0005-0000-0000-0000C3920000}"/>
    <cellStyle name="Percentuale 21 2 5" xfId="20721" xr:uid="{00000000-0005-0000-0000-0000C4920000}"/>
    <cellStyle name="Percentuale 21 2 6" xfId="25647" xr:uid="{00000000-0005-0000-0000-0000C5920000}"/>
    <cellStyle name="Percentuale 21 3" xfId="20722" xr:uid="{00000000-0005-0000-0000-0000C6920000}"/>
    <cellStyle name="Percentuale 21 3 2" xfId="20723" xr:uid="{00000000-0005-0000-0000-0000C7920000}"/>
    <cellStyle name="Percentuale 21 3 2 2" xfId="20724" xr:uid="{00000000-0005-0000-0000-0000C8920000}"/>
    <cellStyle name="Percentuale 21 3 2 3" xfId="20725" xr:uid="{00000000-0005-0000-0000-0000C9920000}"/>
    <cellStyle name="Percentuale 21 3 2 4" xfId="20726" xr:uid="{00000000-0005-0000-0000-0000CA920000}"/>
    <cellStyle name="Percentuale 21 3 2 5" xfId="25650" xr:uid="{00000000-0005-0000-0000-0000CB920000}"/>
    <cellStyle name="Percentuale 21 3 3" xfId="20727" xr:uid="{00000000-0005-0000-0000-0000CC920000}"/>
    <cellStyle name="Percentuale 21 3 3 2" xfId="20728" xr:uid="{00000000-0005-0000-0000-0000CD920000}"/>
    <cellStyle name="Percentuale 21 3 3 2 2" xfId="20729" xr:uid="{00000000-0005-0000-0000-0000CE920000}"/>
    <cellStyle name="Percentuale 21 3 3 2 3" xfId="20730" xr:uid="{00000000-0005-0000-0000-0000CF920000}"/>
    <cellStyle name="Percentuale 21 3 3 2 4" xfId="20731" xr:uid="{00000000-0005-0000-0000-0000D0920000}"/>
    <cellStyle name="Percentuale 21 3 3 2 5" xfId="25652" xr:uid="{00000000-0005-0000-0000-0000D1920000}"/>
    <cellStyle name="Percentuale 21 3 3 3" xfId="20732" xr:uid="{00000000-0005-0000-0000-0000D2920000}"/>
    <cellStyle name="Percentuale 21 3 3 4" xfId="20733" xr:uid="{00000000-0005-0000-0000-0000D3920000}"/>
    <cellStyle name="Percentuale 21 3 3 5" xfId="20734" xr:uid="{00000000-0005-0000-0000-0000D4920000}"/>
    <cellStyle name="Percentuale 21 3 3 6" xfId="25651" xr:uid="{00000000-0005-0000-0000-0000D5920000}"/>
    <cellStyle name="Percentuale 21 3 4" xfId="20735" xr:uid="{00000000-0005-0000-0000-0000D6920000}"/>
    <cellStyle name="Percentuale 21 3 4 2" xfId="20736" xr:uid="{00000000-0005-0000-0000-0000D7920000}"/>
    <cellStyle name="Percentuale 21 3 4 3" xfId="20737" xr:uid="{00000000-0005-0000-0000-0000D8920000}"/>
    <cellStyle name="Percentuale 21 3 4 4" xfId="20738" xr:uid="{00000000-0005-0000-0000-0000D9920000}"/>
    <cellStyle name="Percentuale 21 3 4 5" xfId="25653" xr:uid="{00000000-0005-0000-0000-0000DA920000}"/>
    <cellStyle name="Percentuale 21 3 5" xfId="20739" xr:uid="{00000000-0005-0000-0000-0000DB920000}"/>
    <cellStyle name="Percentuale 21 3 5 2" xfId="34241" xr:uid="{00000000-0005-0000-0000-0000DC920000}"/>
    <cellStyle name="Percentuale 21 3 6" xfId="20740" xr:uid="{00000000-0005-0000-0000-0000DD920000}"/>
    <cellStyle name="Percentuale 21 3 7" xfId="20741" xr:uid="{00000000-0005-0000-0000-0000DE920000}"/>
    <cellStyle name="Percentuale 21 3 8" xfId="25649" xr:uid="{00000000-0005-0000-0000-0000DF920000}"/>
    <cellStyle name="Percentuale 21 4" xfId="20742" xr:uid="{00000000-0005-0000-0000-0000E0920000}"/>
    <cellStyle name="Percentuale 21 4 2" xfId="20743" xr:uid="{00000000-0005-0000-0000-0000E1920000}"/>
    <cellStyle name="Percentuale 21 4 2 2" xfId="20744" xr:uid="{00000000-0005-0000-0000-0000E2920000}"/>
    <cellStyle name="Percentuale 21 4 2 2 2" xfId="20745" xr:uid="{00000000-0005-0000-0000-0000E3920000}"/>
    <cellStyle name="Percentuale 21 4 2 2 3" xfId="20746" xr:uid="{00000000-0005-0000-0000-0000E4920000}"/>
    <cellStyle name="Percentuale 21 4 2 2 4" xfId="20747" xr:uid="{00000000-0005-0000-0000-0000E5920000}"/>
    <cellStyle name="Percentuale 21 4 2 2 5" xfId="25656" xr:uid="{00000000-0005-0000-0000-0000E6920000}"/>
    <cellStyle name="Percentuale 21 4 2 3" xfId="20748" xr:uid="{00000000-0005-0000-0000-0000E7920000}"/>
    <cellStyle name="Percentuale 21 4 2 4" xfId="20749" xr:uid="{00000000-0005-0000-0000-0000E8920000}"/>
    <cellStyle name="Percentuale 21 4 2 5" xfId="20750" xr:uid="{00000000-0005-0000-0000-0000E9920000}"/>
    <cellStyle name="Percentuale 21 4 2 6" xfId="25655" xr:uid="{00000000-0005-0000-0000-0000EA920000}"/>
    <cellStyle name="Percentuale 21 4 3" xfId="20751" xr:uid="{00000000-0005-0000-0000-0000EB920000}"/>
    <cellStyle name="Percentuale 21 4 3 2" xfId="20752" xr:uid="{00000000-0005-0000-0000-0000EC920000}"/>
    <cellStyle name="Percentuale 21 4 3 3" xfId="20753" xr:uid="{00000000-0005-0000-0000-0000ED920000}"/>
    <cellStyle name="Percentuale 21 4 3 4" xfId="20754" xr:uid="{00000000-0005-0000-0000-0000EE920000}"/>
    <cellStyle name="Percentuale 21 4 3 5" xfId="25657" xr:uid="{00000000-0005-0000-0000-0000EF920000}"/>
    <cellStyle name="Percentuale 21 4 4" xfId="20755" xr:uid="{00000000-0005-0000-0000-0000F0920000}"/>
    <cellStyle name="Percentuale 21 4 5" xfId="20756" xr:uid="{00000000-0005-0000-0000-0000F1920000}"/>
    <cellStyle name="Percentuale 21 4 6" xfId="20757" xr:uid="{00000000-0005-0000-0000-0000F2920000}"/>
    <cellStyle name="Percentuale 21 4 7" xfId="25654" xr:uid="{00000000-0005-0000-0000-0000F3920000}"/>
    <cellStyle name="Percentuale 21 5" xfId="20758" xr:uid="{00000000-0005-0000-0000-0000F4920000}"/>
    <cellStyle name="Percentuale 21 5 2" xfId="20759" xr:uid="{00000000-0005-0000-0000-0000F5920000}"/>
    <cellStyle name="Percentuale 21 5 3" xfId="20760" xr:uid="{00000000-0005-0000-0000-0000F6920000}"/>
    <cellStyle name="Percentuale 21 5 4" xfId="20761" xr:uid="{00000000-0005-0000-0000-0000F7920000}"/>
    <cellStyle name="Percentuale 21 5 5" xfId="25658" xr:uid="{00000000-0005-0000-0000-0000F8920000}"/>
    <cellStyle name="Percentuale 21 6" xfId="20762" xr:uid="{00000000-0005-0000-0000-0000F9920000}"/>
    <cellStyle name="Percentuale 21 6 2" xfId="32910" xr:uid="{00000000-0005-0000-0000-0000FA920000}"/>
    <cellStyle name="Percentuale 21 7" xfId="20763" xr:uid="{00000000-0005-0000-0000-0000FB920000}"/>
    <cellStyle name="Percentuale 21 8" xfId="20764" xr:uid="{00000000-0005-0000-0000-0000FC920000}"/>
    <cellStyle name="Percentuale 21 9" xfId="23819" xr:uid="{00000000-0005-0000-0000-0000FD920000}"/>
    <cellStyle name="Percentuale 22" xfId="20765" xr:uid="{00000000-0005-0000-0000-0000FE920000}"/>
    <cellStyle name="Percentuale 22 2" xfId="20766" xr:uid="{00000000-0005-0000-0000-0000FF920000}"/>
    <cellStyle name="Percentuale 22 2 2" xfId="20767" xr:uid="{00000000-0005-0000-0000-000000930000}"/>
    <cellStyle name="Percentuale 22 2 2 2" xfId="20768" xr:uid="{00000000-0005-0000-0000-000001930000}"/>
    <cellStyle name="Percentuale 22 2 2 3" xfId="20769" xr:uid="{00000000-0005-0000-0000-000002930000}"/>
    <cellStyle name="Percentuale 22 2 2 4" xfId="20770" xr:uid="{00000000-0005-0000-0000-000003930000}"/>
    <cellStyle name="Percentuale 22 2 2 5" xfId="25660" xr:uid="{00000000-0005-0000-0000-000004930000}"/>
    <cellStyle name="Percentuale 22 2 3" xfId="20771" xr:uid="{00000000-0005-0000-0000-000005930000}"/>
    <cellStyle name="Percentuale 22 2 3 2" xfId="34242" xr:uid="{00000000-0005-0000-0000-000006930000}"/>
    <cellStyle name="Percentuale 22 2 4" xfId="20772" xr:uid="{00000000-0005-0000-0000-000007930000}"/>
    <cellStyle name="Percentuale 22 2 5" xfId="20773" xr:uid="{00000000-0005-0000-0000-000008930000}"/>
    <cellStyle name="Percentuale 22 2 6" xfId="25659" xr:uid="{00000000-0005-0000-0000-000009930000}"/>
    <cellStyle name="Percentuale 22 3" xfId="20774" xr:uid="{00000000-0005-0000-0000-00000A930000}"/>
    <cellStyle name="Percentuale 22 3 2" xfId="20775" xr:uid="{00000000-0005-0000-0000-00000B930000}"/>
    <cellStyle name="Percentuale 22 3 2 2" xfId="20776" xr:uid="{00000000-0005-0000-0000-00000C930000}"/>
    <cellStyle name="Percentuale 22 3 2 3" xfId="20777" xr:uid="{00000000-0005-0000-0000-00000D930000}"/>
    <cellStyle name="Percentuale 22 3 2 4" xfId="20778" xr:uid="{00000000-0005-0000-0000-00000E930000}"/>
    <cellStyle name="Percentuale 22 3 2 5" xfId="25662" xr:uid="{00000000-0005-0000-0000-00000F930000}"/>
    <cellStyle name="Percentuale 22 3 3" xfId="20779" xr:uid="{00000000-0005-0000-0000-000010930000}"/>
    <cellStyle name="Percentuale 22 3 3 2" xfId="20780" xr:uid="{00000000-0005-0000-0000-000011930000}"/>
    <cellStyle name="Percentuale 22 3 3 2 2" xfId="20781" xr:uid="{00000000-0005-0000-0000-000012930000}"/>
    <cellStyle name="Percentuale 22 3 3 2 3" xfId="20782" xr:uid="{00000000-0005-0000-0000-000013930000}"/>
    <cellStyle name="Percentuale 22 3 3 2 4" xfId="20783" xr:uid="{00000000-0005-0000-0000-000014930000}"/>
    <cellStyle name="Percentuale 22 3 3 2 5" xfId="25664" xr:uid="{00000000-0005-0000-0000-000015930000}"/>
    <cellStyle name="Percentuale 22 3 3 3" xfId="20784" xr:uid="{00000000-0005-0000-0000-000016930000}"/>
    <cellStyle name="Percentuale 22 3 3 4" xfId="20785" xr:uid="{00000000-0005-0000-0000-000017930000}"/>
    <cellStyle name="Percentuale 22 3 3 5" xfId="20786" xr:uid="{00000000-0005-0000-0000-000018930000}"/>
    <cellStyle name="Percentuale 22 3 3 6" xfId="25663" xr:uid="{00000000-0005-0000-0000-000019930000}"/>
    <cellStyle name="Percentuale 22 3 4" xfId="20787" xr:uid="{00000000-0005-0000-0000-00001A930000}"/>
    <cellStyle name="Percentuale 22 3 4 2" xfId="20788" xr:uid="{00000000-0005-0000-0000-00001B930000}"/>
    <cellStyle name="Percentuale 22 3 4 3" xfId="20789" xr:uid="{00000000-0005-0000-0000-00001C930000}"/>
    <cellStyle name="Percentuale 22 3 4 4" xfId="20790" xr:uid="{00000000-0005-0000-0000-00001D930000}"/>
    <cellStyle name="Percentuale 22 3 4 5" xfId="25665" xr:uid="{00000000-0005-0000-0000-00001E930000}"/>
    <cellStyle name="Percentuale 22 3 5" xfId="20791" xr:uid="{00000000-0005-0000-0000-00001F930000}"/>
    <cellStyle name="Percentuale 22 3 5 2" xfId="34243" xr:uid="{00000000-0005-0000-0000-000020930000}"/>
    <cellStyle name="Percentuale 22 3 6" xfId="20792" xr:uid="{00000000-0005-0000-0000-000021930000}"/>
    <cellStyle name="Percentuale 22 3 7" xfId="20793" xr:uid="{00000000-0005-0000-0000-000022930000}"/>
    <cellStyle name="Percentuale 22 3 8" xfId="25661" xr:uid="{00000000-0005-0000-0000-000023930000}"/>
    <cellStyle name="Percentuale 22 4" xfId="20794" xr:uid="{00000000-0005-0000-0000-000024930000}"/>
    <cellStyle name="Percentuale 22 4 2" xfId="20795" xr:uid="{00000000-0005-0000-0000-000025930000}"/>
    <cellStyle name="Percentuale 22 4 2 2" xfId="20796" xr:uid="{00000000-0005-0000-0000-000026930000}"/>
    <cellStyle name="Percentuale 22 4 2 2 2" xfId="20797" xr:uid="{00000000-0005-0000-0000-000027930000}"/>
    <cellStyle name="Percentuale 22 4 2 2 3" xfId="20798" xr:uid="{00000000-0005-0000-0000-000028930000}"/>
    <cellStyle name="Percentuale 22 4 2 2 4" xfId="20799" xr:uid="{00000000-0005-0000-0000-000029930000}"/>
    <cellStyle name="Percentuale 22 4 2 2 5" xfId="25668" xr:uid="{00000000-0005-0000-0000-00002A930000}"/>
    <cellStyle name="Percentuale 22 4 2 3" xfId="20800" xr:uid="{00000000-0005-0000-0000-00002B930000}"/>
    <cellStyle name="Percentuale 22 4 2 4" xfId="20801" xr:uid="{00000000-0005-0000-0000-00002C930000}"/>
    <cellStyle name="Percentuale 22 4 2 5" xfId="20802" xr:uid="{00000000-0005-0000-0000-00002D930000}"/>
    <cellStyle name="Percentuale 22 4 2 6" xfId="25667" xr:uid="{00000000-0005-0000-0000-00002E930000}"/>
    <cellStyle name="Percentuale 22 4 3" xfId="20803" xr:uid="{00000000-0005-0000-0000-00002F930000}"/>
    <cellStyle name="Percentuale 22 4 3 2" xfId="20804" xr:uid="{00000000-0005-0000-0000-000030930000}"/>
    <cellStyle name="Percentuale 22 4 3 3" xfId="20805" xr:uid="{00000000-0005-0000-0000-000031930000}"/>
    <cellStyle name="Percentuale 22 4 3 4" xfId="20806" xr:uid="{00000000-0005-0000-0000-000032930000}"/>
    <cellStyle name="Percentuale 22 4 3 5" xfId="25669" xr:uid="{00000000-0005-0000-0000-000033930000}"/>
    <cellStyle name="Percentuale 22 4 4" xfId="20807" xr:uid="{00000000-0005-0000-0000-000034930000}"/>
    <cellStyle name="Percentuale 22 4 5" xfId="20808" xr:uid="{00000000-0005-0000-0000-000035930000}"/>
    <cellStyle name="Percentuale 22 4 6" xfId="20809" xr:uid="{00000000-0005-0000-0000-000036930000}"/>
    <cellStyle name="Percentuale 22 4 7" xfId="25666" xr:uid="{00000000-0005-0000-0000-000037930000}"/>
    <cellStyle name="Percentuale 22 5" xfId="20810" xr:uid="{00000000-0005-0000-0000-000038930000}"/>
    <cellStyle name="Percentuale 22 5 2" xfId="20811" xr:uid="{00000000-0005-0000-0000-000039930000}"/>
    <cellStyle name="Percentuale 22 5 3" xfId="20812" xr:uid="{00000000-0005-0000-0000-00003A930000}"/>
    <cellStyle name="Percentuale 22 5 4" xfId="20813" xr:uid="{00000000-0005-0000-0000-00003B930000}"/>
    <cellStyle name="Percentuale 22 5 5" xfId="25670" xr:uid="{00000000-0005-0000-0000-00003C930000}"/>
    <cellStyle name="Percentuale 22 6" xfId="20814" xr:uid="{00000000-0005-0000-0000-00003D930000}"/>
    <cellStyle name="Percentuale 22 6 2" xfId="32911" xr:uid="{00000000-0005-0000-0000-00003E930000}"/>
    <cellStyle name="Percentuale 22 7" xfId="20815" xr:uid="{00000000-0005-0000-0000-00003F930000}"/>
    <cellStyle name="Percentuale 22 8" xfId="20816" xr:uid="{00000000-0005-0000-0000-000040930000}"/>
    <cellStyle name="Percentuale 22 9" xfId="23820" xr:uid="{00000000-0005-0000-0000-000041930000}"/>
    <cellStyle name="Percentuale 23" xfId="20817" xr:uid="{00000000-0005-0000-0000-000042930000}"/>
    <cellStyle name="Percentuale 23 2" xfId="20818" xr:uid="{00000000-0005-0000-0000-000043930000}"/>
    <cellStyle name="Percentuale 23 2 2" xfId="20819" xr:uid="{00000000-0005-0000-0000-000044930000}"/>
    <cellStyle name="Percentuale 23 2 2 2" xfId="20820" xr:uid="{00000000-0005-0000-0000-000045930000}"/>
    <cellStyle name="Percentuale 23 2 2 3" xfId="20821" xr:uid="{00000000-0005-0000-0000-000046930000}"/>
    <cellStyle name="Percentuale 23 2 2 4" xfId="20822" xr:uid="{00000000-0005-0000-0000-000047930000}"/>
    <cellStyle name="Percentuale 23 2 2 5" xfId="25672" xr:uid="{00000000-0005-0000-0000-000048930000}"/>
    <cellStyle name="Percentuale 23 2 3" xfId="20823" xr:uid="{00000000-0005-0000-0000-000049930000}"/>
    <cellStyle name="Percentuale 23 2 3 2" xfId="34244" xr:uid="{00000000-0005-0000-0000-00004A930000}"/>
    <cellStyle name="Percentuale 23 2 4" xfId="20824" xr:uid="{00000000-0005-0000-0000-00004B930000}"/>
    <cellStyle name="Percentuale 23 2 5" xfId="20825" xr:uid="{00000000-0005-0000-0000-00004C930000}"/>
    <cellStyle name="Percentuale 23 2 6" xfId="25671" xr:uid="{00000000-0005-0000-0000-00004D930000}"/>
    <cellStyle name="Percentuale 23 3" xfId="20826" xr:uid="{00000000-0005-0000-0000-00004E930000}"/>
    <cellStyle name="Percentuale 23 3 2" xfId="20827" xr:uid="{00000000-0005-0000-0000-00004F930000}"/>
    <cellStyle name="Percentuale 23 3 2 2" xfId="20828" xr:uid="{00000000-0005-0000-0000-000050930000}"/>
    <cellStyle name="Percentuale 23 3 2 3" xfId="20829" xr:uid="{00000000-0005-0000-0000-000051930000}"/>
    <cellStyle name="Percentuale 23 3 2 4" xfId="20830" xr:uid="{00000000-0005-0000-0000-000052930000}"/>
    <cellStyle name="Percentuale 23 3 2 5" xfId="25674" xr:uid="{00000000-0005-0000-0000-000053930000}"/>
    <cellStyle name="Percentuale 23 3 3" xfId="20831" xr:uid="{00000000-0005-0000-0000-000054930000}"/>
    <cellStyle name="Percentuale 23 3 3 2" xfId="20832" xr:uid="{00000000-0005-0000-0000-000055930000}"/>
    <cellStyle name="Percentuale 23 3 3 2 2" xfId="20833" xr:uid="{00000000-0005-0000-0000-000056930000}"/>
    <cellStyle name="Percentuale 23 3 3 2 3" xfId="20834" xr:uid="{00000000-0005-0000-0000-000057930000}"/>
    <cellStyle name="Percentuale 23 3 3 2 4" xfId="20835" xr:uid="{00000000-0005-0000-0000-000058930000}"/>
    <cellStyle name="Percentuale 23 3 3 2 5" xfId="25676" xr:uid="{00000000-0005-0000-0000-000059930000}"/>
    <cellStyle name="Percentuale 23 3 3 3" xfId="20836" xr:uid="{00000000-0005-0000-0000-00005A930000}"/>
    <cellStyle name="Percentuale 23 3 3 4" xfId="20837" xr:uid="{00000000-0005-0000-0000-00005B930000}"/>
    <cellStyle name="Percentuale 23 3 3 5" xfId="20838" xr:uid="{00000000-0005-0000-0000-00005C930000}"/>
    <cellStyle name="Percentuale 23 3 3 6" xfId="25675" xr:uid="{00000000-0005-0000-0000-00005D930000}"/>
    <cellStyle name="Percentuale 23 3 4" xfId="20839" xr:uid="{00000000-0005-0000-0000-00005E930000}"/>
    <cellStyle name="Percentuale 23 3 4 2" xfId="20840" xr:uid="{00000000-0005-0000-0000-00005F930000}"/>
    <cellStyle name="Percentuale 23 3 4 3" xfId="20841" xr:uid="{00000000-0005-0000-0000-000060930000}"/>
    <cellStyle name="Percentuale 23 3 4 4" xfId="20842" xr:uid="{00000000-0005-0000-0000-000061930000}"/>
    <cellStyle name="Percentuale 23 3 4 5" xfId="25677" xr:uid="{00000000-0005-0000-0000-000062930000}"/>
    <cellStyle name="Percentuale 23 3 5" xfId="20843" xr:uid="{00000000-0005-0000-0000-000063930000}"/>
    <cellStyle name="Percentuale 23 3 5 2" xfId="34245" xr:uid="{00000000-0005-0000-0000-000064930000}"/>
    <cellStyle name="Percentuale 23 3 6" xfId="20844" xr:uid="{00000000-0005-0000-0000-000065930000}"/>
    <cellStyle name="Percentuale 23 3 7" xfId="20845" xr:uid="{00000000-0005-0000-0000-000066930000}"/>
    <cellStyle name="Percentuale 23 3 8" xfId="25673" xr:uid="{00000000-0005-0000-0000-000067930000}"/>
    <cellStyle name="Percentuale 23 4" xfId="20846" xr:uid="{00000000-0005-0000-0000-000068930000}"/>
    <cellStyle name="Percentuale 23 4 2" xfId="20847" xr:uid="{00000000-0005-0000-0000-000069930000}"/>
    <cellStyle name="Percentuale 23 4 2 2" xfId="20848" xr:uid="{00000000-0005-0000-0000-00006A930000}"/>
    <cellStyle name="Percentuale 23 4 2 2 2" xfId="20849" xr:uid="{00000000-0005-0000-0000-00006B930000}"/>
    <cellStyle name="Percentuale 23 4 2 2 3" xfId="20850" xr:uid="{00000000-0005-0000-0000-00006C930000}"/>
    <cellStyle name="Percentuale 23 4 2 2 4" xfId="20851" xr:uid="{00000000-0005-0000-0000-00006D930000}"/>
    <cellStyle name="Percentuale 23 4 2 2 5" xfId="25680" xr:uid="{00000000-0005-0000-0000-00006E930000}"/>
    <cellStyle name="Percentuale 23 4 2 3" xfId="20852" xr:uid="{00000000-0005-0000-0000-00006F930000}"/>
    <cellStyle name="Percentuale 23 4 2 4" xfId="20853" xr:uid="{00000000-0005-0000-0000-000070930000}"/>
    <cellStyle name="Percentuale 23 4 2 5" xfId="20854" xr:uid="{00000000-0005-0000-0000-000071930000}"/>
    <cellStyle name="Percentuale 23 4 2 6" xfId="25679" xr:uid="{00000000-0005-0000-0000-000072930000}"/>
    <cellStyle name="Percentuale 23 4 3" xfId="20855" xr:uid="{00000000-0005-0000-0000-000073930000}"/>
    <cellStyle name="Percentuale 23 4 3 2" xfId="20856" xr:uid="{00000000-0005-0000-0000-000074930000}"/>
    <cellStyle name="Percentuale 23 4 3 3" xfId="20857" xr:uid="{00000000-0005-0000-0000-000075930000}"/>
    <cellStyle name="Percentuale 23 4 3 4" xfId="20858" xr:uid="{00000000-0005-0000-0000-000076930000}"/>
    <cellStyle name="Percentuale 23 4 3 5" xfId="25681" xr:uid="{00000000-0005-0000-0000-000077930000}"/>
    <cellStyle name="Percentuale 23 4 4" xfId="20859" xr:uid="{00000000-0005-0000-0000-000078930000}"/>
    <cellStyle name="Percentuale 23 4 5" xfId="20860" xr:uid="{00000000-0005-0000-0000-000079930000}"/>
    <cellStyle name="Percentuale 23 4 6" xfId="20861" xr:uid="{00000000-0005-0000-0000-00007A930000}"/>
    <cellStyle name="Percentuale 23 4 7" xfId="25678" xr:uid="{00000000-0005-0000-0000-00007B930000}"/>
    <cellStyle name="Percentuale 23 5" xfId="20862" xr:uid="{00000000-0005-0000-0000-00007C930000}"/>
    <cellStyle name="Percentuale 23 5 2" xfId="20863" xr:uid="{00000000-0005-0000-0000-00007D930000}"/>
    <cellStyle name="Percentuale 23 5 3" xfId="20864" xr:uid="{00000000-0005-0000-0000-00007E930000}"/>
    <cellStyle name="Percentuale 23 5 4" xfId="20865" xr:uid="{00000000-0005-0000-0000-00007F930000}"/>
    <cellStyle name="Percentuale 23 5 5" xfId="25682" xr:uid="{00000000-0005-0000-0000-000080930000}"/>
    <cellStyle name="Percentuale 23 6" xfId="20866" xr:uid="{00000000-0005-0000-0000-000081930000}"/>
    <cellStyle name="Percentuale 23 6 2" xfId="32912" xr:uid="{00000000-0005-0000-0000-000082930000}"/>
    <cellStyle name="Percentuale 23 7" xfId="20867" xr:uid="{00000000-0005-0000-0000-000083930000}"/>
    <cellStyle name="Percentuale 23 8" xfId="20868" xr:uid="{00000000-0005-0000-0000-000084930000}"/>
    <cellStyle name="Percentuale 23 9" xfId="23821" xr:uid="{00000000-0005-0000-0000-000085930000}"/>
    <cellStyle name="Percentuale 24" xfId="20869" xr:uid="{00000000-0005-0000-0000-000086930000}"/>
    <cellStyle name="Percentuale 24 2" xfId="20870" xr:uid="{00000000-0005-0000-0000-000087930000}"/>
    <cellStyle name="Percentuale 24 2 2" xfId="20871" xr:uid="{00000000-0005-0000-0000-000088930000}"/>
    <cellStyle name="Percentuale 24 2 2 2" xfId="20872" xr:uid="{00000000-0005-0000-0000-000089930000}"/>
    <cellStyle name="Percentuale 24 2 2 3" xfId="20873" xr:uid="{00000000-0005-0000-0000-00008A930000}"/>
    <cellStyle name="Percentuale 24 2 2 4" xfId="20874" xr:uid="{00000000-0005-0000-0000-00008B930000}"/>
    <cellStyle name="Percentuale 24 2 2 5" xfId="25684" xr:uid="{00000000-0005-0000-0000-00008C930000}"/>
    <cellStyle name="Percentuale 24 2 3" xfId="20875" xr:uid="{00000000-0005-0000-0000-00008D930000}"/>
    <cellStyle name="Percentuale 24 2 3 2" xfId="34246" xr:uid="{00000000-0005-0000-0000-00008E930000}"/>
    <cellStyle name="Percentuale 24 2 4" xfId="20876" xr:uid="{00000000-0005-0000-0000-00008F930000}"/>
    <cellStyle name="Percentuale 24 2 5" xfId="20877" xr:uid="{00000000-0005-0000-0000-000090930000}"/>
    <cellStyle name="Percentuale 24 2 6" xfId="25683" xr:uid="{00000000-0005-0000-0000-000091930000}"/>
    <cellStyle name="Percentuale 24 3" xfId="20878" xr:uid="{00000000-0005-0000-0000-000092930000}"/>
    <cellStyle name="Percentuale 24 3 2" xfId="20879" xr:uid="{00000000-0005-0000-0000-000093930000}"/>
    <cellStyle name="Percentuale 24 3 2 2" xfId="20880" xr:uid="{00000000-0005-0000-0000-000094930000}"/>
    <cellStyle name="Percentuale 24 3 2 3" xfId="20881" xr:uid="{00000000-0005-0000-0000-000095930000}"/>
    <cellStyle name="Percentuale 24 3 2 4" xfId="20882" xr:uid="{00000000-0005-0000-0000-000096930000}"/>
    <cellStyle name="Percentuale 24 3 2 5" xfId="25686" xr:uid="{00000000-0005-0000-0000-000097930000}"/>
    <cellStyle name="Percentuale 24 3 3" xfId="20883" xr:uid="{00000000-0005-0000-0000-000098930000}"/>
    <cellStyle name="Percentuale 24 3 3 2" xfId="20884" xr:uid="{00000000-0005-0000-0000-000099930000}"/>
    <cellStyle name="Percentuale 24 3 3 2 2" xfId="20885" xr:uid="{00000000-0005-0000-0000-00009A930000}"/>
    <cellStyle name="Percentuale 24 3 3 2 3" xfId="20886" xr:uid="{00000000-0005-0000-0000-00009B930000}"/>
    <cellStyle name="Percentuale 24 3 3 2 4" xfId="20887" xr:uid="{00000000-0005-0000-0000-00009C930000}"/>
    <cellStyle name="Percentuale 24 3 3 2 5" xfId="25688" xr:uid="{00000000-0005-0000-0000-00009D930000}"/>
    <cellStyle name="Percentuale 24 3 3 3" xfId="20888" xr:uid="{00000000-0005-0000-0000-00009E930000}"/>
    <cellStyle name="Percentuale 24 3 3 4" xfId="20889" xr:uid="{00000000-0005-0000-0000-00009F930000}"/>
    <cellStyle name="Percentuale 24 3 3 5" xfId="20890" xr:uid="{00000000-0005-0000-0000-0000A0930000}"/>
    <cellStyle name="Percentuale 24 3 3 6" xfId="25687" xr:uid="{00000000-0005-0000-0000-0000A1930000}"/>
    <cellStyle name="Percentuale 24 3 4" xfId="20891" xr:uid="{00000000-0005-0000-0000-0000A2930000}"/>
    <cellStyle name="Percentuale 24 3 4 2" xfId="20892" xr:uid="{00000000-0005-0000-0000-0000A3930000}"/>
    <cellStyle name="Percentuale 24 3 4 3" xfId="20893" xr:uid="{00000000-0005-0000-0000-0000A4930000}"/>
    <cellStyle name="Percentuale 24 3 4 4" xfId="20894" xr:uid="{00000000-0005-0000-0000-0000A5930000}"/>
    <cellStyle name="Percentuale 24 3 4 5" xfId="25689" xr:uid="{00000000-0005-0000-0000-0000A6930000}"/>
    <cellStyle name="Percentuale 24 3 5" xfId="20895" xr:uid="{00000000-0005-0000-0000-0000A7930000}"/>
    <cellStyle name="Percentuale 24 3 5 2" xfId="34247" xr:uid="{00000000-0005-0000-0000-0000A8930000}"/>
    <cellStyle name="Percentuale 24 3 6" xfId="20896" xr:uid="{00000000-0005-0000-0000-0000A9930000}"/>
    <cellStyle name="Percentuale 24 3 7" xfId="20897" xr:uid="{00000000-0005-0000-0000-0000AA930000}"/>
    <cellStyle name="Percentuale 24 3 8" xfId="25685" xr:uid="{00000000-0005-0000-0000-0000AB930000}"/>
    <cellStyle name="Percentuale 24 4" xfId="20898" xr:uid="{00000000-0005-0000-0000-0000AC930000}"/>
    <cellStyle name="Percentuale 24 4 2" xfId="20899" xr:uid="{00000000-0005-0000-0000-0000AD930000}"/>
    <cellStyle name="Percentuale 24 4 2 2" xfId="20900" xr:uid="{00000000-0005-0000-0000-0000AE930000}"/>
    <cellStyle name="Percentuale 24 4 2 2 2" xfId="20901" xr:uid="{00000000-0005-0000-0000-0000AF930000}"/>
    <cellStyle name="Percentuale 24 4 2 2 3" xfId="20902" xr:uid="{00000000-0005-0000-0000-0000B0930000}"/>
    <cellStyle name="Percentuale 24 4 2 2 4" xfId="20903" xr:uid="{00000000-0005-0000-0000-0000B1930000}"/>
    <cellStyle name="Percentuale 24 4 2 2 5" xfId="25692" xr:uid="{00000000-0005-0000-0000-0000B2930000}"/>
    <cellStyle name="Percentuale 24 4 2 3" xfId="20904" xr:uid="{00000000-0005-0000-0000-0000B3930000}"/>
    <cellStyle name="Percentuale 24 4 2 4" xfId="20905" xr:uid="{00000000-0005-0000-0000-0000B4930000}"/>
    <cellStyle name="Percentuale 24 4 2 5" xfId="20906" xr:uid="{00000000-0005-0000-0000-0000B5930000}"/>
    <cellStyle name="Percentuale 24 4 2 6" xfId="25691" xr:uid="{00000000-0005-0000-0000-0000B6930000}"/>
    <cellStyle name="Percentuale 24 4 3" xfId="20907" xr:uid="{00000000-0005-0000-0000-0000B7930000}"/>
    <cellStyle name="Percentuale 24 4 3 2" xfId="20908" xr:uid="{00000000-0005-0000-0000-0000B8930000}"/>
    <cellStyle name="Percentuale 24 4 3 3" xfId="20909" xr:uid="{00000000-0005-0000-0000-0000B9930000}"/>
    <cellStyle name="Percentuale 24 4 3 4" xfId="20910" xr:uid="{00000000-0005-0000-0000-0000BA930000}"/>
    <cellStyle name="Percentuale 24 4 3 5" xfId="25693" xr:uid="{00000000-0005-0000-0000-0000BB930000}"/>
    <cellStyle name="Percentuale 24 4 4" xfId="20911" xr:uid="{00000000-0005-0000-0000-0000BC930000}"/>
    <cellStyle name="Percentuale 24 4 5" xfId="20912" xr:uid="{00000000-0005-0000-0000-0000BD930000}"/>
    <cellStyle name="Percentuale 24 4 6" xfId="20913" xr:uid="{00000000-0005-0000-0000-0000BE930000}"/>
    <cellStyle name="Percentuale 24 4 7" xfId="25690" xr:uid="{00000000-0005-0000-0000-0000BF930000}"/>
    <cellStyle name="Percentuale 24 5" xfId="20914" xr:uid="{00000000-0005-0000-0000-0000C0930000}"/>
    <cellStyle name="Percentuale 24 5 2" xfId="20915" xr:uid="{00000000-0005-0000-0000-0000C1930000}"/>
    <cellStyle name="Percentuale 24 5 3" xfId="20916" xr:uid="{00000000-0005-0000-0000-0000C2930000}"/>
    <cellStyle name="Percentuale 24 5 4" xfId="20917" xr:uid="{00000000-0005-0000-0000-0000C3930000}"/>
    <cellStyle name="Percentuale 24 5 5" xfId="25694" xr:uid="{00000000-0005-0000-0000-0000C4930000}"/>
    <cellStyle name="Percentuale 24 6" xfId="20918" xr:uid="{00000000-0005-0000-0000-0000C5930000}"/>
    <cellStyle name="Percentuale 24 6 2" xfId="32913" xr:uid="{00000000-0005-0000-0000-0000C6930000}"/>
    <cellStyle name="Percentuale 24 7" xfId="20919" xr:uid="{00000000-0005-0000-0000-0000C7930000}"/>
    <cellStyle name="Percentuale 24 8" xfId="20920" xr:uid="{00000000-0005-0000-0000-0000C8930000}"/>
    <cellStyle name="Percentuale 24 9" xfId="23822" xr:uid="{00000000-0005-0000-0000-0000C9930000}"/>
    <cellStyle name="Percentuale 25" xfId="20921" xr:uid="{00000000-0005-0000-0000-0000CA930000}"/>
    <cellStyle name="Percentuale 25 2" xfId="20922" xr:uid="{00000000-0005-0000-0000-0000CB930000}"/>
    <cellStyle name="Percentuale 25 2 2" xfId="20923" xr:uid="{00000000-0005-0000-0000-0000CC930000}"/>
    <cellStyle name="Percentuale 25 2 2 2" xfId="20924" xr:uid="{00000000-0005-0000-0000-0000CD930000}"/>
    <cellStyle name="Percentuale 25 2 2 3" xfId="20925" xr:uid="{00000000-0005-0000-0000-0000CE930000}"/>
    <cellStyle name="Percentuale 25 2 2 4" xfId="20926" xr:uid="{00000000-0005-0000-0000-0000CF930000}"/>
    <cellStyle name="Percentuale 25 2 2 5" xfId="25696" xr:uid="{00000000-0005-0000-0000-0000D0930000}"/>
    <cellStyle name="Percentuale 25 2 3" xfId="20927" xr:uid="{00000000-0005-0000-0000-0000D1930000}"/>
    <cellStyle name="Percentuale 25 2 3 2" xfId="34248" xr:uid="{00000000-0005-0000-0000-0000D2930000}"/>
    <cellStyle name="Percentuale 25 2 4" xfId="20928" xr:uid="{00000000-0005-0000-0000-0000D3930000}"/>
    <cellStyle name="Percentuale 25 2 5" xfId="20929" xr:uid="{00000000-0005-0000-0000-0000D4930000}"/>
    <cellStyle name="Percentuale 25 2 6" xfId="25695" xr:uid="{00000000-0005-0000-0000-0000D5930000}"/>
    <cellStyle name="Percentuale 25 3" xfId="20930" xr:uid="{00000000-0005-0000-0000-0000D6930000}"/>
    <cellStyle name="Percentuale 25 3 2" xfId="20931" xr:uid="{00000000-0005-0000-0000-0000D7930000}"/>
    <cellStyle name="Percentuale 25 3 2 2" xfId="20932" xr:uid="{00000000-0005-0000-0000-0000D8930000}"/>
    <cellStyle name="Percentuale 25 3 2 3" xfId="20933" xr:uid="{00000000-0005-0000-0000-0000D9930000}"/>
    <cellStyle name="Percentuale 25 3 2 4" xfId="20934" xr:uid="{00000000-0005-0000-0000-0000DA930000}"/>
    <cellStyle name="Percentuale 25 3 2 5" xfId="25698" xr:uid="{00000000-0005-0000-0000-0000DB930000}"/>
    <cellStyle name="Percentuale 25 3 3" xfId="20935" xr:uid="{00000000-0005-0000-0000-0000DC930000}"/>
    <cellStyle name="Percentuale 25 3 3 2" xfId="20936" xr:uid="{00000000-0005-0000-0000-0000DD930000}"/>
    <cellStyle name="Percentuale 25 3 3 2 2" xfId="20937" xr:uid="{00000000-0005-0000-0000-0000DE930000}"/>
    <cellStyle name="Percentuale 25 3 3 2 3" xfId="20938" xr:uid="{00000000-0005-0000-0000-0000DF930000}"/>
    <cellStyle name="Percentuale 25 3 3 2 4" xfId="20939" xr:uid="{00000000-0005-0000-0000-0000E0930000}"/>
    <cellStyle name="Percentuale 25 3 3 2 5" xfId="25700" xr:uid="{00000000-0005-0000-0000-0000E1930000}"/>
    <cellStyle name="Percentuale 25 3 3 3" xfId="20940" xr:uid="{00000000-0005-0000-0000-0000E2930000}"/>
    <cellStyle name="Percentuale 25 3 3 4" xfId="20941" xr:uid="{00000000-0005-0000-0000-0000E3930000}"/>
    <cellStyle name="Percentuale 25 3 3 5" xfId="20942" xr:uid="{00000000-0005-0000-0000-0000E4930000}"/>
    <cellStyle name="Percentuale 25 3 3 6" xfId="25699" xr:uid="{00000000-0005-0000-0000-0000E5930000}"/>
    <cellStyle name="Percentuale 25 3 4" xfId="20943" xr:uid="{00000000-0005-0000-0000-0000E6930000}"/>
    <cellStyle name="Percentuale 25 3 4 2" xfId="20944" xr:uid="{00000000-0005-0000-0000-0000E7930000}"/>
    <cellStyle name="Percentuale 25 3 4 3" xfId="20945" xr:uid="{00000000-0005-0000-0000-0000E8930000}"/>
    <cellStyle name="Percentuale 25 3 4 4" xfId="20946" xr:uid="{00000000-0005-0000-0000-0000E9930000}"/>
    <cellStyle name="Percentuale 25 3 4 5" xfId="25701" xr:uid="{00000000-0005-0000-0000-0000EA930000}"/>
    <cellStyle name="Percentuale 25 3 5" xfId="20947" xr:uid="{00000000-0005-0000-0000-0000EB930000}"/>
    <cellStyle name="Percentuale 25 3 5 2" xfId="34249" xr:uid="{00000000-0005-0000-0000-0000EC930000}"/>
    <cellStyle name="Percentuale 25 3 6" xfId="20948" xr:uid="{00000000-0005-0000-0000-0000ED930000}"/>
    <cellStyle name="Percentuale 25 3 7" xfId="20949" xr:uid="{00000000-0005-0000-0000-0000EE930000}"/>
    <cellStyle name="Percentuale 25 3 8" xfId="25697" xr:uid="{00000000-0005-0000-0000-0000EF930000}"/>
    <cellStyle name="Percentuale 25 4" xfId="20950" xr:uid="{00000000-0005-0000-0000-0000F0930000}"/>
    <cellStyle name="Percentuale 25 4 2" xfId="20951" xr:uid="{00000000-0005-0000-0000-0000F1930000}"/>
    <cellStyle name="Percentuale 25 4 2 2" xfId="20952" xr:uid="{00000000-0005-0000-0000-0000F2930000}"/>
    <cellStyle name="Percentuale 25 4 2 2 2" xfId="20953" xr:uid="{00000000-0005-0000-0000-0000F3930000}"/>
    <cellStyle name="Percentuale 25 4 2 2 3" xfId="20954" xr:uid="{00000000-0005-0000-0000-0000F4930000}"/>
    <cellStyle name="Percentuale 25 4 2 2 4" xfId="20955" xr:uid="{00000000-0005-0000-0000-0000F5930000}"/>
    <cellStyle name="Percentuale 25 4 2 2 5" xfId="25704" xr:uid="{00000000-0005-0000-0000-0000F6930000}"/>
    <cellStyle name="Percentuale 25 4 2 3" xfId="20956" xr:uid="{00000000-0005-0000-0000-0000F7930000}"/>
    <cellStyle name="Percentuale 25 4 2 4" xfId="20957" xr:uid="{00000000-0005-0000-0000-0000F8930000}"/>
    <cellStyle name="Percentuale 25 4 2 5" xfId="20958" xr:uid="{00000000-0005-0000-0000-0000F9930000}"/>
    <cellStyle name="Percentuale 25 4 2 6" xfId="25703" xr:uid="{00000000-0005-0000-0000-0000FA930000}"/>
    <cellStyle name="Percentuale 25 4 3" xfId="20959" xr:uid="{00000000-0005-0000-0000-0000FB930000}"/>
    <cellStyle name="Percentuale 25 4 3 2" xfId="20960" xr:uid="{00000000-0005-0000-0000-0000FC930000}"/>
    <cellStyle name="Percentuale 25 4 3 3" xfId="20961" xr:uid="{00000000-0005-0000-0000-0000FD930000}"/>
    <cellStyle name="Percentuale 25 4 3 4" xfId="20962" xr:uid="{00000000-0005-0000-0000-0000FE930000}"/>
    <cellStyle name="Percentuale 25 4 3 5" xfId="25705" xr:uid="{00000000-0005-0000-0000-0000FF930000}"/>
    <cellStyle name="Percentuale 25 4 4" xfId="20963" xr:uid="{00000000-0005-0000-0000-000000940000}"/>
    <cellStyle name="Percentuale 25 4 5" xfId="20964" xr:uid="{00000000-0005-0000-0000-000001940000}"/>
    <cellStyle name="Percentuale 25 4 6" xfId="20965" xr:uid="{00000000-0005-0000-0000-000002940000}"/>
    <cellStyle name="Percentuale 25 4 7" xfId="25702" xr:uid="{00000000-0005-0000-0000-000003940000}"/>
    <cellStyle name="Percentuale 25 5" xfId="20966" xr:uid="{00000000-0005-0000-0000-000004940000}"/>
    <cellStyle name="Percentuale 25 5 2" xfId="20967" xr:uid="{00000000-0005-0000-0000-000005940000}"/>
    <cellStyle name="Percentuale 25 5 3" xfId="20968" xr:uid="{00000000-0005-0000-0000-000006940000}"/>
    <cellStyle name="Percentuale 25 5 4" xfId="20969" xr:uid="{00000000-0005-0000-0000-000007940000}"/>
    <cellStyle name="Percentuale 25 5 5" xfId="25706" xr:uid="{00000000-0005-0000-0000-000008940000}"/>
    <cellStyle name="Percentuale 25 6" xfId="20970" xr:uid="{00000000-0005-0000-0000-000009940000}"/>
    <cellStyle name="Percentuale 25 6 2" xfId="32914" xr:uid="{00000000-0005-0000-0000-00000A940000}"/>
    <cellStyle name="Percentuale 25 7" xfId="20971" xr:uid="{00000000-0005-0000-0000-00000B940000}"/>
    <cellStyle name="Percentuale 25 8" xfId="20972" xr:uid="{00000000-0005-0000-0000-00000C940000}"/>
    <cellStyle name="Percentuale 25 9" xfId="23823" xr:uid="{00000000-0005-0000-0000-00000D940000}"/>
    <cellStyle name="Percentuale 26" xfId="20973" xr:uid="{00000000-0005-0000-0000-00000E940000}"/>
    <cellStyle name="Percentuale 26 2" xfId="20974" xr:uid="{00000000-0005-0000-0000-00000F940000}"/>
    <cellStyle name="Percentuale 26 2 2" xfId="20975" xr:uid="{00000000-0005-0000-0000-000010940000}"/>
    <cellStyle name="Percentuale 26 2 2 2" xfId="20976" xr:uid="{00000000-0005-0000-0000-000011940000}"/>
    <cellStyle name="Percentuale 26 2 2 3" xfId="20977" xr:uid="{00000000-0005-0000-0000-000012940000}"/>
    <cellStyle name="Percentuale 26 2 2 4" xfId="20978" xr:uid="{00000000-0005-0000-0000-000013940000}"/>
    <cellStyle name="Percentuale 26 2 2 5" xfId="25708" xr:uid="{00000000-0005-0000-0000-000014940000}"/>
    <cellStyle name="Percentuale 26 2 3" xfId="20979" xr:uid="{00000000-0005-0000-0000-000015940000}"/>
    <cellStyle name="Percentuale 26 2 3 2" xfId="34250" xr:uid="{00000000-0005-0000-0000-000016940000}"/>
    <cellStyle name="Percentuale 26 2 4" xfId="20980" xr:uid="{00000000-0005-0000-0000-000017940000}"/>
    <cellStyle name="Percentuale 26 2 5" xfId="20981" xr:uid="{00000000-0005-0000-0000-000018940000}"/>
    <cellStyle name="Percentuale 26 2 6" xfId="25707" xr:uid="{00000000-0005-0000-0000-000019940000}"/>
    <cellStyle name="Percentuale 26 3" xfId="20982" xr:uid="{00000000-0005-0000-0000-00001A940000}"/>
    <cellStyle name="Percentuale 26 3 2" xfId="20983" xr:uid="{00000000-0005-0000-0000-00001B940000}"/>
    <cellStyle name="Percentuale 26 3 2 2" xfId="20984" xr:uid="{00000000-0005-0000-0000-00001C940000}"/>
    <cellStyle name="Percentuale 26 3 2 3" xfId="20985" xr:uid="{00000000-0005-0000-0000-00001D940000}"/>
    <cellStyle name="Percentuale 26 3 2 4" xfId="20986" xr:uid="{00000000-0005-0000-0000-00001E940000}"/>
    <cellStyle name="Percentuale 26 3 2 5" xfId="25710" xr:uid="{00000000-0005-0000-0000-00001F940000}"/>
    <cellStyle name="Percentuale 26 3 3" xfId="20987" xr:uid="{00000000-0005-0000-0000-000020940000}"/>
    <cellStyle name="Percentuale 26 3 3 2" xfId="20988" xr:uid="{00000000-0005-0000-0000-000021940000}"/>
    <cellStyle name="Percentuale 26 3 3 2 2" xfId="20989" xr:uid="{00000000-0005-0000-0000-000022940000}"/>
    <cellStyle name="Percentuale 26 3 3 2 3" xfId="20990" xr:uid="{00000000-0005-0000-0000-000023940000}"/>
    <cellStyle name="Percentuale 26 3 3 2 4" xfId="20991" xr:uid="{00000000-0005-0000-0000-000024940000}"/>
    <cellStyle name="Percentuale 26 3 3 2 5" xfId="25712" xr:uid="{00000000-0005-0000-0000-000025940000}"/>
    <cellStyle name="Percentuale 26 3 3 3" xfId="20992" xr:uid="{00000000-0005-0000-0000-000026940000}"/>
    <cellStyle name="Percentuale 26 3 3 4" xfId="20993" xr:uid="{00000000-0005-0000-0000-000027940000}"/>
    <cellStyle name="Percentuale 26 3 3 5" xfId="20994" xr:uid="{00000000-0005-0000-0000-000028940000}"/>
    <cellStyle name="Percentuale 26 3 3 6" xfId="25711" xr:uid="{00000000-0005-0000-0000-000029940000}"/>
    <cellStyle name="Percentuale 26 3 4" xfId="20995" xr:uid="{00000000-0005-0000-0000-00002A940000}"/>
    <cellStyle name="Percentuale 26 3 4 2" xfId="20996" xr:uid="{00000000-0005-0000-0000-00002B940000}"/>
    <cellStyle name="Percentuale 26 3 4 3" xfId="20997" xr:uid="{00000000-0005-0000-0000-00002C940000}"/>
    <cellStyle name="Percentuale 26 3 4 4" xfId="20998" xr:uid="{00000000-0005-0000-0000-00002D940000}"/>
    <cellStyle name="Percentuale 26 3 4 5" xfId="25713" xr:uid="{00000000-0005-0000-0000-00002E940000}"/>
    <cellStyle name="Percentuale 26 3 5" xfId="20999" xr:uid="{00000000-0005-0000-0000-00002F940000}"/>
    <cellStyle name="Percentuale 26 3 5 2" xfId="34251" xr:uid="{00000000-0005-0000-0000-000030940000}"/>
    <cellStyle name="Percentuale 26 3 6" xfId="21000" xr:uid="{00000000-0005-0000-0000-000031940000}"/>
    <cellStyle name="Percentuale 26 3 7" xfId="21001" xr:uid="{00000000-0005-0000-0000-000032940000}"/>
    <cellStyle name="Percentuale 26 3 8" xfId="25709" xr:uid="{00000000-0005-0000-0000-000033940000}"/>
    <cellStyle name="Percentuale 26 4" xfId="21002" xr:uid="{00000000-0005-0000-0000-000034940000}"/>
    <cellStyle name="Percentuale 26 4 2" xfId="21003" xr:uid="{00000000-0005-0000-0000-000035940000}"/>
    <cellStyle name="Percentuale 26 4 2 2" xfId="21004" xr:uid="{00000000-0005-0000-0000-000036940000}"/>
    <cellStyle name="Percentuale 26 4 2 2 2" xfId="21005" xr:uid="{00000000-0005-0000-0000-000037940000}"/>
    <cellStyle name="Percentuale 26 4 2 2 3" xfId="21006" xr:uid="{00000000-0005-0000-0000-000038940000}"/>
    <cellStyle name="Percentuale 26 4 2 2 4" xfId="21007" xr:uid="{00000000-0005-0000-0000-000039940000}"/>
    <cellStyle name="Percentuale 26 4 2 2 5" xfId="25716" xr:uid="{00000000-0005-0000-0000-00003A940000}"/>
    <cellStyle name="Percentuale 26 4 2 3" xfId="21008" xr:uid="{00000000-0005-0000-0000-00003B940000}"/>
    <cellStyle name="Percentuale 26 4 2 4" xfId="21009" xr:uid="{00000000-0005-0000-0000-00003C940000}"/>
    <cellStyle name="Percentuale 26 4 2 5" xfId="21010" xr:uid="{00000000-0005-0000-0000-00003D940000}"/>
    <cellStyle name="Percentuale 26 4 2 6" xfId="25715" xr:uid="{00000000-0005-0000-0000-00003E940000}"/>
    <cellStyle name="Percentuale 26 4 3" xfId="21011" xr:uid="{00000000-0005-0000-0000-00003F940000}"/>
    <cellStyle name="Percentuale 26 4 3 2" xfId="21012" xr:uid="{00000000-0005-0000-0000-000040940000}"/>
    <cellStyle name="Percentuale 26 4 3 3" xfId="21013" xr:uid="{00000000-0005-0000-0000-000041940000}"/>
    <cellStyle name="Percentuale 26 4 3 4" xfId="21014" xr:uid="{00000000-0005-0000-0000-000042940000}"/>
    <cellStyle name="Percentuale 26 4 3 5" xfId="25717" xr:uid="{00000000-0005-0000-0000-000043940000}"/>
    <cellStyle name="Percentuale 26 4 4" xfId="21015" xr:uid="{00000000-0005-0000-0000-000044940000}"/>
    <cellStyle name="Percentuale 26 4 5" xfId="21016" xr:uid="{00000000-0005-0000-0000-000045940000}"/>
    <cellStyle name="Percentuale 26 4 6" xfId="21017" xr:uid="{00000000-0005-0000-0000-000046940000}"/>
    <cellStyle name="Percentuale 26 4 7" xfId="25714" xr:uid="{00000000-0005-0000-0000-000047940000}"/>
    <cellStyle name="Percentuale 26 5" xfId="21018" xr:uid="{00000000-0005-0000-0000-000048940000}"/>
    <cellStyle name="Percentuale 26 5 2" xfId="21019" xr:uid="{00000000-0005-0000-0000-000049940000}"/>
    <cellStyle name="Percentuale 26 5 3" xfId="21020" xr:uid="{00000000-0005-0000-0000-00004A940000}"/>
    <cellStyle name="Percentuale 26 5 4" xfId="21021" xr:uid="{00000000-0005-0000-0000-00004B940000}"/>
    <cellStyle name="Percentuale 26 5 5" xfId="25718" xr:uid="{00000000-0005-0000-0000-00004C940000}"/>
    <cellStyle name="Percentuale 26 6" xfId="21022" xr:uid="{00000000-0005-0000-0000-00004D940000}"/>
    <cellStyle name="Percentuale 26 6 2" xfId="32915" xr:uid="{00000000-0005-0000-0000-00004E940000}"/>
    <cellStyle name="Percentuale 26 7" xfId="21023" xr:uid="{00000000-0005-0000-0000-00004F940000}"/>
    <cellStyle name="Percentuale 26 8" xfId="21024" xr:uid="{00000000-0005-0000-0000-000050940000}"/>
    <cellStyle name="Percentuale 26 9" xfId="23824" xr:uid="{00000000-0005-0000-0000-000051940000}"/>
    <cellStyle name="Percentuale 27" xfId="21025" xr:uid="{00000000-0005-0000-0000-000052940000}"/>
    <cellStyle name="Percentuale 27 2" xfId="21026" xr:uid="{00000000-0005-0000-0000-000053940000}"/>
    <cellStyle name="Percentuale 27 2 2" xfId="21027" xr:uid="{00000000-0005-0000-0000-000054940000}"/>
    <cellStyle name="Percentuale 27 2 2 2" xfId="21028" xr:uid="{00000000-0005-0000-0000-000055940000}"/>
    <cellStyle name="Percentuale 27 2 2 3" xfId="21029" xr:uid="{00000000-0005-0000-0000-000056940000}"/>
    <cellStyle name="Percentuale 27 2 2 4" xfId="21030" xr:uid="{00000000-0005-0000-0000-000057940000}"/>
    <cellStyle name="Percentuale 27 2 2 5" xfId="25720" xr:uid="{00000000-0005-0000-0000-000058940000}"/>
    <cellStyle name="Percentuale 27 2 3" xfId="21031" xr:uid="{00000000-0005-0000-0000-000059940000}"/>
    <cellStyle name="Percentuale 27 2 3 2" xfId="34252" xr:uid="{00000000-0005-0000-0000-00005A940000}"/>
    <cellStyle name="Percentuale 27 2 4" xfId="21032" xr:uid="{00000000-0005-0000-0000-00005B940000}"/>
    <cellStyle name="Percentuale 27 2 5" xfId="21033" xr:uid="{00000000-0005-0000-0000-00005C940000}"/>
    <cellStyle name="Percentuale 27 2 6" xfId="25719" xr:uid="{00000000-0005-0000-0000-00005D940000}"/>
    <cellStyle name="Percentuale 27 3" xfId="21034" xr:uid="{00000000-0005-0000-0000-00005E940000}"/>
    <cellStyle name="Percentuale 27 3 2" xfId="21035" xr:uid="{00000000-0005-0000-0000-00005F940000}"/>
    <cellStyle name="Percentuale 27 3 2 2" xfId="21036" xr:uid="{00000000-0005-0000-0000-000060940000}"/>
    <cellStyle name="Percentuale 27 3 2 3" xfId="21037" xr:uid="{00000000-0005-0000-0000-000061940000}"/>
    <cellStyle name="Percentuale 27 3 2 4" xfId="21038" xr:uid="{00000000-0005-0000-0000-000062940000}"/>
    <cellStyle name="Percentuale 27 3 2 5" xfId="25722" xr:uid="{00000000-0005-0000-0000-000063940000}"/>
    <cellStyle name="Percentuale 27 3 3" xfId="21039" xr:uid="{00000000-0005-0000-0000-000064940000}"/>
    <cellStyle name="Percentuale 27 3 3 2" xfId="21040" xr:uid="{00000000-0005-0000-0000-000065940000}"/>
    <cellStyle name="Percentuale 27 3 3 2 2" xfId="21041" xr:uid="{00000000-0005-0000-0000-000066940000}"/>
    <cellStyle name="Percentuale 27 3 3 2 3" xfId="21042" xr:uid="{00000000-0005-0000-0000-000067940000}"/>
    <cellStyle name="Percentuale 27 3 3 2 4" xfId="21043" xr:uid="{00000000-0005-0000-0000-000068940000}"/>
    <cellStyle name="Percentuale 27 3 3 2 5" xfId="25724" xr:uid="{00000000-0005-0000-0000-000069940000}"/>
    <cellStyle name="Percentuale 27 3 3 3" xfId="21044" xr:uid="{00000000-0005-0000-0000-00006A940000}"/>
    <cellStyle name="Percentuale 27 3 3 4" xfId="21045" xr:uid="{00000000-0005-0000-0000-00006B940000}"/>
    <cellStyle name="Percentuale 27 3 3 5" xfId="21046" xr:uid="{00000000-0005-0000-0000-00006C940000}"/>
    <cellStyle name="Percentuale 27 3 3 6" xfId="25723" xr:uid="{00000000-0005-0000-0000-00006D940000}"/>
    <cellStyle name="Percentuale 27 3 4" xfId="21047" xr:uid="{00000000-0005-0000-0000-00006E940000}"/>
    <cellStyle name="Percentuale 27 3 4 2" xfId="21048" xr:uid="{00000000-0005-0000-0000-00006F940000}"/>
    <cellStyle name="Percentuale 27 3 4 3" xfId="21049" xr:uid="{00000000-0005-0000-0000-000070940000}"/>
    <cellStyle name="Percentuale 27 3 4 4" xfId="21050" xr:uid="{00000000-0005-0000-0000-000071940000}"/>
    <cellStyle name="Percentuale 27 3 4 5" xfId="25725" xr:uid="{00000000-0005-0000-0000-000072940000}"/>
    <cellStyle name="Percentuale 27 3 5" xfId="21051" xr:uid="{00000000-0005-0000-0000-000073940000}"/>
    <cellStyle name="Percentuale 27 3 5 2" xfId="34253" xr:uid="{00000000-0005-0000-0000-000074940000}"/>
    <cellStyle name="Percentuale 27 3 6" xfId="21052" xr:uid="{00000000-0005-0000-0000-000075940000}"/>
    <cellStyle name="Percentuale 27 3 7" xfId="21053" xr:uid="{00000000-0005-0000-0000-000076940000}"/>
    <cellStyle name="Percentuale 27 3 8" xfId="25721" xr:uid="{00000000-0005-0000-0000-000077940000}"/>
    <cellStyle name="Percentuale 27 4" xfId="21054" xr:uid="{00000000-0005-0000-0000-000078940000}"/>
    <cellStyle name="Percentuale 27 4 2" xfId="21055" xr:uid="{00000000-0005-0000-0000-000079940000}"/>
    <cellStyle name="Percentuale 27 4 2 2" xfId="21056" xr:uid="{00000000-0005-0000-0000-00007A940000}"/>
    <cellStyle name="Percentuale 27 4 2 2 2" xfId="21057" xr:uid="{00000000-0005-0000-0000-00007B940000}"/>
    <cellStyle name="Percentuale 27 4 2 2 3" xfId="21058" xr:uid="{00000000-0005-0000-0000-00007C940000}"/>
    <cellStyle name="Percentuale 27 4 2 2 4" xfId="21059" xr:uid="{00000000-0005-0000-0000-00007D940000}"/>
    <cellStyle name="Percentuale 27 4 2 2 5" xfId="25728" xr:uid="{00000000-0005-0000-0000-00007E940000}"/>
    <cellStyle name="Percentuale 27 4 2 3" xfId="21060" xr:uid="{00000000-0005-0000-0000-00007F940000}"/>
    <cellStyle name="Percentuale 27 4 2 4" xfId="21061" xr:uid="{00000000-0005-0000-0000-000080940000}"/>
    <cellStyle name="Percentuale 27 4 2 5" xfId="21062" xr:uid="{00000000-0005-0000-0000-000081940000}"/>
    <cellStyle name="Percentuale 27 4 2 6" xfId="25727" xr:uid="{00000000-0005-0000-0000-000082940000}"/>
    <cellStyle name="Percentuale 27 4 3" xfId="21063" xr:uid="{00000000-0005-0000-0000-000083940000}"/>
    <cellStyle name="Percentuale 27 4 3 2" xfId="21064" xr:uid="{00000000-0005-0000-0000-000084940000}"/>
    <cellStyle name="Percentuale 27 4 3 3" xfId="21065" xr:uid="{00000000-0005-0000-0000-000085940000}"/>
    <cellStyle name="Percentuale 27 4 3 4" xfId="21066" xr:uid="{00000000-0005-0000-0000-000086940000}"/>
    <cellStyle name="Percentuale 27 4 3 5" xfId="25729" xr:uid="{00000000-0005-0000-0000-000087940000}"/>
    <cellStyle name="Percentuale 27 4 4" xfId="21067" xr:uid="{00000000-0005-0000-0000-000088940000}"/>
    <cellStyle name="Percentuale 27 4 5" xfId="21068" xr:uid="{00000000-0005-0000-0000-000089940000}"/>
    <cellStyle name="Percentuale 27 4 6" xfId="21069" xr:uid="{00000000-0005-0000-0000-00008A940000}"/>
    <cellStyle name="Percentuale 27 4 7" xfId="25726" xr:uid="{00000000-0005-0000-0000-00008B940000}"/>
    <cellStyle name="Percentuale 27 5" xfId="21070" xr:uid="{00000000-0005-0000-0000-00008C940000}"/>
    <cellStyle name="Percentuale 27 5 2" xfId="21071" xr:uid="{00000000-0005-0000-0000-00008D940000}"/>
    <cellStyle name="Percentuale 27 5 3" xfId="21072" xr:uid="{00000000-0005-0000-0000-00008E940000}"/>
    <cellStyle name="Percentuale 27 5 4" xfId="21073" xr:uid="{00000000-0005-0000-0000-00008F940000}"/>
    <cellStyle name="Percentuale 27 5 5" xfId="25730" xr:uid="{00000000-0005-0000-0000-000090940000}"/>
    <cellStyle name="Percentuale 27 6" xfId="21074" xr:uid="{00000000-0005-0000-0000-000091940000}"/>
    <cellStyle name="Percentuale 27 6 2" xfId="32916" xr:uid="{00000000-0005-0000-0000-000092940000}"/>
    <cellStyle name="Percentuale 27 7" xfId="21075" xr:uid="{00000000-0005-0000-0000-000093940000}"/>
    <cellStyle name="Percentuale 27 8" xfId="21076" xr:uid="{00000000-0005-0000-0000-000094940000}"/>
    <cellStyle name="Percentuale 27 9" xfId="23825" xr:uid="{00000000-0005-0000-0000-000095940000}"/>
    <cellStyle name="Percentuale 28" xfId="21077" xr:uid="{00000000-0005-0000-0000-000096940000}"/>
    <cellStyle name="Percentuale 28 2" xfId="21078" xr:uid="{00000000-0005-0000-0000-000097940000}"/>
    <cellStyle name="Percentuale 28 2 2" xfId="21079" xr:uid="{00000000-0005-0000-0000-000098940000}"/>
    <cellStyle name="Percentuale 28 2 2 2" xfId="21080" xr:uid="{00000000-0005-0000-0000-000099940000}"/>
    <cellStyle name="Percentuale 28 2 2 3" xfId="21081" xr:uid="{00000000-0005-0000-0000-00009A940000}"/>
    <cellStyle name="Percentuale 28 2 2 4" xfId="21082" xr:uid="{00000000-0005-0000-0000-00009B940000}"/>
    <cellStyle name="Percentuale 28 2 2 5" xfId="25732" xr:uid="{00000000-0005-0000-0000-00009C940000}"/>
    <cellStyle name="Percentuale 28 2 3" xfId="21083" xr:uid="{00000000-0005-0000-0000-00009D940000}"/>
    <cellStyle name="Percentuale 28 2 3 2" xfId="34254" xr:uid="{00000000-0005-0000-0000-00009E940000}"/>
    <cellStyle name="Percentuale 28 2 4" xfId="21084" xr:uid="{00000000-0005-0000-0000-00009F940000}"/>
    <cellStyle name="Percentuale 28 2 5" xfId="21085" xr:uid="{00000000-0005-0000-0000-0000A0940000}"/>
    <cellStyle name="Percentuale 28 2 6" xfId="25731" xr:uid="{00000000-0005-0000-0000-0000A1940000}"/>
    <cellStyle name="Percentuale 28 3" xfId="21086" xr:uid="{00000000-0005-0000-0000-0000A2940000}"/>
    <cellStyle name="Percentuale 28 3 2" xfId="21087" xr:uid="{00000000-0005-0000-0000-0000A3940000}"/>
    <cellStyle name="Percentuale 28 3 2 2" xfId="21088" xr:uid="{00000000-0005-0000-0000-0000A4940000}"/>
    <cellStyle name="Percentuale 28 3 2 3" xfId="21089" xr:uid="{00000000-0005-0000-0000-0000A5940000}"/>
    <cellStyle name="Percentuale 28 3 2 4" xfId="21090" xr:uid="{00000000-0005-0000-0000-0000A6940000}"/>
    <cellStyle name="Percentuale 28 3 2 5" xfId="25734" xr:uid="{00000000-0005-0000-0000-0000A7940000}"/>
    <cellStyle name="Percentuale 28 3 3" xfId="21091" xr:uid="{00000000-0005-0000-0000-0000A8940000}"/>
    <cellStyle name="Percentuale 28 3 3 2" xfId="21092" xr:uid="{00000000-0005-0000-0000-0000A9940000}"/>
    <cellStyle name="Percentuale 28 3 3 2 2" xfId="21093" xr:uid="{00000000-0005-0000-0000-0000AA940000}"/>
    <cellStyle name="Percentuale 28 3 3 2 3" xfId="21094" xr:uid="{00000000-0005-0000-0000-0000AB940000}"/>
    <cellStyle name="Percentuale 28 3 3 2 4" xfId="21095" xr:uid="{00000000-0005-0000-0000-0000AC940000}"/>
    <cellStyle name="Percentuale 28 3 3 2 5" xfId="25736" xr:uid="{00000000-0005-0000-0000-0000AD940000}"/>
    <cellStyle name="Percentuale 28 3 3 3" xfId="21096" xr:uid="{00000000-0005-0000-0000-0000AE940000}"/>
    <cellStyle name="Percentuale 28 3 3 4" xfId="21097" xr:uid="{00000000-0005-0000-0000-0000AF940000}"/>
    <cellStyle name="Percentuale 28 3 3 5" xfId="21098" xr:uid="{00000000-0005-0000-0000-0000B0940000}"/>
    <cellStyle name="Percentuale 28 3 3 6" xfId="25735" xr:uid="{00000000-0005-0000-0000-0000B1940000}"/>
    <cellStyle name="Percentuale 28 3 4" xfId="21099" xr:uid="{00000000-0005-0000-0000-0000B2940000}"/>
    <cellStyle name="Percentuale 28 3 4 2" xfId="21100" xr:uid="{00000000-0005-0000-0000-0000B3940000}"/>
    <cellStyle name="Percentuale 28 3 4 3" xfId="21101" xr:uid="{00000000-0005-0000-0000-0000B4940000}"/>
    <cellStyle name="Percentuale 28 3 4 4" xfId="21102" xr:uid="{00000000-0005-0000-0000-0000B5940000}"/>
    <cellStyle name="Percentuale 28 3 4 5" xfId="25737" xr:uid="{00000000-0005-0000-0000-0000B6940000}"/>
    <cellStyle name="Percentuale 28 3 5" xfId="21103" xr:uid="{00000000-0005-0000-0000-0000B7940000}"/>
    <cellStyle name="Percentuale 28 3 5 2" xfId="34255" xr:uid="{00000000-0005-0000-0000-0000B8940000}"/>
    <cellStyle name="Percentuale 28 3 6" xfId="21104" xr:uid="{00000000-0005-0000-0000-0000B9940000}"/>
    <cellStyle name="Percentuale 28 3 7" xfId="21105" xr:uid="{00000000-0005-0000-0000-0000BA940000}"/>
    <cellStyle name="Percentuale 28 3 8" xfId="25733" xr:uid="{00000000-0005-0000-0000-0000BB940000}"/>
    <cellStyle name="Percentuale 28 4" xfId="21106" xr:uid="{00000000-0005-0000-0000-0000BC940000}"/>
    <cellStyle name="Percentuale 28 4 2" xfId="21107" xr:uid="{00000000-0005-0000-0000-0000BD940000}"/>
    <cellStyle name="Percentuale 28 4 2 2" xfId="21108" xr:uid="{00000000-0005-0000-0000-0000BE940000}"/>
    <cellStyle name="Percentuale 28 4 2 2 2" xfId="21109" xr:uid="{00000000-0005-0000-0000-0000BF940000}"/>
    <cellStyle name="Percentuale 28 4 2 2 3" xfId="21110" xr:uid="{00000000-0005-0000-0000-0000C0940000}"/>
    <cellStyle name="Percentuale 28 4 2 2 4" xfId="21111" xr:uid="{00000000-0005-0000-0000-0000C1940000}"/>
    <cellStyle name="Percentuale 28 4 2 2 5" xfId="25740" xr:uid="{00000000-0005-0000-0000-0000C2940000}"/>
    <cellStyle name="Percentuale 28 4 2 3" xfId="21112" xr:uid="{00000000-0005-0000-0000-0000C3940000}"/>
    <cellStyle name="Percentuale 28 4 2 4" xfId="21113" xr:uid="{00000000-0005-0000-0000-0000C4940000}"/>
    <cellStyle name="Percentuale 28 4 2 5" xfId="21114" xr:uid="{00000000-0005-0000-0000-0000C5940000}"/>
    <cellStyle name="Percentuale 28 4 2 6" xfId="25739" xr:uid="{00000000-0005-0000-0000-0000C6940000}"/>
    <cellStyle name="Percentuale 28 4 3" xfId="21115" xr:uid="{00000000-0005-0000-0000-0000C7940000}"/>
    <cellStyle name="Percentuale 28 4 3 2" xfId="21116" xr:uid="{00000000-0005-0000-0000-0000C8940000}"/>
    <cellStyle name="Percentuale 28 4 3 3" xfId="21117" xr:uid="{00000000-0005-0000-0000-0000C9940000}"/>
    <cellStyle name="Percentuale 28 4 3 4" xfId="21118" xr:uid="{00000000-0005-0000-0000-0000CA940000}"/>
    <cellStyle name="Percentuale 28 4 3 5" xfId="25741" xr:uid="{00000000-0005-0000-0000-0000CB940000}"/>
    <cellStyle name="Percentuale 28 4 4" xfId="21119" xr:uid="{00000000-0005-0000-0000-0000CC940000}"/>
    <cellStyle name="Percentuale 28 4 5" xfId="21120" xr:uid="{00000000-0005-0000-0000-0000CD940000}"/>
    <cellStyle name="Percentuale 28 4 6" xfId="21121" xr:uid="{00000000-0005-0000-0000-0000CE940000}"/>
    <cellStyle name="Percentuale 28 4 7" xfId="25738" xr:uid="{00000000-0005-0000-0000-0000CF940000}"/>
    <cellStyle name="Percentuale 28 5" xfId="21122" xr:uid="{00000000-0005-0000-0000-0000D0940000}"/>
    <cellStyle name="Percentuale 28 5 2" xfId="21123" xr:uid="{00000000-0005-0000-0000-0000D1940000}"/>
    <cellStyle name="Percentuale 28 5 3" xfId="21124" xr:uid="{00000000-0005-0000-0000-0000D2940000}"/>
    <cellStyle name="Percentuale 28 5 4" xfId="21125" xr:uid="{00000000-0005-0000-0000-0000D3940000}"/>
    <cellStyle name="Percentuale 28 5 5" xfId="25742" xr:uid="{00000000-0005-0000-0000-0000D4940000}"/>
    <cellStyle name="Percentuale 28 6" xfId="21126" xr:uid="{00000000-0005-0000-0000-0000D5940000}"/>
    <cellStyle name="Percentuale 28 6 2" xfId="32917" xr:uid="{00000000-0005-0000-0000-0000D6940000}"/>
    <cellStyle name="Percentuale 28 7" xfId="21127" xr:uid="{00000000-0005-0000-0000-0000D7940000}"/>
    <cellStyle name="Percentuale 28 8" xfId="21128" xr:uid="{00000000-0005-0000-0000-0000D8940000}"/>
    <cellStyle name="Percentuale 28 9" xfId="23826" xr:uid="{00000000-0005-0000-0000-0000D9940000}"/>
    <cellStyle name="Percentuale 29" xfId="21129" xr:uid="{00000000-0005-0000-0000-0000DA940000}"/>
    <cellStyle name="Percentuale 29 2" xfId="21130" xr:uid="{00000000-0005-0000-0000-0000DB940000}"/>
    <cellStyle name="Percentuale 29 2 2" xfId="21131" xr:uid="{00000000-0005-0000-0000-0000DC940000}"/>
    <cellStyle name="Percentuale 29 2 2 2" xfId="21132" xr:uid="{00000000-0005-0000-0000-0000DD940000}"/>
    <cellStyle name="Percentuale 29 2 2 3" xfId="21133" xr:uid="{00000000-0005-0000-0000-0000DE940000}"/>
    <cellStyle name="Percentuale 29 2 2 4" xfId="21134" xr:uid="{00000000-0005-0000-0000-0000DF940000}"/>
    <cellStyle name="Percentuale 29 2 2 5" xfId="25744" xr:uid="{00000000-0005-0000-0000-0000E0940000}"/>
    <cellStyle name="Percentuale 29 2 3" xfId="21135" xr:uid="{00000000-0005-0000-0000-0000E1940000}"/>
    <cellStyle name="Percentuale 29 2 3 2" xfId="34256" xr:uid="{00000000-0005-0000-0000-0000E2940000}"/>
    <cellStyle name="Percentuale 29 2 4" xfId="21136" xr:uid="{00000000-0005-0000-0000-0000E3940000}"/>
    <cellStyle name="Percentuale 29 2 5" xfId="21137" xr:uid="{00000000-0005-0000-0000-0000E4940000}"/>
    <cellStyle name="Percentuale 29 2 6" xfId="25743" xr:uid="{00000000-0005-0000-0000-0000E5940000}"/>
    <cellStyle name="Percentuale 29 3" xfId="21138" xr:uid="{00000000-0005-0000-0000-0000E6940000}"/>
    <cellStyle name="Percentuale 29 3 2" xfId="21139" xr:uid="{00000000-0005-0000-0000-0000E7940000}"/>
    <cellStyle name="Percentuale 29 3 2 2" xfId="21140" xr:uid="{00000000-0005-0000-0000-0000E8940000}"/>
    <cellStyle name="Percentuale 29 3 2 3" xfId="21141" xr:uid="{00000000-0005-0000-0000-0000E9940000}"/>
    <cellStyle name="Percentuale 29 3 2 4" xfId="21142" xr:uid="{00000000-0005-0000-0000-0000EA940000}"/>
    <cellStyle name="Percentuale 29 3 2 5" xfId="25746" xr:uid="{00000000-0005-0000-0000-0000EB940000}"/>
    <cellStyle name="Percentuale 29 3 3" xfId="21143" xr:uid="{00000000-0005-0000-0000-0000EC940000}"/>
    <cellStyle name="Percentuale 29 3 3 2" xfId="21144" xr:uid="{00000000-0005-0000-0000-0000ED940000}"/>
    <cellStyle name="Percentuale 29 3 3 2 2" xfId="21145" xr:uid="{00000000-0005-0000-0000-0000EE940000}"/>
    <cellStyle name="Percentuale 29 3 3 2 3" xfId="21146" xr:uid="{00000000-0005-0000-0000-0000EF940000}"/>
    <cellStyle name="Percentuale 29 3 3 2 4" xfId="21147" xr:uid="{00000000-0005-0000-0000-0000F0940000}"/>
    <cellStyle name="Percentuale 29 3 3 2 5" xfId="25748" xr:uid="{00000000-0005-0000-0000-0000F1940000}"/>
    <cellStyle name="Percentuale 29 3 3 3" xfId="21148" xr:uid="{00000000-0005-0000-0000-0000F2940000}"/>
    <cellStyle name="Percentuale 29 3 3 4" xfId="21149" xr:uid="{00000000-0005-0000-0000-0000F3940000}"/>
    <cellStyle name="Percentuale 29 3 3 5" xfId="21150" xr:uid="{00000000-0005-0000-0000-0000F4940000}"/>
    <cellStyle name="Percentuale 29 3 3 6" xfId="25747" xr:uid="{00000000-0005-0000-0000-0000F5940000}"/>
    <cellStyle name="Percentuale 29 3 4" xfId="21151" xr:uid="{00000000-0005-0000-0000-0000F6940000}"/>
    <cellStyle name="Percentuale 29 3 4 2" xfId="21152" xr:uid="{00000000-0005-0000-0000-0000F7940000}"/>
    <cellStyle name="Percentuale 29 3 4 3" xfId="21153" xr:uid="{00000000-0005-0000-0000-0000F8940000}"/>
    <cellStyle name="Percentuale 29 3 4 4" xfId="21154" xr:uid="{00000000-0005-0000-0000-0000F9940000}"/>
    <cellStyle name="Percentuale 29 3 4 5" xfId="25749" xr:uid="{00000000-0005-0000-0000-0000FA940000}"/>
    <cellStyle name="Percentuale 29 3 5" xfId="21155" xr:uid="{00000000-0005-0000-0000-0000FB940000}"/>
    <cellStyle name="Percentuale 29 3 5 2" xfId="34257" xr:uid="{00000000-0005-0000-0000-0000FC940000}"/>
    <cellStyle name="Percentuale 29 3 6" xfId="21156" xr:uid="{00000000-0005-0000-0000-0000FD940000}"/>
    <cellStyle name="Percentuale 29 3 7" xfId="21157" xr:uid="{00000000-0005-0000-0000-0000FE940000}"/>
    <cellStyle name="Percentuale 29 3 8" xfId="25745" xr:uid="{00000000-0005-0000-0000-0000FF940000}"/>
    <cellStyle name="Percentuale 29 4" xfId="21158" xr:uid="{00000000-0005-0000-0000-000000950000}"/>
    <cellStyle name="Percentuale 29 4 2" xfId="21159" xr:uid="{00000000-0005-0000-0000-000001950000}"/>
    <cellStyle name="Percentuale 29 4 2 2" xfId="21160" xr:uid="{00000000-0005-0000-0000-000002950000}"/>
    <cellStyle name="Percentuale 29 4 2 2 2" xfId="21161" xr:uid="{00000000-0005-0000-0000-000003950000}"/>
    <cellStyle name="Percentuale 29 4 2 2 3" xfId="21162" xr:uid="{00000000-0005-0000-0000-000004950000}"/>
    <cellStyle name="Percentuale 29 4 2 2 4" xfId="21163" xr:uid="{00000000-0005-0000-0000-000005950000}"/>
    <cellStyle name="Percentuale 29 4 2 2 5" xfId="25752" xr:uid="{00000000-0005-0000-0000-000006950000}"/>
    <cellStyle name="Percentuale 29 4 2 3" xfId="21164" xr:uid="{00000000-0005-0000-0000-000007950000}"/>
    <cellStyle name="Percentuale 29 4 2 4" xfId="21165" xr:uid="{00000000-0005-0000-0000-000008950000}"/>
    <cellStyle name="Percentuale 29 4 2 5" xfId="21166" xr:uid="{00000000-0005-0000-0000-000009950000}"/>
    <cellStyle name="Percentuale 29 4 2 6" xfId="25751" xr:uid="{00000000-0005-0000-0000-00000A950000}"/>
    <cellStyle name="Percentuale 29 4 3" xfId="21167" xr:uid="{00000000-0005-0000-0000-00000B950000}"/>
    <cellStyle name="Percentuale 29 4 3 2" xfId="21168" xr:uid="{00000000-0005-0000-0000-00000C950000}"/>
    <cellStyle name="Percentuale 29 4 3 3" xfId="21169" xr:uid="{00000000-0005-0000-0000-00000D950000}"/>
    <cellStyle name="Percentuale 29 4 3 4" xfId="21170" xr:uid="{00000000-0005-0000-0000-00000E950000}"/>
    <cellStyle name="Percentuale 29 4 3 5" xfId="25753" xr:uid="{00000000-0005-0000-0000-00000F950000}"/>
    <cellStyle name="Percentuale 29 4 4" xfId="21171" xr:uid="{00000000-0005-0000-0000-000010950000}"/>
    <cellStyle name="Percentuale 29 4 5" xfId="21172" xr:uid="{00000000-0005-0000-0000-000011950000}"/>
    <cellStyle name="Percentuale 29 4 6" xfId="21173" xr:uid="{00000000-0005-0000-0000-000012950000}"/>
    <cellStyle name="Percentuale 29 4 7" xfId="25750" xr:uid="{00000000-0005-0000-0000-000013950000}"/>
    <cellStyle name="Percentuale 29 5" xfId="21174" xr:uid="{00000000-0005-0000-0000-000014950000}"/>
    <cellStyle name="Percentuale 29 5 2" xfId="21175" xr:uid="{00000000-0005-0000-0000-000015950000}"/>
    <cellStyle name="Percentuale 29 5 3" xfId="21176" xr:uid="{00000000-0005-0000-0000-000016950000}"/>
    <cellStyle name="Percentuale 29 5 4" xfId="21177" xr:uid="{00000000-0005-0000-0000-000017950000}"/>
    <cellStyle name="Percentuale 29 5 5" xfId="25754" xr:uid="{00000000-0005-0000-0000-000018950000}"/>
    <cellStyle name="Percentuale 29 6" xfId="21178" xr:uid="{00000000-0005-0000-0000-000019950000}"/>
    <cellStyle name="Percentuale 29 6 2" xfId="32918" xr:uid="{00000000-0005-0000-0000-00001A950000}"/>
    <cellStyle name="Percentuale 29 7" xfId="21179" xr:uid="{00000000-0005-0000-0000-00001B950000}"/>
    <cellStyle name="Percentuale 29 8" xfId="21180" xr:uid="{00000000-0005-0000-0000-00001C950000}"/>
    <cellStyle name="Percentuale 29 9" xfId="23827" xr:uid="{00000000-0005-0000-0000-00001D950000}"/>
    <cellStyle name="Percentuale 3" xfId="21181" xr:uid="{00000000-0005-0000-0000-00001E950000}"/>
    <cellStyle name="Percentuale 3 2" xfId="21182" xr:uid="{00000000-0005-0000-0000-00001F950000}"/>
    <cellStyle name="Percentuale 3 2 2" xfId="21183" xr:uid="{00000000-0005-0000-0000-000020950000}"/>
    <cellStyle name="Percentuale 3 2 2 2" xfId="21184" xr:uid="{00000000-0005-0000-0000-000021950000}"/>
    <cellStyle name="Percentuale 3 2 2 3" xfId="21185" xr:uid="{00000000-0005-0000-0000-000022950000}"/>
    <cellStyle name="Percentuale 3 2 2 4" xfId="21186" xr:uid="{00000000-0005-0000-0000-000023950000}"/>
    <cellStyle name="Percentuale 3 2 2 5" xfId="25756" xr:uid="{00000000-0005-0000-0000-000024950000}"/>
    <cellStyle name="Percentuale 3 2 3" xfId="21187" xr:uid="{00000000-0005-0000-0000-000025950000}"/>
    <cellStyle name="Percentuale 3 2 3 2" xfId="34258" xr:uid="{00000000-0005-0000-0000-000026950000}"/>
    <cellStyle name="Percentuale 3 2 4" xfId="21188" xr:uid="{00000000-0005-0000-0000-000027950000}"/>
    <cellStyle name="Percentuale 3 2 5" xfId="21189" xr:uid="{00000000-0005-0000-0000-000028950000}"/>
    <cellStyle name="Percentuale 3 2 6" xfId="25755" xr:uid="{00000000-0005-0000-0000-000029950000}"/>
    <cellStyle name="Percentuale 3 3" xfId="21190" xr:uid="{00000000-0005-0000-0000-00002A950000}"/>
    <cellStyle name="Percentuale 3 3 2" xfId="21191" xr:uid="{00000000-0005-0000-0000-00002B950000}"/>
    <cellStyle name="Percentuale 3 3 2 2" xfId="21192" xr:uid="{00000000-0005-0000-0000-00002C950000}"/>
    <cellStyle name="Percentuale 3 3 2 3" xfId="21193" xr:uid="{00000000-0005-0000-0000-00002D950000}"/>
    <cellStyle name="Percentuale 3 3 2 4" xfId="21194" xr:uid="{00000000-0005-0000-0000-00002E950000}"/>
    <cellStyle name="Percentuale 3 3 2 5" xfId="25758" xr:uid="{00000000-0005-0000-0000-00002F950000}"/>
    <cellStyle name="Percentuale 3 3 3" xfId="21195" xr:uid="{00000000-0005-0000-0000-000030950000}"/>
    <cellStyle name="Percentuale 3 3 3 2" xfId="21196" xr:uid="{00000000-0005-0000-0000-000031950000}"/>
    <cellStyle name="Percentuale 3 3 3 2 2" xfId="21197" xr:uid="{00000000-0005-0000-0000-000032950000}"/>
    <cellStyle name="Percentuale 3 3 3 2 3" xfId="21198" xr:uid="{00000000-0005-0000-0000-000033950000}"/>
    <cellStyle name="Percentuale 3 3 3 2 4" xfId="21199" xr:uid="{00000000-0005-0000-0000-000034950000}"/>
    <cellStyle name="Percentuale 3 3 3 2 5" xfId="25760" xr:uid="{00000000-0005-0000-0000-000035950000}"/>
    <cellStyle name="Percentuale 3 3 3 3" xfId="21200" xr:uid="{00000000-0005-0000-0000-000036950000}"/>
    <cellStyle name="Percentuale 3 3 3 4" xfId="21201" xr:uid="{00000000-0005-0000-0000-000037950000}"/>
    <cellStyle name="Percentuale 3 3 3 5" xfId="21202" xr:uid="{00000000-0005-0000-0000-000038950000}"/>
    <cellStyle name="Percentuale 3 3 3 6" xfId="25759" xr:uid="{00000000-0005-0000-0000-000039950000}"/>
    <cellStyle name="Percentuale 3 3 4" xfId="21203" xr:uid="{00000000-0005-0000-0000-00003A950000}"/>
    <cellStyle name="Percentuale 3 3 4 2" xfId="21204" xr:uid="{00000000-0005-0000-0000-00003B950000}"/>
    <cellStyle name="Percentuale 3 3 4 3" xfId="21205" xr:uid="{00000000-0005-0000-0000-00003C950000}"/>
    <cellStyle name="Percentuale 3 3 4 4" xfId="21206" xr:uid="{00000000-0005-0000-0000-00003D950000}"/>
    <cellStyle name="Percentuale 3 3 4 5" xfId="25761" xr:uid="{00000000-0005-0000-0000-00003E950000}"/>
    <cellStyle name="Percentuale 3 3 5" xfId="21207" xr:uid="{00000000-0005-0000-0000-00003F950000}"/>
    <cellStyle name="Percentuale 3 3 5 2" xfId="34259" xr:uid="{00000000-0005-0000-0000-000040950000}"/>
    <cellStyle name="Percentuale 3 3 6" xfId="21208" xr:uid="{00000000-0005-0000-0000-000041950000}"/>
    <cellStyle name="Percentuale 3 3 7" xfId="21209" xr:uid="{00000000-0005-0000-0000-000042950000}"/>
    <cellStyle name="Percentuale 3 3 8" xfId="25757" xr:uid="{00000000-0005-0000-0000-000043950000}"/>
    <cellStyle name="Percentuale 3 4" xfId="21210" xr:uid="{00000000-0005-0000-0000-000044950000}"/>
    <cellStyle name="Percentuale 3 4 2" xfId="21211" xr:uid="{00000000-0005-0000-0000-000045950000}"/>
    <cellStyle name="Percentuale 3 4 2 2" xfId="21212" xr:uid="{00000000-0005-0000-0000-000046950000}"/>
    <cellStyle name="Percentuale 3 4 2 2 2" xfId="21213" xr:uid="{00000000-0005-0000-0000-000047950000}"/>
    <cellStyle name="Percentuale 3 4 2 2 3" xfId="21214" xr:uid="{00000000-0005-0000-0000-000048950000}"/>
    <cellStyle name="Percentuale 3 4 2 2 4" xfId="21215" xr:uid="{00000000-0005-0000-0000-000049950000}"/>
    <cellStyle name="Percentuale 3 4 2 2 5" xfId="25764" xr:uid="{00000000-0005-0000-0000-00004A950000}"/>
    <cellStyle name="Percentuale 3 4 2 3" xfId="21216" xr:uid="{00000000-0005-0000-0000-00004B950000}"/>
    <cellStyle name="Percentuale 3 4 2 4" xfId="21217" xr:uid="{00000000-0005-0000-0000-00004C950000}"/>
    <cellStyle name="Percentuale 3 4 2 5" xfId="21218" xr:uid="{00000000-0005-0000-0000-00004D950000}"/>
    <cellStyle name="Percentuale 3 4 2 6" xfId="25763" xr:uid="{00000000-0005-0000-0000-00004E950000}"/>
    <cellStyle name="Percentuale 3 4 3" xfId="21219" xr:uid="{00000000-0005-0000-0000-00004F950000}"/>
    <cellStyle name="Percentuale 3 4 3 2" xfId="21220" xr:uid="{00000000-0005-0000-0000-000050950000}"/>
    <cellStyle name="Percentuale 3 4 3 3" xfId="21221" xr:uid="{00000000-0005-0000-0000-000051950000}"/>
    <cellStyle name="Percentuale 3 4 3 4" xfId="21222" xr:uid="{00000000-0005-0000-0000-000052950000}"/>
    <cellStyle name="Percentuale 3 4 3 5" xfId="25765" xr:uid="{00000000-0005-0000-0000-000053950000}"/>
    <cellStyle name="Percentuale 3 4 4" xfId="21223" xr:uid="{00000000-0005-0000-0000-000054950000}"/>
    <cellStyle name="Percentuale 3 4 5" xfId="21224" xr:uid="{00000000-0005-0000-0000-000055950000}"/>
    <cellStyle name="Percentuale 3 4 6" xfId="21225" xr:uid="{00000000-0005-0000-0000-000056950000}"/>
    <cellStyle name="Percentuale 3 4 7" xfId="25762" xr:uid="{00000000-0005-0000-0000-000057950000}"/>
    <cellStyle name="Percentuale 3 5" xfId="21226" xr:uid="{00000000-0005-0000-0000-000058950000}"/>
    <cellStyle name="Percentuale 3 5 2" xfId="21227" xr:uid="{00000000-0005-0000-0000-000059950000}"/>
    <cellStyle name="Percentuale 3 5 3" xfId="21228" xr:uid="{00000000-0005-0000-0000-00005A950000}"/>
    <cellStyle name="Percentuale 3 5 4" xfId="21229" xr:uid="{00000000-0005-0000-0000-00005B950000}"/>
    <cellStyle name="Percentuale 3 5 5" xfId="25766" xr:uid="{00000000-0005-0000-0000-00005C950000}"/>
    <cellStyle name="Percentuale 3 6" xfId="21230" xr:uid="{00000000-0005-0000-0000-00005D950000}"/>
    <cellStyle name="Percentuale 3 6 2" xfId="32919" xr:uid="{00000000-0005-0000-0000-00005E950000}"/>
    <cellStyle name="Percentuale 3 7" xfId="21231" xr:uid="{00000000-0005-0000-0000-00005F950000}"/>
    <cellStyle name="Percentuale 3 8" xfId="21232" xr:uid="{00000000-0005-0000-0000-000060950000}"/>
    <cellStyle name="Percentuale 3 9" xfId="23828" xr:uid="{00000000-0005-0000-0000-000061950000}"/>
    <cellStyle name="Percentuale 30" xfId="21233" xr:uid="{00000000-0005-0000-0000-000062950000}"/>
    <cellStyle name="Percentuale 30 2" xfId="21234" xr:uid="{00000000-0005-0000-0000-000063950000}"/>
    <cellStyle name="Percentuale 30 2 2" xfId="21235" xr:uid="{00000000-0005-0000-0000-000064950000}"/>
    <cellStyle name="Percentuale 30 2 2 2" xfId="21236" xr:uid="{00000000-0005-0000-0000-000065950000}"/>
    <cellStyle name="Percentuale 30 2 2 3" xfId="21237" xr:uid="{00000000-0005-0000-0000-000066950000}"/>
    <cellStyle name="Percentuale 30 2 2 4" xfId="21238" xr:uid="{00000000-0005-0000-0000-000067950000}"/>
    <cellStyle name="Percentuale 30 2 2 5" xfId="25768" xr:uid="{00000000-0005-0000-0000-000068950000}"/>
    <cellStyle name="Percentuale 30 2 3" xfId="21239" xr:uid="{00000000-0005-0000-0000-000069950000}"/>
    <cellStyle name="Percentuale 30 2 3 2" xfId="34260" xr:uid="{00000000-0005-0000-0000-00006A950000}"/>
    <cellStyle name="Percentuale 30 2 4" xfId="21240" xr:uid="{00000000-0005-0000-0000-00006B950000}"/>
    <cellStyle name="Percentuale 30 2 5" xfId="21241" xr:uid="{00000000-0005-0000-0000-00006C950000}"/>
    <cellStyle name="Percentuale 30 2 6" xfId="25767" xr:uid="{00000000-0005-0000-0000-00006D950000}"/>
    <cellStyle name="Percentuale 30 3" xfId="21242" xr:uid="{00000000-0005-0000-0000-00006E950000}"/>
    <cellStyle name="Percentuale 30 3 2" xfId="21243" xr:uid="{00000000-0005-0000-0000-00006F950000}"/>
    <cellStyle name="Percentuale 30 3 2 2" xfId="21244" xr:uid="{00000000-0005-0000-0000-000070950000}"/>
    <cellStyle name="Percentuale 30 3 2 3" xfId="21245" xr:uid="{00000000-0005-0000-0000-000071950000}"/>
    <cellStyle name="Percentuale 30 3 2 4" xfId="21246" xr:uid="{00000000-0005-0000-0000-000072950000}"/>
    <cellStyle name="Percentuale 30 3 2 5" xfId="25770" xr:uid="{00000000-0005-0000-0000-000073950000}"/>
    <cellStyle name="Percentuale 30 3 3" xfId="21247" xr:uid="{00000000-0005-0000-0000-000074950000}"/>
    <cellStyle name="Percentuale 30 3 3 2" xfId="21248" xr:uid="{00000000-0005-0000-0000-000075950000}"/>
    <cellStyle name="Percentuale 30 3 3 2 2" xfId="21249" xr:uid="{00000000-0005-0000-0000-000076950000}"/>
    <cellStyle name="Percentuale 30 3 3 2 3" xfId="21250" xr:uid="{00000000-0005-0000-0000-000077950000}"/>
    <cellStyle name="Percentuale 30 3 3 2 4" xfId="21251" xr:uid="{00000000-0005-0000-0000-000078950000}"/>
    <cellStyle name="Percentuale 30 3 3 2 5" xfId="25772" xr:uid="{00000000-0005-0000-0000-000079950000}"/>
    <cellStyle name="Percentuale 30 3 3 3" xfId="21252" xr:uid="{00000000-0005-0000-0000-00007A950000}"/>
    <cellStyle name="Percentuale 30 3 3 4" xfId="21253" xr:uid="{00000000-0005-0000-0000-00007B950000}"/>
    <cellStyle name="Percentuale 30 3 3 5" xfId="21254" xr:uid="{00000000-0005-0000-0000-00007C950000}"/>
    <cellStyle name="Percentuale 30 3 3 6" xfId="25771" xr:uid="{00000000-0005-0000-0000-00007D950000}"/>
    <cellStyle name="Percentuale 30 3 4" xfId="21255" xr:uid="{00000000-0005-0000-0000-00007E950000}"/>
    <cellStyle name="Percentuale 30 3 4 2" xfId="21256" xr:uid="{00000000-0005-0000-0000-00007F950000}"/>
    <cellStyle name="Percentuale 30 3 4 3" xfId="21257" xr:uid="{00000000-0005-0000-0000-000080950000}"/>
    <cellStyle name="Percentuale 30 3 4 4" xfId="21258" xr:uid="{00000000-0005-0000-0000-000081950000}"/>
    <cellStyle name="Percentuale 30 3 4 5" xfId="25773" xr:uid="{00000000-0005-0000-0000-000082950000}"/>
    <cellStyle name="Percentuale 30 3 5" xfId="21259" xr:uid="{00000000-0005-0000-0000-000083950000}"/>
    <cellStyle name="Percentuale 30 3 5 2" xfId="34261" xr:uid="{00000000-0005-0000-0000-000084950000}"/>
    <cellStyle name="Percentuale 30 3 6" xfId="21260" xr:uid="{00000000-0005-0000-0000-000085950000}"/>
    <cellStyle name="Percentuale 30 3 7" xfId="21261" xr:uid="{00000000-0005-0000-0000-000086950000}"/>
    <cellStyle name="Percentuale 30 3 8" xfId="25769" xr:uid="{00000000-0005-0000-0000-000087950000}"/>
    <cellStyle name="Percentuale 30 4" xfId="21262" xr:uid="{00000000-0005-0000-0000-000088950000}"/>
    <cellStyle name="Percentuale 30 4 2" xfId="21263" xr:uid="{00000000-0005-0000-0000-000089950000}"/>
    <cellStyle name="Percentuale 30 4 2 2" xfId="21264" xr:uid="{00000000-0005-0000-0000-00008A950000}"/>
    <cellStyle name="Percentuale 30 4 2 2 2" xfId="21265" xr:uid="{00000000-0005-0000-0000-00008B950000}"/>
    <cellStyle name="Percentuale 30 4 2 2 3" xfId="21266" xr:uid="{00000000-0005-0000-0000-00008C950000}"/>
    <cellStyle name="Percentuale 30 4 2 2 4" xfId="21267" xr:uid="{00000000-0005-0000-0000-00008D950000}"/>
    <cellStyle name="Percentuale 30 4 2 2 5" xfId="25776" xr:uid="{00000000-0005-0000-0000-00008E950000}"/>
    <cellStyle name="Percentuale 30 4 2 3" xfId="21268" xr:uid="{00000000-0005-0000-0000-00008F950000}"/>
    <cellStyle name="Percentuale 30 4 2 4" xfId="21269" xr:uid="{00000000-0005-0000-0000-000090950000}"/>
    <cellStyle name="Percentuale 30 4 2 5" xfId="21270" xr:uid="{00000000-0005-0000-0000-000091950000}"/>
    <cellStyle name="Percentuale 30 4 2 6" xfId="25775" xr:uid="{00000000-0005-0000-0000-000092950000}"/>
    <cellStyle name="Percentuale 30 4 3" xfId="21271" xr:uid="{00000000-0005-0000-0000-000093950000}"/>
    <cellStyle name="Percentuale 30 4 3 2" xfId="21272" xr:uid="{00000000-0005-0000-0000-000094950000}"/>
    <cellStyle name="Percentuale 30 4 3 3" xfId="21273" xr:uid="{00000000-0005-0000-0000-000095950000}"/>
    <cellStyle name="Percentuale 30 4 3 4" xfId="21274" xr:uid="{00000000-0005-0000-0000-000096950000}"/>
    <cellStyle name="Percentuale 30 4 3 5" xfId="25777" xr:uid="{00000000-0005-0000-0000-000097950000}"/>
    <cellStyle name="Percentuale 30 4 4" xfId="21275" xr:uid="{00000000-0005-0000-0000-000098950000}"/>
    <cellStyle name="Percentuale 30 4 5" xfId="21276" xr:uid="{00000000-0005-0000-0000-000099950000}"/>
    <cellStyle name="Percentuale 30 4 6" xfId="21277" xr:uid="{00000000-0005-0000-0000-00009A950000}"/>
    <cellStyle name="Percentuale 30 4 7" xfId="25774" xr:uid="{00000000-0005-0000-0000-00009B950000}"/>
    <cellStyle name="Percentuale 30 5" xfId="21278" xr:uid="{00000000-0005-0000-0000-00009C950000}"/>
    <cellStyle name="Percentuale 30 5 2" xfId="21279" xr:uid="{00000000-0005-0000-0000-00009D950000}"/>
    <cellStyle name="Percentuale 30 5 3" xfId="21280" xr:uid="{00000000-0005-0000-0000-00009E950000}"/>
    <cellStyle name="Percentuale 30 5 4" xfId="21281" xr:uid="{00000000-0005-0000-0000-00009F950000}"/>
    <cellStyle name="Percentuale 30 5 5" xfId="25778" xr:uid="{00000000-0005-0000-0000-0000A0950000}"/>
    <cellStyle name="Percentuale 30 6" xfId="21282" xr:uid="{00000000-0005-0000-0000-0000A1950000}"/>
    <cellStyle name="Percentuale 30 6 2" xfId="32920" xr:uid="{00000000-0005-0000-0000-0000A2950000}"/>
    <cellStyle name="Percentuale 30 7" xfId="21283" xr:uid="{00000000-0005-0000-0000-0000A3950000}"/>
    <cellStyle name="Percentuale 30 8" xfId="21284" xr:uid="{00000000-0005-0000-0000-0000A4950000}"/>
    <cellStyle name="Percentuale 30 9" xfId="23829" xr:uid="{00000000-0005-0000-0000-0000A5950000}"/>
    <cellStyle name="Percentuale 31" xfId="21285" xr:uid="{00000000-0005-0000-0000-0000A6950000}"/>
    <cellStyle name="Percentuale 31 2" xfId="21286" xr:uid="{00000000-0005-0000-0000-0000A7950000}"/>
    <cellStyle name="Percentuale 31 2 2" xfId="21287" xr:uid="{00000000-0005-0000-0000-0000A8950000}"/>
    <cellStyle name="Percentuale 31 2 2 2" xfId="21288" xr:uid="{00000000-0005-0000-0000-0000A9950000}"/>
    <cellStyle name="Percentuale 31 2 2 3" xfId="21289" xr:uid="{00000000-0005-0000-0000-0000AA950000}"/>
    <cellStyle name="Percentuale 31 2 2 4" xfId="21290" xr:uid="{00000000-0005-0000-0000-0000AB950000}"/>
    <cellStyle name="Percentuale 31 2 2 5" xfId="25780" xr:uid="{00000000-0005-0000-0000-0000AC950000}"/>
    <cellStyle name="Percentuale 31 2 3" xfId="21291" xr:uid="{00000000-0005-0000-0000-0000AD950000}"/>
    <cellStyle name="Percentuale 31 2 3 2" xfId="34262" xr:uid="{00000000-0005-0000-0000-0000AE950000}"/>
    <cellStyle name="Percentuale 31 2 4" xfId="21292" xr:uid="{00000000-0005-0000-0000-0000AF950000}"/>
    <cellStyle name="Percentuale 31 2 5" xfId="21293" xr:uid="{00000000-0005-0000-0000-0000B0950000}"/>
    <cellStyle name="Percentuale 31 2 6" xfId="25779" xr:uid="{00000000-0005-0000-0000-0000B1950000}"/>
    <cellStyle name="Percentuale 31 3" xfId="21294" xr:uid="{00000000-0005-0000-0000-0000B2950000}"/>
    <cellStyle name="Percentuale 31 3 2" xfId="21295" xr:uid="{00000000-0005-0000-0000-0000B3950000}"/>
    <cellStyle name="Percentuale 31 3 2 2" xfId="21296" xr:uid="{00000000-0005-0000-0000-0000B4950000}"/>
    <cellStyle name="Percentuale 31 3 2 3" xfId="21297" xr:uid="{00000000-0005-0000-0000-0000B5950000}"/>
    <cellStyle name="Percentuale 31 3 2 4" xfId="21298" xr:uid="{00000000-0005-0000-0000-0000B6950000}"/>
    <cellStyle name="Percentuale 31 3 2 5" xfId="25782" xr:uid="{00000000-0005-0000-0000-0000B7950000}"/>
    <cellStyle name="Percentuale 31 3 3" xfId="21299" xr:uid="{00000000-0005-0000-0000-0000B8950000}"/>
    <cellStyle name="Percentuale 31 3 3 2" xfId="21300" xr:uid="{00000000-0005-0000-0000-0000B9950000}"/>
    <cellStyle name="Percentuale 31 3 3 2 2" xfId="21301" xr:uid="{00000000-0005-0000-0000-0000BA950000}"/>
    <cellStyle name="Percentuale 31 3 3 2 3" xfId="21302" xr:uid="{00000000-0005-0000-0000-0000BB950000}"/>
    <cellStyle name="Percentuale 31 3 3 2 4" xfId="21303" xr:uid="{00000000-0005-0000-0000-0000BC950000}"/>
    <cellStyle name="Percentuale 31 3 3 2 5" xfId="25784" xr:uid="{00000000-0005-0000-0000-0000BD950000}"/>
    <cellStyle name="Percentuale 31 3 3 3" xfId="21304" xr:uid="{00000000-0005-0000-0000-0000BE950000}"/>
    <cellStyle name="Percentuale 31 3 3 4" xfId="21305" xr:uid="{00000000-0005-0000-0000-0000BF950000}"/>
    <cellStyle name="Percentuale 31 3 3 5" xfId="21306" xr:uid="{00000000-0005-0000-0000-0000C0950000}"/>
    <cellStyle name="Percentuale 31 3 3 6" xfId="25783" xr:uid="{00000000-0005-0000-0000-0000C1950000}"/>
    <cellStyle name="Percentuale 31 3 4" xfId="21307" xr:uid="{00000000-0005-0000-0000-0000C2950000}"/>
    <cellStyle name="Percentuale 31 3 4 2" xfId="21308" xr:uid="{00000000-0005-0000-0000-0000C3950000}"/>
    <cellStyle name="Percentuale 31 3 4 3" xfId="21309" xr:uid="{00000000-0005-0000-0000-0000C4950000}"/>
    <cellStyle name="Percentuale 31 3 4 4" xfId="21310" xr:uid="{00000000-0005-0000-0000-0000C5950000}"/>
    <cellStyle name="Percentuale 31 3 4 5" xfId="25785" xr:uid="{00000000-0005-0000-0000-0000C6950000}"/>
    <cellStyle name="Percentuale 31 3 5" xfId="21311" xr:uid="{00000000-0005-0000-0000-0000C7950000}"/>
    <cellStyle name="Percentuale 31 3 5 2" xfId="34263" xr:uid="{00000000-0005-0000-0000-0000C8950000}"/>
    <cellStyle name="Percentuale 31 3 6" xfId="21312" xr:uid="{00000000-0005-0000-0000-0000C9950000}"/>
    <cellStyle name="Percentuale 31 3 7" xfId="21313" xr:uid="{00000000-0005-0000-0000-0000CA950000}"/>
    <cellStyle name="Percentuale 31 3 8" xfId="25781" xr:uid="{00000000-0005-0000-0000-0000CB950000}"/>
    <cellStyle name="Percentuale 31 4" xfId="21314" xr:uid="{00000000-0005-0000-0000-0000CC950000}"/>
    <cellStyle name="Percentuale 31 4 2" xfId="21315" xr:uid="{00000000-0005-0000-0000-0000CD950000}"/>
    <cellStyle name="Percentuale 31 4 2 2" xfId="21316" xr:uid="{00000000-0005-0000-0000-0000CE950000}"/>
    <cellStyle name="Percentuale 31 4 2 2 2" xfId="21317" xr:uid="{00000000-0005-0000-0000-0000CF950000}"/>
    <cellStyle name="Percentuale 31 4 2 2 3" xfId="21318" xr:uid="{00000000-0005-0000-0000-0000D0950000}"/>
    <cellStyle name="Percentuale 31 4 2 2 4" xfId="21319" xr:uid="{00000000-0005-0000-0000-0000D1950000}"/>
    <cellStyle name="Percentuale 31 4 2 2 5" xfId="25788" xr:uid="{00000000-0005-0000-0000-0000D2950000}"/>
    <cellStyle name="Percentuale 31 4 2 3" xfId="21320" xr:uid="{00000000-0005-0000-0000-0000D3950000}"/>
    <cellStyle name="Percentuale 31 4 2 4" xfId="21321" xr:uid="{00000000-0005-0000-0000-0000D4950000}"/>
    <cellStyle name="Percentuale 31 4 2 5" xfId="21322" xr:uid="{00000000-0005-0000-0000-0000D5950000}"/>
    <cellStyle name="Percentuale 31 4 2 6" xfId="25787" xr:uid="{00000000-0005-0000-0000-0000D6950000}"/>
    <cellStyle name="Percentuale 31 4 3" xfId="21323" xr:uid="{00000000-0005-0000-0000-0000D7950000}"/>
    <cellStyle name="Percentuale 31 4 3 2" xfId="21324" xr:uid="{00000000-0005-0000-0000-0000D8950000}"/>
    <cellStyle name="Percentuale 31 4 3 3" xfId="21325" xr:uid="{00000000-0005-0000-0000-0000D9950000}"/>
    <cellStyle name="Percentuale 31 4 3 4" xfId="21326" xr:uid="{00000000-0005-0000-0000-0000DA950000}"/>
    <cellStyle name="Percentuale 31 4 3 5" xfId="25789" xr:uid="{00000000-0005-0000-0000-0000DB950000}"/>
    <cellStyle name="Percentuale 31 4 4" xfId="21327" xr:uid="{00000000-0005-0000-0000-0000DC950000}"/>
    <cellStyle name="Percentuale 31 4 5" xfId="21328" xr:uid="{00000000-0005-0000-0000-0000DD950000}"/>
    <cellStyle name="Percentuale 31 4 6" xfId="21329" xr:uid="{00000000-0005-0000-0000-0000DE950000}"/>
    <cellStyle name="Percentuale 31 4 7" xfId="25786" xr:uid="{00000000-0005-0000-0000-0000DF950000}"/>
    <cellStyle name="Percentuale 31 5" xfId="21330" xr:uid="{00000000-0005-0000-0000-0000E0950000}"/>
    <cellStyle name="Percentuale 31 5 2" xfId="21331" xr:uid="{00000000-0005-0000-0000-0000E1950000}"/>
    <cellStyle name="Percentuale 31 5 3" xfId="21332" xr:uid="{00000000-0005-0000-0000-0000E2950000}"/>
    <cellStyle name="Percentuale 31 5 4" xfId="21333" xr:uid="{00000000-0005-0000-0000-0000E3950000}"/>
    <cellStyle name="Percentuale 31 5 5" xfId="25790" xr:uid="{00000000-0005-0000-0000-0000E4950000}"/>
    <cellStyle name="Percentuale 31 6" xfId="21334" xr:uid="{00000000-0005-0000-0000-0000E5950000}"/>
    <cellStyle name="Percentuale 31 6 2" xfId="32921" xr:uid="{00000000-0005-0000-0000-0000E6950000}"/>
    <cellStyle name="Percentuale 31 7" xfId="21335" xr:uid="{00000000-0005-0000-0000-0000E7950000}"/>
    <cellStyle name="Percentuale 31 8" xfId="21336" xr:uid="{00000000-0005-0000-0000-0000E8950000}"/>
    <cellStyle name="Percentuale 31 9" xfId="23830" xr:uid="{00000000-0005-0000-0000-0000E9950000}"/>
    <cellStyle name="Percentuale 32" xfId="21337" xr:uid="{00000000-0005-0000-0000-0000EA950000}"/>
    <cellStyle name="Percentuale 32 2" xfId="21338" xr:uid="{00000000-0005-0000-0000-0000EB950000}"/>
    <cellStyle name="Percentuale 32 2 2" xfId="21339" xr:uid="{00000000-0005-0000-0000-0000EC950000}"/>
    <cellStyle name="Percentuale 32 2 2 2" xfId="21340" xr:uid="{00000000-0005-0000-0000-0000ED950000}"/>
    <cellStyle name="Percentuale 32 2 2 3" xfId="21341" xr:uid="{00000000-0005-0000-0000-0000EE950000}"/>
    <cellStyle name="Percentuale 32 2 2 4" xfId="21342" xr:uid="{00000000-0005-0000-0000-0000EF950000}"/>
    <cellStyle name="Percentuale 32 2 2 5" xfId="25792" xr:uid="{00000000-0005-0000-0000-0000F0950000}"/>
    <cellStyle name="Percentuale 32 2 3" xfId="21343" xr:uid="{00000000-0005-0000-0000-0000F1950000}"/>
    <cellStyle name="Percentuale 32 2 3 2" xfId="34264" xr:uid="{00000000-0005-0000-0000-0000F2950000}"/>
    <cellStyle name="Percentuale 32 2 4" xfId="21344" xr:uid="{00000000-0005-0000-0000-0000F3950000}"/>
    <cellStyle name="Percentuale 32 2 5" xfId="21345" xr:uid="{00000000-0005-0000-0000-0000F4950000}"/>
    <cellStyle name="Percentuale 32 2 6" xfId="25791" xr:uid="{00000000-0005-0000-0000-0000F5950000}"/>
    <cellStyle name="Percentuale 32 3" xfId="21346" xr:uid="{00000000-0005-0000-0000-0000F6950000}"/>
    <cellStyle name="Percentuale 32 3 2" xfId="21347" xr:uid="{00000000-0005-0000-0000-0000F7950000}"/>
    <cellStyle name="Percentuale 32 3 2 2" xfId="21348" xr:uid="{00000000-0005-0000-0000-0000F8950000}"/>
    <cellStyle name="Percentuale 32 3 2 3" xfId="21349" xr:uid="{00000000-0005-0000-0000-0000F9950000}"/>
    <cellStyle name="Percentuale 32 3 2 4" xfId="21350" xr:uid="{00000000-0005-0000-0000-0000FA950000}"/>
    <cellStyle name="Percentuale 32 3 2 5" xfId="25794" xr:uid="{00000000-0005-0000-0000-0000FB950000}"/>
    <cellStyle name="Percentuale 32 3 3" xfId="21351" xr:uid="{00000000-0005-0000-0000-0000FC950000}"/>
    <cellStyle name="Percentuale 32 3 3 2" xfId="21352" xr:uid="{00000000-0005-0000-0000-0000FD950000}"/>
    <cellStyle name="Percentuale 32 3 3 2 2" xfId="21353" xr:uid="{00000000-0005-0000-0000-0000FE950000}"/>
    <cellStyle name="Percentuale 32 3 3 2 3" xfId="21354" xr:uid="{00000000-0005-0000-0000-0000FF950000}"/>
    <cellStyle name="Percentuale 32 3 3 2 4" xfId="21355" xr:uid="{00000000-0005-0000-0000-000000960000}"/>
    <cellStyle name="Percentuale 32 3 3 2 5" xfId="25796" xr:uid="{00000000-0005-0000-0000-000001960000}"/>
    <cellStyle name="Percentuale 32 3 3 3" xfId="21356" xr:uid="{00000000-0005-0000-0000-000002960000}"/>
    <cellStyle name="Percentuale 32 3 3 4" xfId="21357" xr:uid="{00000000-0005-0000-0000-000003960000}"/>
    <cellStyle name="Percentuale 32 3 3 5" xfId="21358" xr:uid="{00000000-0005-0000-0000-000004960000}"/>
    <cellStyle name="Percentuale 32 3 3 6" xfId="25795" xr:uid="{00000000-0005-0000-0000-000005960000}"/>
    <cellStyle name="Percentuale 32 3 4" xfId="21359" xr:uid="{00000000-0005-0000-0000-000006960000}"/>
    <cellStyle name="Percentuale 32 3 4 2" xfId="21360" xr:uid="{00000000-0005-0000-0000-000007960000}"/>
    <cellStyle name="Percentuale 32 3 4 3" xfId="21361" xr:uid="{00000000-0005-0000-0000-000008960000}"/>
    <cellStyle name="Percentuale 32 3 4 4" xfId="21362" xr:uid="{00000000-0005-0000-0000-000009960000}"/>
    <cellStyle name="Percentuale 32 3 4 5" xfId="25797" xr:uid="{00000000-0005-0000-0000-00000A960000}"/>
    <cellStyle name="Percentuale 32 3 5" xfId="21363" xr:uid="{00000000-0005-0000-0000-00000B960000}"/>
    <cellStyle name="Percentuale 32 3 5 2" xfId="34265" xr:uid="{00000000-0005-0000-0000-00000C960000}"/>
    <cellStyle name="Percentuale 32 3 6" xfId="21364" xr:uid="{00000000-0005-0000-0000-00000D960000}"/>
    <cellStyle name="Percentuale 32 3 7" xfId="21365" xr:uid="{00000000-0005-0000-0000-00000E960000}"/>
    <cellStyle name="Percentuale 32 3 8" xfId="25793" xr:uid="{00000000-0005-0000-0000-00000F960000}"/>
    <cellStyle name="Percentuale 32 4" xfId="21366" xr:uid="{00000000-0005-0000-0000-000010960000}"/>
    <cellStyle name="Percentuale 32 4 2" xfId="21367" xr:uid="{00000000-0005-0000-0000-000011960000}"/>
    <cellStyle name="Percentuale 32 4 2 2" xfId="21368" xr:uid="{00000000-0005-0000-0000-000012960000}"/>
    <cellStyle name="Percentuale 32 4 2 2 2" xfId="21369" xr:uid="{00000000-0005-0000-0000-000013960000}"/>
    <cellStyle name="Percentuale 32 4 2 2 3" xfId="21370" xr:uid="{00000000-0005-0000-0000-000014960000}"/>
    <cellStyle name="Percentuale 32 4 2 2 4" xfId="21371" xr:uid="{00000000-0005-0000-0000-000015960000}"/>
    <cellStyle name="Percentuale 32 4 2 2 5" xfId="25800" xr:uid="{00000000-0005-0000-0000-000016960000}"/>
    <cellStyle name="Percentuale 32 4 2 3" xfId="21372" xr:uid="{00000000-0005-0000-0000-000017960000}"/>
    <cellStyle name="Percentuale 32 4 2 4" xfId="21373" xr:uid="{00000000-0005-0000-0000-000018960000}"/>
    <cellStyle name="Percentuale 32 4 2 5" xfId="21374" xr:uid="{00000000-0005-0000-0000-000019960000}"/>
    <cellStyle name="Percentuale 32 4 2 6" xfId="25799" xr:uid="{00000000-0005-0000-0000-00001A960000}"/>
    <cellStyle name="Percentuale 32 4 3" xfId="21375" xr:uid="{00000000-0005-0000-0000-00001B960000}"/>
    <cellStyle name="Percentuale 32 4 3 2" xfId="21376" xr:uid="{00000000-0005-0000-0000-00001C960000}"/>
    <cellStyle name="Percentuale 32 4 3 3" xfId="21377" xr:uid="{00000000-0005-0000-0000-00001D960000}"/>
    <cellStyle name="Percentuale 32 4 3 4" xfId="21378" xr:uid="{00000000-0005-0000-0000-00001E960000}"/>
    <cellStyle name="Percentuale 32 4 3 5" xfId="25801" xr:uid="{00000000-0005-0000-0000-00001F960000}"/>
    <cellStyle name="Percentuale 32 4 4" xfId="21379" xr:uid="{00000000-0005-0000-0000-000020960000}"/>
    <cellStyle name="Percentuale 32 4 5" xfId="21380" xr:uid="{00000000-0005-0000-0000-000021960000}"/>
    <cellStyle name="Percentuale 32 4 6" xfId="21381" xr:uid="{00000000-0005-0000-0000-000022960000}"/>
    <cellStyle name="Percentuale 32 4 7" xfId="25798" xr:uid="{00000000-0005-0000-0000-000023960000}"/>
    <cellStyle name="Percentuale 32 5" xfId="21382" xr:uid="{00000000-0005-0000-0000-000024960000}"/>
    <cellStyle name="Percentuale 32 5 2" xfId="21383" xr:uid="{00000000-0005-0000-0000-000025960000}"/>
    <cellStyle name="Percentuale 32 5 3" xfId="21384" xr:uid="{00000000-0005-0000-0000-000026960000}"/>
    <cellStyle name="Percentuale 32 5 4" xfId="21385" xr:uid="{00000000-0005-0000-0000-000027960000}"/>
    <cellStyle name="Percentuale 32 5 5" xfId="25802" xr:uid="{00000000-0005-0000-0000-000028960000}"/>
    <cellStyle name="Percentuale 32 6" xfId="21386" xr:uid="{00000000-0005-0000-0000-000029960000}"/>
    <cellStyle name="Percentuale 32 6 2" xfId="32922" xr:uid="{00000000-0005-0000-0000-00002A960000}"/>
    <cellStyle name="Percentuale 32 7" xfId="21387" xr:uid="{00000000-0005-0000-0000-00002B960000}"/>
    <cellStyle name="Percentuale 32 8" xfId="21388" xr:uid="{00000000-0005-0000-0000-00002C960000}"/>
    <cellStyle name="Percentuale 32 9" xfId="23831" xr:uid="{00000000-0005-0000-0000-00002D960000}"/>
    <cellStyle name="Percentuale 33" xfId="21389" xr:uid="{00000000-0005-0000-0000-00002E960000}"/>
    <cellStyle name="Percentuale 33 2" xfId="21390" xr:uid="{00000000-0005-0000-0000-00002F960000}"/>
    <cellStyle name="Percentuale 33 2 2" xfId="21391" xr:uid="{00000000-0005-0000-0000-000030960000}"/>
    <cellStyle name="Percentuale 33 2 2 2" xfId="21392" xr:uid="{00000000-0005-0000-0000-000031960000}"/>
    <cellStyle name="Percentuale 33 2 2 3" xfId="21393" xr:uid="{00000000-0005-0000-0000-000032960000}"/>
    <cellStyle name="Percentuale 33 2 2 4" xfId="21394" xr:uid="{00000000-0005-0000-0000-000033960000}"/>
    <cellStyle name="Percentuale 33 2 2 5" xfId="25804" xr:uid="{00000000-0005-0000-0000-000034960000}"/>
    <cellStyle name="Percentuale 33 2 3" xfId="21395" xr:uid="{00000000-0005-0000-0000-000035960000}"/>
    <cellStyle name="Percentuale 33 2 3 2" xfId="34266" xr:uid="{00000000-0005-0000-0000-000036960000}"/>
    <cellStyle name="Percentuale 33 2 4" xfId="21396" xr:uid="{00000000-0005-0000-0000-000037960000}"/>
    <cellStyle name="Percentuale 33 2 5" xfId="21397" xr:uid="{00000000-0005-0000-0000-000038960000}"/>
    <cellStyle name="Percentuale 33 2 6" xfId="25803" xr:uid="{00000000-0005-0000-0000-000039960000}"/>
    <cellStyle name="Percentuale 33 3" xfId="21398" xr:uid="{00000000-0005-0000-0000-00003A960000}"/>
    <cellStyle name="Percentuale 33 3 2" xfId="21399" xr:uid="{00000000-0005-0000-0000-00003B960000}"/>
    <cellStyle name="Percentuale 33 3 2 2" xfId="21400" xr:uid="{00000000-0005-0000-0000-00003C960000}"/>
    <cellStyle name="Percentuale 33 3 2 3" xfId="21401" xr:uid="{00000000-0005-0000-0000-00003D960000}"/>
    <cellStyle name="Percentuale 33 3 2 4" xfId="21402" xr:uid="{00000000-0005-0000-0000-00003E960000}"/>
    <cellStyle name="Percentuale 33 3 2 5" xfId="25806" xr:uid="{00000000-0005-0000-0000-00003F960000}"/>
    <cellStyle name="Percentuale 33 3 3" xfId="21403" xr:uid="{00000000-0005-0000-0000-000040960000}"/>
    <cellStyle name="Percentuale 33 3 3 2" xfId="21404" xr:uid="{00000000-0005-0000-0000-000041960000}"/>
    <cellStyle name="Percentuale 33 3 3 2 2" xfId="21405" xr:uid="{00000000-0005-0000-0000-000042960000}"/>
    <cellStyle name="Percentuale 33 3 3 2 3" xfId="21406" xr:uid="{00000000-0005-0000-0000-000043960000}"/>
    <cellStyle name="Percentuale 33 3 3 2 4" xfId="21407" xr:uid="{00000000-0005-0000-0000-000044960000}"/>
    <cellStyle name="Percentuale 33 3 3 2 5" xfId="25808" xr:uid="{00000000-0005-0000-0000-000045960000}"/>
    <cellStyle name="Percentuale 33 3 3 3" xfId="21408" xr:uid="{00000000-0005-0000-0000-000046960000}"/>
    <cellStyle name="Percentuale 33 3 3 4" xfId="21409" xr:uid="{00000000-0005-0000-0000-000047960000}"/>
    <cellStyle name="Percentuale 33 3 3 5" xfId="21410" xr:uid="{00000000-0005-0000-0000-000048960000}"/>
    <cellStyle name="Percentuale 33 3 3 6" xfId="25807" xr:uid="{00000000-0005-0000-0000-000049960000}"/>
    <cellStyle name="Percentuale 33 3 4" xfId="21411" xr:uid="{00000000-0005-0000-0000-00004A960000}"/>
    <cellStyle name="Percentuale 33 3 4 2" xfId="21412" xr:uid="{00000000-0005-0000-0000-00004B960000}"/>
    <cellStyle name="Percentuale 33 3 4 3" xfId="21413" xr:uid="{00000000-0005-0000-0000-00004C960000}"/>
    <cellStyle name="Percentuale 33 3 4 4" xfId="21414" xr:uid="{00000000-0005-0000-0000-00004D960000}"/>
    <cellStyle name="Percentuale 33 3 4 5" xfId="25809" xr:uid="{00000000-0005-0000-0000-00004E960000}"/>
    <cellStyle name="Percentuale 33 3 5" xfId="21415" xr:uid="{00000000-0005-0000-0000-00004F960000}"/>
    <cellStyle name="Percentuale 33 3 5 2" xfId="34267" xr:uid="{00000000-0005-0000-0000-000050960000}"/>
    <cellStyle name="Percentuale 33 3 6" xfId="21416" xr:uid="{00000000-0005-0000-0000-000051960000}"/>
    <cellStyle name="Percentuale 33 3 7" xfId="21417" xr:uid="{00000000-0005-0000-0000-000052960000}"/>
    <cellStyle name="Percentuale 33 3 8" xfId="25805" xr:uid="{00000000-0005-0000-0000-000053960000}"/>
    <cellStyle name="Percentuale 33 4" xfId="21418" xr:uid="{00000000-0005-0000-0000-000054960000}"/>
    <cellStyle name="Percentuale 33 4 2" xfId="21419" xr:uid="{00000000-0005-0000-0000-000055960000}"/>
    <cellStyle name="Percentuale 33 4 2 2" xfId="21420" xr:uid="{00000000-0005-0000-0000-000056960000}"/>
    <cellStyle name="Percentuale 33 4 2 2 2" xfId="21421" xr:uid="{00000000-0005-0000-0000-000057960000}"/>
    <cellStyle name="Percentuale 33 4 2 2 3" xfId="21422" xr:uid="{00000000-0005-0000-0000-000058960000}"/>
    <cellStyle name="Percentuale 33 4 2 2 4" xfId="21423" xr:uid="{00000000-0005-0000-0000-000059960000}"/>
    <cellStyle name="Percentuale 33 4 2 2 5" xfId="25812" xr:uid="{00000000-0005-0000-0000-00005A960000}"/>
    <cellStyle name="Percentuale 33 4 2 3" xfId="21424" xr:uid="{00000000-0005-0000-0000-00005B960000}"/>
    <cellStyle name="Percentuale 33 4 2 4" xfId="21425" xr:uid="{00000000-0005-0000-0000-00005C960000}"/>
    <cellStyle name="Percentuale 33 4 2 5" xfId="21426" xr:uid="{00000000-0005-0000-0000-00005D960000}"/>
    <cellStyle name="Percentuale 33 4 2 6" xfId="25811" xr:uid="{00000000-0005-0000-0000-00005E960000}"/>
    <cellStyle name="Percentuale 33 4 3" xfId="21427" xr:uid="{00000000-0005-0000-0000-00005F960000}"/>
    <cellStyle name="Percentuale 33 4 3 2" xfId="21428" xr:uid="{00000000-0005-0000-0000-000060960000}"/>
    <cellStyle name="Percentuale 33 4 3 3" xfId="21429" xr:uid="{00000000-0005-0000-0000-000061960000}"/>
    <cellStyle name="Percentuale 33 4 3 4" xfId="21430" xr:uid="{00000000-0005-0000-0000-000062960000}"/>
    <cellStyle name="Percentuale 33 4 3 5" xfId="25813" xr:uid="{00000000-0005-0000-0000-000063960000}"/>
    <cellStyle name="Percentuale 33 4 4" xfId="21431" xr:uid="{00000000-0005-0000-0000-000064960000}"/>
    <cellStyle name="Percentuale 33 4 5" xfId="21432" xr:uid="{00000000-0005-0000-0000-000065960000}"/>
    <cellStyle name="Percentuale 33 4 6" xfId="21433" xr:uid="{00000000-0005-0000-0000-000066960000}"/>
    <cellStyle name="Percentuale 33 4 7" xfId="25810" xr:uid="{00000000-0005-0000-0000-000067960000}"/>
    <cellStyle name="Percentuale 33 5" xfId="21434" xr:uid="{00000000-0005-0000-0000-000068960000}"/>
    <cellStyle name="Percentuale 33 5 2" xfId="21435" xr:uid="{00000000-0005-0000-0000-000069960000}"/>
    <cellStyle name="Percentuale 33 5 3" xfId="21436" xr:uid="{00000000-0005-0000-0000-00006A960000}"/>
    <cellStyle name="Percentuale 33 5 4" xfId="21437" xr:uid="{00000000-0005-0000-0000-00006B960000}"/>
    <cellStyle name="Percentuale 33 5 5" xfId="25814" xr:uid="{00000000-0005-0000-0000-00006C960000}"/>
    <cellStyle name="Percentuale 33 6" xfId="21438" xr:uid="{00000000-0005-0000-0000-00006D960000}"/>
    <cellStyle name="Percentuale 33 6 2" xfId="32923" xr:uid="{00000000-0005-0000-0000-00006E960000}"/>
    <cellStyle name="Percentuale 33 7" xfId="21439" xr:uid="{00000000-0005-0000-0000-00006F960000}"/>
    <cellStyle name="Percentuale 33 8" xfId="21440" xr:uid="{00000000-0005-0000-0000-000070960000}"/>
    <cellStyle name="Percentuale 33 9" xfId="23832" xr:uid="{00000000-0005-0000-0000-000071960000}"/>
    <cellStyle name="Percentuale 34" xfId="21441" xr:uid="{00000000-0005-0000-0000-000072960000}"/>
    <cellStyle name="Percentuale 34 2" xfId="21442" xr:uid="{00000000-0005-0000-0000-000073960000}"/>
    <cellStyle name="Percentuale 34 2 2" xfId="21443" xr:uid="{00000000-0005-0000-0000-000074960000}"/>
    <cellStyle name="Percentuale 34 2 2 2" xfId="21444" xr:uid="{00000000-0005-0000-0000-000075960000}"/>
    <cellStyle name="Percentuale 34 2 2 3" xfId="21445" xr:uid="{00000000-0005-0000-0000-000076960000}"/>
    <cellStyle name="Percentuale 34 2 2 4" xfId="21446" xr:uid="{00000000-0005-0000-0000-000077960000}"/>
    <cellStyle name="Percentuale 34 2 2 5" xfId="25816" xr:uid="{00000000-0005-0000-0000-000078960000}"/>
    <cellStyle name="Percentuale 34 2 3" xfId="21447" xr:uid="{00000000-0005-0000-0000-000079960000}"/>
    <cellStyle name="Percentuale 34 2 3 2" xfId="34268" xr:uid="{00000000-0005-0000-0000-00007A960000}"/>
    <cellStyle name="Percentuale 34 2 4" xfId="21448" xr:uid="{00000000-0005-0000-0000-00007B960000}"/>
    <cellStyle name="Percentuale 34 2 5" xfId="21449" xr:uid="{00000000-0005-0000-0000-00007C960000}"/>
    <cellStyle name="Percentuale 34 2 6" xfId="25815" xr:uid="{00000000-0005-0000-0000-00007D960000}"/>
    <cellStyle name="Percentuale 34 3" xfId="21450" xr:uid="{00000000-0005-0000-0000-00007E960000}"/>
    <cellStyle name="Percentuale 34 3 2" xfId="21451" xr:uid="{00000000-0005-0000-0000-00007F960000}"/>
    <cellStyle name="Percentuale 34 3 2 2" xfId="21452" xr:uid="{00000000-0005-0000-0000-000080960000}"/>
    <cellStyle name="Percentuale 34 3 2 3" xfId="21453" xr:uid="{00000000-0005-0000-0000-000081960000}"/>
    <cellStyle name="Percentuale 34 3 2 4" xfId="21454" xr:uid="{00000000-0005-0000-0000-000082960000}"/>
    <cellStyle name="Percentuale 34 3 2 5" xfId="25818" xr:uid="{00000000-0005-0000-0000-000083960000}"/>
    <cellStyle name="Percentuale 34 3 3" xfId="21455" xr:uid="{00000000-0005-0000-0000-000084960000}"/>
    <cellStyle name="Percentuale 34 3 3 2" xfId="21456" xr:uid="{00000000-0005-0000-0000-000085960000}"/>
    <cellStyle name="Percentuale 34 3 3 2 2" xfId="21457" xr:uid="{00000000-0005-0000-0000-000086960000}"/>
    <cellStyle name="Percentuale 34 3 3 2 3" xfId="21458" xr:uid="{00000000-0005-0000-0000-000087960000}"/>
    <cellStyle name="Percentuale 34 3 3 2 4" xfId="21459" xr:uid="{00000000-0005-0000-0000-000088960000}"/>
    <cellStyle name="Percentuale 34 3 3 2 5" xfId="25820" xr:uid="{00000000-0005-0000-0000-000089960000}"/>
    <cellStyle name="Percentuale 34 3 3 3" xfId="21460" xr:uid="{00000000-0005-0000-0000-00008A960000}"/>
    <cellStyle name="Percentuale 34 3 3 4" xfId="21461" xr:uid="{00000000-0005-0000-0000-00008B960000}"/>
    <cellStyle name="Percentuale 34 3 3 5" xfId="21462" xr:uid="{00000000-0005-0000-0000-00008C960000}"/>
    <cellStyle name="Percentuale 34 3 3 6" xfId="25819" xr:uid="{00000000-0005-0000-0000-00008D960000}"/>
    <cellStyle name="Percentuale 34 3 4" xfId="21463" xr:uid="{00000000-0005-0000-0000-00008E960000}"/>
    <cellStyle name="Percentuale 34 3 4 2" xfId="21464" xr:uid="{00000000-0005-0000-0000-00008F960000}"/>
    <cellStyle name="Percentuale 34 3 4 3" xfId="21465" xr:uid="{00000000-0005-0000-0000-000090960000}"/>
    <cellStyle name="Percentuale 34 3 4 4" xfId="21466" xr:uid="{00000000-0005-0000-0000-000091960000}"/>
    <cellStyle name="Percentuale 34 3 4 5" xfId="25821" xr:uid="{00000000-0005-0000-0000-000092960000}"/>
    <cellStyle name="Percentuale 34 3 5" xfId="21467" xr:uid="{00000000-0005-0000-0000-000093960000}"/>
    <cellStyle name="Percentuale 34 3 5 2" xfId="34269" xr:uid="{00000000-0005-0000-0000-000094960000}"/>
    <cellStyle name="Percentuale 34 3 6" xfId="21468" xr:uid="{00000000-0005-0000-0000-000095960000}"/>
    <cellStyle name="Percentuale 34 3 7" xfId="21469" xr:uid="{00000000-0005-0000-0000-000096960000}"/>
    <cellStyle name="Percentuale 34 3 8" xfId="25817" xr:uid="{00000000-0005-0000-0000-000097960000}"/>
    <cellStyle name="Percentuale 34 4" xfId="21470" xr:uid="{00000000-0005-0000-0000-000098960000}"/>
    <cellStyle name="Percentuale 34 4 2" xfId="21471" xr:uid="{00000000-0005-0000-0000-000099960000}"/>
    <cellStyle name="Percentuale 34 4 2 2" xfId="21472" xr:uid="{00000000-0005-0000-0000-00009A960000}"/>
    <cellStyle name="Percentuale 34 4 2 2 2" xfId="21473" xr:uid="{00000000-0005-0000-0000-00009B960000}"/>
    <cellStyle name="Percentuale 34 4 2 2 3" xfId="21474" xr:uid="{00000000-0005-0000-0000-00009C960000}"/>
    <cellStyle name="Percentuale 34 4 2 2 4" xfId="21475" xr:uid="{00000000-0005-0000-0000-00009D960000}"/>
    <cellStyle name="Percentuale 34 4 2 2 5" xfId="25824" xr:uid="{00000000-0005-0000-0000-00009E960000}"/>
    <cellStyle name="Percentuale 34 4 2 3" xfId="21476" xr:uid="{00000000-0005-0000-0000-00009F960000}"/>
    <cellStyle name="Percentuale 34 4 2 4" xfId="21477" xr:uid="{00000000-0005-0000-0000-0000A0960000}"/>
    <cellStyle name="Percentuale 34 4 2 5" xfId="21478" xr:uid="{00000000-0005-0000-0000-0000A1960000}"/>
    <cellStyle name="Percentuale 34 4 2 6" xfId="25823" xr:uid="{00000000-0005-0000-0000-0000A2960000}"/>
    <cellStyle name="Percentuale 34 4 3" xfId="21479" xr:uid="{00000000-0005-0000-0000-0000A3960000}"/>
    <cellStyle name="Percentuale 34 4 3 2" xfId="21480" xr:uid="{00000000-0005-0000-0000-0000A4960000}"/>
    <cellStyle name="Percentuale 34 4 3 3" xfId="21481" xr:uid="{00000000-0005-0000-0000-0000A5960000}"/>
    <cellStyle name="Percentuale 34 4 3 4" xfId="21482" xr:uid="{00000000-0005-0000-0000-0000A6960000}"/>
    <cellStyle name="Percentuale 34 4 3 5" xfId="25825" xr:uid="{00000000-0005-0000-0000-0000A7960000}"/>
    <cellStyle name="Percentuale 34 4 4" xfId="21483" xr:uid="{00000000-0005-0000-0000-0000A8960000}"/>
    <cellStyle name="Percentuale 34 4 5" xfId="21484" xr:uid="{00000000-0005-0000-0000-0000A9960000}"/>
    <cellStyle name="Percentuale 34 4 6" xfId="21485" xr:uid="{00000000-0005-0000-0000-0000AA960000}"/>
    <cellStyle name="Percentuale 34 4 7" xfId="25822" xr:uid="{00000000-0005-0000-0000-0000AB960000}"/>
    <cellStyle name="Percentuale 34 5" xfId="21486" xr:uid="{00000000-0005-0000-0000-0000AC960000}"/>
    <cellStyle name="Percentuale 34 5 2" xfId="21487" xr:uid="{00000000-0005-0000-0000-0000AD960000}"/>
    <cellStyle name="Percentuale 34 5 3" xfId="21488" xr:uid="{00000000-0005-0000-0000-0000AE960000}"/>
    <cellStyle name="Percentuale 34 5 4" xfId="21489" xr:uid="{00000000-0005-0000-0000-0000AF960000}"/>
    <cellStyle name="Percentuale 34 5 5" xfId="25826" xr:uid="{00000000-0005-0000-0000-0000B0960000}"/>
    <cellStyle name="Percentuale 34 6" xfId="21490" xr:uid="{00000000-0005-0000-0000-0000B1960000}"/>
    <cellStyle name="Percentuale 34 6 2" xfId="32924" xr:uid="{00000000-0005-0000-0000-0000B2960000}"/>
    <cellStyle name="Percentuale 34 7" xfId="21491" xr:uid="{00000000-0005-0000-0000-0000B3960000}"/>
    <cellStyle name="Percentuale 34 8" xfId="21492" xr:uid="{00000000-0005-0000-0000-0000B4960000}"/>
    <cellStyle name="Percentuale 34 9" xfId="23833" xr:uid="{00000000-0005-0000-0000-0000B5960000}"/>
    <cellStyle name="Percentuale 35" xfId="21493" xr:uid="{00000000-0005-0000-0000-0000B6960000}"/>
    <cellStyle name="Percentuale 35 2" xfId="21494" xr:uid="{00000000-0005-0000-0000-0000B7960000}"/>
    <cellStyle name="Percentuale 35 2 2" xfId="21495" xr:uid="{00000000-0005-0000-0000-0000B8960000}"/>
    <cellStyle name="Percentuale 35 2 2 2" xfId="21496" xr:uid="{00000000-0005-0000-0000-0000B9960000}"/>
    <cellStyle name="Percentuale 35 2 2 3" xfId="21497" xr:uid="{00000000-0005-0000-0000-0000BA960000}"/>
    <cellStyle name="Percentuale 35 2 2 4" xfId="21498" xr:uid="{00000000-0005-0000-0000-0000BB960000}"/>
    <cellStyle name="Percentuale 35 2 2 5" xfId="25828" xr:uid="{00000000-0005-0000-0000-0000BC960000}"/>
    <cellStyle name="Percentuale 35 2 3" xfId="21499" xr:uid="{00000000-0005-0000-0000-0000BD960000}"/>
    <cellStyle name="Percentuale 35 2 3 2" xfId="34270" xr:uid="{00000000-0005-0000-0000-0000BE960000}"/>
    <cellStyle name="Percentuale 35 2 4" xfId="21500" xr:uid="{00000000-0005-0000-0000-0000BF960000}"/>
    <cellStyle name="Percentuale 35 2 5" xfId="21501" xr:uid="{00000000-0005-0000-0000-0000C0960000}"/>
    <cellStyle name="Percentuale 35 2 6" xfId="25827" xr:uid="{00000000-0005-0000-0000-0000C1960000}"/>
    <cellStyle name="Percentuale 35 3" xfId="21502" xr:uid="{00000000-0005-0000-0000-0000C2960000}"/>
    <cellStyle name="Percentuale 35 3 2" xfId="21503" xr:uid="{00000000-0005-0000-0000-0000C3960000}"/>
    <cellStyle name="Percentuale 35 3 2 2" xfId="21504" xr:uid="{00000000-0005-0000-0000-0000C4960000}"/>
    <cellStyle name="Percentuale 35 3 2 3" xfId="21505" xr:uid="{00000000-0005-0000-0000-0000C5960000}"/>
    <cellStyle name="Percentuale 35 3 2 4" xfId="21506" xr:uid="{00000000-0005-0000-0000-0000C6960000}"/>
    <cellStyle name="Percentuale 35 3 2 5" xfId="25830" xr:uid="{00000000-0005-0000-0000-0000C7960000}"/>
    <cellStyle name="Percentuale 35 3 3" xfId="21507" xr:uid="{00000000-0005-0000-0000-0000C8960000}"/>
    <cellStyle name="Percentuale 35 3 3 2" xfId="21508" xr:uid="{00000000-0005-0000-0000-0000C9960000}"/>
    <cellStyle name="Percentuale 35 3 3 2 2" xfId="21509" xr:uid="{00000000-0005-0000-0000-0000CA960000}"/>
    <cellStyle name="Percentuale 35 3 3 2 3" xfId="21510" xr:uid="{00000000-0005-0000-0000-0000CB960000}"/>
    <cellStyle name="Percentuale 35 3 3 2 4" xfId="21511" xr:uid="{00000000-0005-0000-0000-0000CC960000}"/>
    <cellStyle name="Percentuale 35 3 3 2 5" xfId="25832" xr:uid="{00000000-0005-0000-0000-0000CD960000}"/>
    <cellStyle name="Percentuale 35 3 3 3" xfId="21512" xr:uid="{00000000-0005-0000-0000-0000CE960000}"/>
    <cellStyle name="Percentuale 35 3 3 4" xfId="21513" xr:uid="{00000000-0005-0000-0000-0000CF960000}"/>
    <cellStyle name="Percentuale 35 3 3 5" xfId="21514" xr:uid="{00000000-0005-0000-0000-0000D0960000}"/>
    <cellStyle name="Percentuale 35 3 3 6" xfId="25831" xr:uid="{00000000-0005-0000-0000-0000D1960000}"/>
    <cellStyle name="Percentuale 35 3 4" xfId="21515" xr:uid="{00000000-0005-0000-0000-0000D2960000}"/>
    <cellStyle name="Percentuale 35 3 4 2" xfId="21516" xr:uid="{00000000-0005-0000-0000-0000D3960000}"/>
    <cellStyle name="Percentuale 35 3 4 3" xfId="21517" xr:uid="{00000000-0005-0000-0000-0000D4960000}"/>
    <cellStyle name="Percentuale 35 3 4 4" xfId="21518" xr:uid="{00000000-0005-0000-0000-0000D5960000}"/>
    <cellStyle name="Percentuale 35 3 4 5" xfId="25833" xr:uid="{00000000-0005-0000-0000-0000D6960000}"/>
    <cellStyle name="Percentuale 35 3 5" xfId="21519" xr:uid="{00000000-0005-0000-0000-0000D7960000}"/>
    <cellStyle name="Percentuale 35 3 5 2" xfId="34271" xr:uid="{00000000-0005-0000-0000-0000D8960000}"/>
    <cellStyle name="Percentuale 35 3 6" xfId="21520" xr:uid="{00000000-0005-0000-0000-0000D9960000}"/>
    <cellStyle name="Percentuale 35 3 7" xfId="21521" xr:uid="{00000000-0005-0000-0000-0000DA960000}"/>
    <cellStyle name="Percentuale 35 3 8" xfId="25829" xr:uid="{00000000-0005-0000-0000-0000DB960000}"/>
    <cellStyle name="Percentuale 35 4" xfId="21522" xr:uid="{00000000-0005-0000-0000-0000DC960000}"/>
    <cellStyle name="Percentuale 35 4 2" xfId="21523" xr:uid="{00000000-0005-0000-0000-0000DD960000}"/>
    <cellStyle name="Percentuale 35 4 2 2" xfId="21524" xr:uid="{00000000-0005-0000-0000-0000DE960000}"/>
    <cellStyle name="Percentuale 35 4 2 2 2" xfId="21525" xr:uid="{00000000-0005-0000-0000-0000DF960000}"/>
    <cellStyle name="Percentuale 35 4 2 2 3" xfId="21526" xr:uid="{00000000-0005-0000-0000-0000E0960000}"/>
    <cellStyle name="Percentuale 35 4 2 2 4" xfId="21527" xr:uid="{00000000-0005-0000-0000-0000E1960000}"/>
    <cellStyle name="Percentuale 35 4 2 2 5" xfId="25836" xr:uid="{00000000-0005-0000-0000-0000E2960000}"/>
    <cellStyle name="Percentuale 35 4 2 3" xfId="21528" xr:uid="{00000000-0005-0000-0000-0000E3960000}"/>
    <cellStyle name="Percentuale 35 4 2 4" xfId="21529" xr:uid="{00000000-0005-0000-0000-0000E4960000}"/>
    <cellStyle name="Percentuale 35 4 2 5" xfId="21530" xr:uid="{00000000-0005-0000-0000-0000E5960000}"/>
    <cellStyle name="Percentuale 35 4 2 6" xfId="25835" xr:uid="{00000000-0005-0000-0000-0000E6960000}"/>
    <cellStyle name="Percentuale 35 4 3" xfId="21531" xr:uid="{00000000-0005-0000-0000-0000E7960000}"/>
    <cellStyle name="Percentuale 35 4 3 2" xfId="21532" xr:uid="{00000000-0005-0000-0000-0000E8960000}"/>
    <cellStyle name="Percentuale 35 4 3 3" xfId="21533" xr:uid="{00000000-0005-0000-0000-0000E9960000}"/>
    <cellStyle name="Percentuale 35 4 3 4" xfId="21534" xr:uid="{00000000-0005-0000-0000-0000EA960000}"/>
    <cellStyle name="Percentuale 35 4 3 5" xfId="25837" xr:uid="{00000000-0005-0000-0000-0000EB960000}"/>
    <cellStyle name="Percentuale 35 4 4" xfId="21535" xr:uid="{00000000-0005-0000-0000-0000EC960000}"/>
    <cellStyle name="Percentuale 35 4 5" xfId="21536" xr:uid="{00000000-0005-0000-0000-0000ED960000}"/>
    <cellStyle name="Percentuale 35 4 6" xfId="21537" xr:uid="{00000000-0005-0000-0000-0000EE960000}"/>
    <cellStyle name="Percentuale 35 4 7" xfId="25834" xr:uid="{00000000-0005-0000-0000-0000EF960000}"/>
    <cellStyle name="Percentuale 35 5" xfId="21538" xr:uid="{00000000-0005-0000-0000-0000F0960000}"/>
    <cellStyle name="Percentuale 35 5 2" xfId="21539" xr:uid="{00000000-0005-0000-0000-0000F1960000}"/>
    <cellStyle name="Percentuale 35 5 3" xfId="21540" xr:uid="{00000000-0005-0000-0000-0000F2960000}"/>
    <cellStyle name="Percentuale 35 5 4" xfId="21541" xr:uid="{00000000-0005-0000-0000-0000F3960000}"/>
    <cellStyle name="Percentuale 35 5 5" xfId="25838" xr:uid="{00000000-0005-0000-0000-0000F4960000}"/>
    <cellStyle name="Percentuale 35 6" xfId="21542" xr:uid="{00000000-0005-0000-0000-0000F5960000}"/>
    <cellStyle name="Percentuale 35 6 2" xfId="32925" xr:uid="{00000000-0005-0000-0000-0000F6960000}"/>
    <cellStyle name="Percentuale 35 7" xfId="21543" xr:uid="{00000000-0005-0000-0000-0000F7960000}"/>
    <cellStyle name="Percentuale 35 8" xfId="21544" xr:uid="{00000000-0005-0000-0000-0000F8960000}"/>
    <cellStyle name="Percentuale 35 9" xfId="23834" xr:uid="{00000000-0005-0000-0000-0000F9960000}"/>
    <cellStyle name="Percentuale 36" xfId="21545" xr:uid="{00000000-0005-0000-0000-0000FA960000}"/>
    <cellStyle name="Percentuale 36 2" xfId="21546" xr:uid="{00000000-0005-0000-0000-0000FB960000}"/>
    <cellStyle name="Percentuale 36 2 2" xfId="21547" xr:uid="{00000000-0005-0000-0000-0000FC960000}"/>
    <cellStyle name="Percentuale 36 2 2 2" xfId="21548" xr:uid="{00000000-0005-0000-0000-0000FD960000}"/>
    <cellStyle name="Percentuale 36 2 2 3" xfId="21549" xr:uid="{00000000-0005-0000-0000-0000FE960000}"/>
    <cellStyle name="Percentuale 36 2 2 4" xfId="21550" xr:uid="{00000000-0005-0000-0000-0000FF960000}"/>
    <cellStyle name="Percentuale 36 2 2 5" xfId="25840" xr:uid="{00000000-0005-0000-0000-000000970000}"/>
    <cellStyle name="Percentuale 36 2 3" xfId="21551" xr:uid="{00000000-0005-0000-0000-000001970000}"/>
    <cellStyle name="Percentuale 36 2 3 2" xfId="34272" xr:uid="{00000000-0005-0000-0000-000002970000}"/>
    <cellStyle name="Percentuale 36 2 4" xfId="21552" xr:uid="{00000000-0005-0000-0000-000003970000}"/>
    <cellStyle name="Percentuale 36 2 5" xfId="21553" xr:uid="{00000000-0005-0000-0000-000004970000}"/>
    <cellStyle name="Percentuale 36 2 6" xfId="25839" xr:uid="{00000000-0005-0000-0000-000005970000}"/>
    <cellStyle name="Percentuale 36 3" xfId="21554" xr:uid="{00000000-0005-0000-0000-000006970000}"/>
    <cellStyle name="Percentuale 36 3 2" xfId="21555" xr:uid="{00000000-0005-0000-0000-000007970000}"/>
    <cellStyle name="Percentuale 36 3 2 2" xfId="21556" xr:uid="{00000000-0005-0000-0000-000008970000}"/>
    <cellStyle name="Percentuale 36 3 2 3" xfId="21557" xr:uid="{00000000-0005-0000-0000-000009970000}"/>
    <cellStyle name="Percentuale 36 3 2 4" xfId="21558" xr:uid="{00000000-0005-0000-0000-00000A970000}"/>
    <cellStyle name="Percentuale 36 3 2 5" xfId="25842" xr:uid="{00000000-0005-0000-0000-00000B970000}"/>
    <cellStyle name="Percentuale 36 3 3" xfId="21559" xr:uid="{00000000-0005-0000-0000-00000C970000}"/>
    <cellStyle name="Percentuale 36 3 3 2" xfId="21560" xr:uid="{00000000-0005-0000-0000-00000D970000}"/>
    <cellStyle name="Percentuale 36 3 3 2 2" xfId="21561" xr:uid="{00000000-0005-0000-0000-00000E970000}"/>
    <cellStyle name="Percentuale 36 3 3 2 3" xfId="21562" xr:uid="{00000000-0005-0000-0000-00000F970000}"/>
    <cellStyle name="Percentuale 36 3 3 2 4" xfId="21563" xr:uid="{00000000-0005-0000-0000-000010970000}"/>
    <cellStyle name="Percentuale 36 3 3 2 5" xfId="25844" xr:uid="{00000000-0005-0000-0000-000011970000}"/>
    <cellStyle name="Percentuale 36 3 3 3" xfId="21564" xr:uid="{00000000-0005-0000-0000-000012970000}"/>
    <cellStyle name="Percentuale 36 3 3 4" xfId="21565" xr:uid="{00000000-0005-0000-0000-000013970000}"/>
    <cellStyle name="Percentuale 36 3 3 5" xfId="21566" xr:uid="{00000000-0005-0000-0000-000014970000}"/>
    <cellStyle name="Percentuale 36 3 3 6" xfId="25843" xr:uid="{00000000-0005-0000-0000-000015970000}"/>
    <cellStyle name="Percentuale 36 3 4" xfId="21567" xr:uid="{00000000-0005-0000-0000-000016970000}"/>
    <cellStyle name="Percentuale 36 3 4 2" xfId="21568" xr:uid="{00000000-0005-0000-0000-000017970000}"/>
    <cellStyle name="Percentuale 36 3 4 3" xfId="21569" xr:uid="{00000000-0005-0000-0000-000018970000}"/>
    <cellStyle name="Percentuale 36 3 4 4" xfId="21570" xr:uid="{00000000-0005-0000-0000-000019970000}"/>
    <cellStyle name="Percentuale 36 3 4 5" xfId="25845" xr:uid="{00000000-0005-0000-0000-00001A970000}"/>
    <cellStyle name="Percentuale 36 3 5" xfId="21571" xr:uid="{00000000-0005-0000-0000-00001B970000}"/>
    <cellStyle name="Percentuale 36 3 5 2" xfId="34273" xr:uid="{00000000-0005-0000-0000-00001C970000}"/>
    <cellStyle name="Percentuale 36 3 6" xfId="21572" xr:uid="{00000000-0005-0000-0000-00001D970000}"/>
    <cellStyle name="Percentuale 36 3 7" xfId="21573" xr:uid="{00000000-0005-0000-0000-00001E970000}"/>
    <cellStyle name="Percentuale 36 3 8" xfId="25841" xr:uid="{00000000-0005-0000-0000-00001F970000}"/>
    <cellStyle name="Percentuale 36 4" xfId="21574" xr:uid="{00000000-0005-0000-0000-000020970000}"/>
    <cellStyle name="Percentuale 36 4 2" xfId="21575" xr:uid="{00000000-0005-0000-0000-000021970000}"/>
    <cellStyle name="Percentuale 36 4 2 2" xfId="21576" xr:uid="{00000000-0005-0000-0000-000022970000}"/>
    <cellStyle name="Percentuale 36 4 2 2 2" xfId="21577" xr:uid="{00000000-0005-0000-0000-000023970000}"/>
    <cellStyle name="Percentuale 36 4 2 2 3" xfId="21578" xr:uid="{00000000-0005-0000-0000-000024970000}"/>
    <cellStyle name="Percentuale 36 4 2 2 4" xfId="21579" xr:uid="{00000000-0005-0000-0000-000025970000}"/>
    <cellStyle name="Percentuale 36 4 2 2 5" xfId="25848" xr:uid="{00000000-0005-0000-0000-000026970000}"/>
    <cellStyle name="Percentuale 36 4 2 3" xfId="21580" xr:uid="{00000000-0005-0000-0000-000027970000}"/>
    <cellStyle name="Percentuale 36 4 2 4" xfId="21581" xr:uid="{00000000-0005-0000-0000-000028970000}"/>
    <cellStyle name="Percentuale 36 4 2 5" xfId="21582" xr:uid="{00000000-0005-0000-0000-000029970000}"/>
    <cellStyle name="Percentuale 36 4 2 6" xfId="25847" xr:uid="{00000000-0005-0000-0000-00002A970000}"/>
    <cellStyle name="Percentuale 36 4 3" xfId="21583" xr:uid="{00000000-0005-0000-0000-00002B970000}"/>
    <cellStyle name="Percentuale 36 4 3 2" xfId="21584" xr:uid="{00000000-0005-0000-0000-00002C970000}"/>
    <cellStyle name="Percentuale 36 4 3 3" xfId="21585" xr:uid="{00000000-0005-0000-0000-00002D970000}"/>
    <cellStyle name="Percentuale 36 4 3 4" xfId="21586" xr:uid="{00000000-0005-0000-0000-00002E970000}"/>
    <cellStyle name="Percentuale 36 4 3 5" xfId="25849" xr:uid="{00000000-0005-0000-0000-00002F970000}"/>
    <cellStyle name="Percentuale 36 4 4" xfId="21587" xr:uid="{00000000-0005-0000-0000-000030970000}"/>
    <cellStyle name="Percentuale 36 4 5" xfId="21588" xr:uid="{00000000-0005-0000-0000-000031970000}"/>
    <cellStyle name="Percentuale 36 4 6" xfId="21589" xr:uid="{00000000-0005-0000-0000-000032970000}"/>
    <cellStyle name="Percentuale 36 4 7" xfId="25846" xr:uid="{00000000-0005-0000-0000-000033970000}"/>
    <cellStyle name="Percentuale 36 5" xfId="21590" xr:uid="{00000000-0005-0000-0000-000034970000}"/>
    <cellStyle name="Percentuale 36 5 2" xfId="21591" xr:uid="{00000000-0005-0000-0000-000035970000}"/>
    <cellStyle name="Percentuale 36 5 3" xfId="21592" xr:uid="{00000000-0005-0000-0000-000036970000}"/>
    <cellStyle name="Percentuale 36 5 4" xfId="21593" xr:uid="{00000000-0005-0000-0000-000037970000}"/>
    <cellStyle name="Percentuale 36 5 5" xfId="25850" xr:uid="{00000000-0005-0000-0000-000038970000}"/>
    <cellStyle name="Percentuale 36 6" xfId="21594" xr:uid="{00000000-0005-0000-0000-000039970000}"/>
    <cellStyle name="Percentuale 36 6 2" xfId="32926" xr:uid="{00000000-0005-0000-0000-00003A970000}"/>
    <cellStyle name="Percentuale 36 7" xfId="21595" xr:uid="{00000000-0005-0000-0000-00003B970000}"/>
    <cellStyle name="Percentuale 36 8" xfId="21596" xr:uid="{00000000-0005-0000-0000-00003C970000}"/>
    <cellStyle name="Percentuale 36 9" xfId="23835" xr:uid="{00000000-0005-0000-0000-00003D970000}"/>
    <cellStyle name="Percentuale 37" xfId="21597" xr:uid="{00000000-0005-0000-0000-00003E970000}"/>
    <cellStyle name="Percentuale 37 2" xfId="21598" xr:uid="{00000000-0005-0000-0000-00003F970000}"/>
    <cellStyle name="Percentuale 37 2 2" xfId="21599" xr:uid="{00000000-0005-0000-0000-000040970000}"/>
    <cellStyle name="Percentuale 37 2 2 2" xfId="21600" xr:uid="{00000000-0005-0000-0000-000041970000}"/>
    <cellStyle name="Percentuale 37 2 2 3" xfId="21601" xr:uid="{00000000-0005-0000-0000-000042970000}"/>
    <cellStyle name="Percentuale 37 2 2 4" xfId="21602" xr:uid="{00000000-0005-0000-0000-000043970000}"/>
    <cellStyle name="Percentuale 37 2 2 5" xfId="25852" xr:uid="{00000000-0005-0000-0000-000044970000}"/>
    <cellStyle name="Percentuale 37 2 3" xfId="21603" xr:uid="{00000000-0005-0000-0000-000045970000}"/>
    <cellStyle name="Percentuale 37 2 3 2" xfId="34274" xr:uid="{00000000-0005-0000-0000-000046970000}"/>
    <cellStyle name="Percentuale 37 2 4" xfId="21604" xr:uid="{00000000-0005-0000-0000-000047970000}"/>
    <cellStyle name="Percentuale 37 2 5" xfId="21605" xr:uid="{00000000-0005-0000-0000-000048970000}"/>
    <cellStyle name="Percentuale 37 2 6" xfId="25851" xr:uid="{00000000-0005-0000-0000-000049970000}"/>
    <cellStyle name="Percentuale 37 3" xfId="21606" xr:uid="{00000000-0005-0000-0000-00004A970000}"/>
    <cellStyle name="Percentuale 37 3 2" xfId="21607" xr:uid="{00000000-0005-0000-0000-00004B970000}"/>
    <cellStyle name="Percentuale 37 3 2 2" xfId="21608" xr:uid="{00000000-0005-0000-0000-00004C970000}"/>
    <cellStyle name="Percentuale 37 3 2 3" xfId="21609" xr:uid="{00000000-0005-0000-0000-00004D970000}"/>
    <cellStyle name="Percentuale 37 3 2 4" xfId="21610" xr:uid="{00000000-0005-0000-0000-00004E970000}"/>
    <cellStyle name="Percentuale 37 3 2 5" xfId="25854" xr:uid="{00000000-0005-0000-0000-00004F970000}"/>
    <cellStyle name="Percentuale 37 3 3" xfId="21611" xr:uid="{00000000-0005-0000-0000-000050970000}"/>
    <cellStyle name="Percentuale 37 3 3 2" xfId="21612" xr:uid="{00000000-0005-0000-0000-000051970000}"/>
    <cellStyle name="Percentuale 37 3 3 2 2" xfId="21613" xr:uid="{00000000-0005-0000-0000-000052970000}"/>
    <cellStyle name="Percentuale 37 3 3 2 3" xfId="21614" xr:uid="{00000000-0005-0000-0000-000053970000}"/>
    <cellStyle name="Percentuale 37 3 3 2 4" xfId="21615" xr:uid="{00000000-0005-0000-0000-000054970000}"/>
    <cellStyle name="Percentuale 37 3 3 2 5" xfId="25856" xr:uid="{00000000-0005-0000-0000-000055970000}"/>
    <cellStyle name="Percentuale 37 3 3 3" xfId="21616" xr:uid="{00000000-0005-0000-0000-000056970000}"/>
    <cellStyle name="Percentuale 37 3 3 4" xfId="21617" xr:uid="{00000000-0005-0000-0000-000057970000}"/>
    <cellStyle name="Percentuale 37 3 3 5" xfId="21618" xr:uid="{00000000-0005-0000-0000-000058970000}"/>
    <cellStyle name="Percentuale 37 3 3 6" xfId="25855" xr:uid="{00000000-0005-0000-0000-000059970000}"/>
    <cellStyle name="Percentuale 37 3 4" xfId="21619" xr:uid="{00000000-0005-0000-0000-00005A970000}"/>
    <cellStyle name="Percentuale 37 3 4 2" xfId="21620" xr:uid="{00000000-0005-0000-0000-00005B970000}"/>
    <cellStyle name="Percentuale 37 3 4 3" xfId="21621" xr:uid="{00000000-0005-0000-0000-00005C970000}"/>
    <cellStyle name="Percentuale 37 3 4 4" xfId="21622" xr:uid="{00000000-0005-0000-0000-00005D970000}"/>
    <cellStyle name="Percentuale 37 3 4 5" xfId="25857" xr:uid="{00000000-0005-0000-0000-00005E970000}"/>
    <cellStyle name="Percentuale 37 3 5" xfId="21623" xr:uid="{00000000-0005-0000-0000-00005F970000}"/>
    <cellStyle name="Percentuale 37 3 5 2" xfId="34275" xr:uid="{00000000-0005-0000-0000-000060970000}"/>
    <cellStyle name="Percentuale 37 3 6" xfId="21624" xr:uid="{00000000-0005-0000-0000-000061970000}"/>
    <cellStyle name="Percentuale 37 3 7" xfId="21625" xr:uid="{00000000-0005-0000-0000-000062970000}"/>
    <cellStyle name="Percentuale 37 3 8" xfId="25853" xr:uid="{00000000-0005-0000-0000-000063970000}"/>
    <cellStyle name="Percentuale 37 4" xfId="21626" xr:uid="{00000000-0005-0000-0000-000064970000}"/>
    <cellStyle name="Percentuale 37 4 2" xfId="21627" xr:uid="{00000000-0005-0000-0000-000065970000}"/>
    <cellStyle name="Percentuale 37 4 2 2" xfId="21628" xr:uid="{00000000-0005-0000-0000-000066970000}"/>
    <cellStyle name="Percentuale 37 4 2 2 2" xfId="21629" xr:uid="{00000000-0005-0000-0000-000067970000}"/>
    <cellStyle name="Percentuale 37 4 2 2 3" xfId="21630" xr:uid="{00000000-0005-0000-0000-000068970000}"/>
    <cellStyle name="Percentuale 37 4 2 2 4" xfId="21631" xr:uid="{00000000-0005-0000-0000-000069970000}"/>
    <cellStyle name="Percentuale 37 4 2 2 5" xfId="25860" xr:uid="{00000000-0005-0000-0000-00006A970000}"/>
    <cellStyle name="Percentuale 37 4 2 3" xfId="21632" xr:uid="{00000000-0005-0000-0000-00006B970000}"/>
    <cellStyle name="Percentuale 37 4 2 4" xfId="21633" xr:uid="{00000000-0005-0000-0000-00006C970000}"/>
    <cellStyle name="Percentuale 37 4 2 5" xfId="21634" xr:uid="{00000000-0005-0000-0000-00006D970000}"/>
    <cellStyle name="Percentuale 37 4 2 6" xfId="25859" xr:uid="{00000000-0005-0000-0000-00006E970000}"/>
    <cellStyle name="Percentuale 37 4 3" xfId="21635" xr:uid="{00000000-0005-0000-0000-00006F970000}"/>
    <cellStyle name="Percentuale 37 4 3 2" xfId="21636" xr:uid="{00000000-0005-0000-0000-000070970000}"/>
    <cellStyle name="Percentuale 37 4 3 3" xfId="21637" xr:uid="{00000000-0005-0000-0000-000071970000}"/>
    <cellStyle name="Percentuale 37 4 3 4" xfId="21638" xr:uid="{00000000-0005-0000-0000-000072970000}"/>
    <cellStyle name="Percentuale 37 4 3 5" xfId="25861" xr:uid="{00000000-0005-0000-0000-000073970000}"/>
    <cellStyle name="Percentuale 37 4 4" xfId="21639" xr:uid="{00000000-0005-0000-0000-000074970000}"/>
    <cellStyle name="Percentuale 37 4 5" xfId="21640" xr:uid="{00000000-0005-0000-0000-000075970000}"/>
    <cellStyle name="Percentuale 37 4 6" xfId="21641" xr:uid="{00000000-0005-0000-0000-000076970000}"/>
    <cellStyle name="Percentuale 37 4 7" xfId="25858" xr:uid="{00000000-0005-0000-0000-000077970000}"/>
    <cellStyle name="Percentuale 37 5" xfId="21642" xr:uid="{00000000-0005-0000-0000-000078970000}"/>
    <cellStyle name="Percentuale 37 5 2" xfId="21643" xr:uid="{00000000-0005-0000-0000-000079970000}"/>
    <cellStyle name="Percentuale 37 5 3" xfId="21644" xr:uid="{00000000-0005-0000-0000-00007A970000}"/>
    <cellStyle name="Percentuale 37 5 4" xfId="21645" xr:uid="{00000000-0005-0000-0000-00007B970000}"/>
    <cellStyle name="Percentuale 37 5 5" xfId="25862" xr:uid="{00000000-0005-0000-0000-00007C970000}"/>
    <cellStyle name="Percentuale 37 6" xfId="21646" xr:uid="{00000000-0005-0000-0000-00007D970000}"/>
    <cellStyle name="Percentuale 37 6 2" xfId="32927" xr:uid="{00000000-0005-0000-0000-00007E970000}"/>
    <cellStyle name="Percentuale 37 7" xfId="21647" xr:uid="{00000000-0005-0000-0000-00007F970000}"/>
    <cellStyle name="Percentuale 37 8" xfId="21648" xr:uid="{00000000-0005-0000-0000-000080970000}"/>
    <cellStyle name="Percentuale 37 9" xfId="23836" xr:uid="{00000000-0005-0000-0000-000081970000}"/>
    <cellStyle name="Percentuale 38" xfId="21649" xr:uid="{00000000-0005-0000-0000-000082970000}"/>
    <cellStyle name="Percentuale 38 2" xfId="21650" xr:uid="{00000000-0005-0000-0000-000083970000}"/>
    <cellStyle name="Percentuale 38 2 2" xfId="21651" xr:uid="{00000000-0005-0000-0000-000084970000}"/>
    <cellStyle name="Percentuale 38 2 2 2" xfId="21652" xr:uid="{00000000-0005-0000-0000-000085970000}"/>
    <cellStyle name="Percentuale 38 2 2 3" xfId="21653" xr:uid="{00000000-0005-0000-0000-000086970000}"/>
    <cellStyle name="Percentuale 38 2 2 4" xfId="21654" xr:uid="{00000000-0005-0000-0000-000087970000}"/>
    <cellStyle name="Percentuale 38 2 2 5" xfId="25864" xr:uid="{00000000-0005-0000-0000-000088970000}"/>
    <cellStyle name="Percentuale 38 2 3" xfId="21655" xr:uid="{00000000-0005-0000-0000-000089970000}"/>
    <cellStyle name="Percentuale 38 2 3 2" xfId="34276" xr:uid="{00000000-0005-0000-0000-00008A970000}"/>
    <cellStyle name="Percentuale 38 2 4" xfId="21656" xr:uid="{00000000-0005-0000-0000-00008B970000}"/>
    <cellStyle name="Percentuale 38 2 5" xfId="21657" xr:uid="{00000000-0005-0000-0000-00008C970000}"/>
    <cellStyle name="Percentuale 38 2 6" xfId="25863" xr:uid="{00000000-0005-0000-0000-00008D970000}"/>
    <cellStyle name="Percentuale 38 3" xfId="21658" xr:uid="{00000000-0005-0000-0000-00008E970000}"/>
    <cellStyle name="Percentuale 38 3 2" xfId="21659" xr:uid="{00000000-0005-0000-0000-00008F970000}"/>
    <cellStyle name="Percentuale 38 3 2 2" xfId="21660" xr:uid="{00000000-0005-0000-0000-000090970000}"/>
    <cellStyle name="Percentuale 38 3 2 3" xfId="21661" xr:uid="{00000000-0005-0000-0000-000091970000}"/>
    <cellStyle name="Percentuale 38 3 2 4" xfId="21662" xr:uid="{00000000-0005-0000-0000-000092970000}"/>
    <cellStyle name="Percentuale 38 3 2 5" xfId="25866" xr:uid="{00000000-0005-0000-0000-000093970000}"/>
    <cellStyle name="Percentuale 38 3 3" xfId="21663" xr:uid="{00000000-0005-0000-0000-000094970000}"/>
    <cellStyle name="Percentuale 38 3 3 2" xfId="21664" xr:uid="{00000000-0005-0000-0000-000095970000}"/>
    <cellStyle name="Percentuale 38 3 3 2 2" xfId="21665" xr:uid="{00000000-0005-0000-0000-000096970000}"/>
    <cellStyle name="Percentuale 38 3 3 2 3" xfId="21666" xr:uid="{00000000-0005-0000-0000-000097970000}"/>
    <cellStyle name="Percentuale 38 3 3 2 4" xfId="21667" xr:uid="{00000000-0005-0000-0000-000098970000}"/>
    <cellStyle name="Percentuale 38 3 3 2 5" xfId="25868" xr:uid="{00000000-0005-0000-0000-000099970000}"/>
    <cellStyle name="Percentuale 38 3 3 3" xfId="21668" xr:uid="{00000000-0005-0000-0000-00009A970000}"/>
    <cellStyle name="Percentuale 38 3 3 4" xfId="21669" xr:uid="{00000000-0005-0000-0000-00009B970000}"/>
    <cellStyle name="Percentuale 38 3 3 5" xfId="21670" xr:uid="{00000000-0005-0000-0000-00009C970000}"/>
    <cellStyle name="Percentuale 38 3 3 6" xfId="25867" xr:uid="{00000000-0005-0000-0000-00009D970000}"/>
    <cellStyle name="Percentuale 38 3 4" xfId="21671" xr:uid="{00000000-0005-0000-0000-00009E970000}"/>
    <cellStyle name="Percentuale 38 3 4 2" xfId="21672" xr:uid="{00000000-0005-0000-0000-00009F970000}"/>
    <cellStyle name="Percentuale 38 3 4 3" xfId="21673" xr:uid="{00000000-0005-0000-0000-0000A0970000}"/>
    <cellStyle name="Percentuale 38 3 4 4" xfId="21674" xr:uid="{00000000-0005-0000-0000-0000A1970000}"/>
    <cellStyle name="Percentuale 38 3 4 5" xfId="25869" xr:uid="{00000000-0005-0000-0000-0000A2970000}"/>
    <cellStyle name="Percentuale 38 3 5" xfId="21675" xr:uid="{00000000-0005-0000-0000-0000A3970000}"/>
    <cellStyle name="Percentuale 38 3 5 2" xfId="34277" xr:uid="{00000000-0005-0000-0000-0000A4970000}"/>
    <cellStyle name="Percentuale 38 3 6" xfId="21676" xr:uid="{00000000-0005-0000-0000-0000A5970000}"/>
    <cellStyle name="Percentuale 38 3 7" xfId="21677" xr:uid="{00000000-0005-0000-0000-0000A6970000}"/>
    <cellStyle name="Percentuale 38 3 8" xfId="25865" xr:uid="{00000000-0005-0000-0000-0000A7970000}"/>
    <cellStyle name="Percentuale 38 4" xfId="21678" xr:uid="{00000000-0005-0000-0000-0000A8970000}"/>
    <cellStyle name="Percentuale 38 4 2" xfId="21679" xr:uid="{00000000-0005-0000-0000-0000A9970000}"/>
    <cellStyle name="Percentuale 38 4 2 2" xfId="21680" xr:uid="{00000000-0005-0000-0000-0000AA970000}"/>
    <cellStyle name="Percentuale 38 4 2 2 2" xfId="21681" xr:uid="{00000000-0005-0000-0000-0000AB970000}"/>
    <cellStyle name="Percentuale 38 4 2 2 3" xfId="21682" xr:uid="{00000000-0005-0000-0000-0000AC970000}"/>
    <cellStyle name="Percentuale 38 4 2 2 4" xfId="21683" xr:uid="{00000000-0005-0000-0000-0000AD970000}"/>
    <cellStyle name="Percentuale 38 4 2 2 5" xfId="25872" xr:uid="{00000000-0005-0000-0000-0000AE970000}"/>
    <cellStyle name="Percentuale 38 4 2 3" xfId="21684" xr:uid="{00000000-0005-0000-0000-0000AF970000}"/>
    <cellStyle name="Percentuale 38 4 2 4" xfId="21685" xr:uid="{00000000-0005-0000-0000-0000B0970000}"/>
    <cellStyle name="Percentuale 38 4 2 5" xfId="21686" xr:uid="{00000000-0005-0000-0000-0000B1970000}"/>
    <cellStyle name="Percentuale 38 4 2 6" xfId="25871" xr:uid="{00000000-0005-0000-0000-0000B2970000}"/>
    <cellStyle name="Percentuale 38 4 3" xfId="21687" xr:uid="{00000000-0005-0000-0000-0000B3970000}"/>
    <cellStyle name="Percentuale 38 4 3 2" xfId="21688" xr:uid="{00000000-0005-0000-0000-0000B4970000}"/>
    <cellStyle name="Percentuale 38 4 3 3" xfId="21689" xr:uid="{00000000-0005-0000-0000-0000B5970000}"/>
    <cellStyle name="Percentuale 38 4 3 4" xfId="21690" xr:uid="{00000000-0005-0000-0000-0000B6970000}"/>
    <cellStyle name="Percentuale 38 4 3 5" xfId="25873" xr:uid="{00000000-0005-0000-0000-0000B7970000}"/>
    <cellStyle name="Percentuale 38 4 4" xfId="21691" xr:uid="{00000000-0005-0000-0000-0000B8970000}"/>
    <cellStyle name="Percentuale 38 4 5" xfId="21692" xr:uid="{00000000-0005-0000-0000-0000B9970000}"/>
    <cellStyle name="Percentuale 38 4 6" xfId="21693" xr:uid="{00000000-0005-0000-0000-0000BA970000}"/>
    <cellStyle name="Percentuale 38 4 7" xfId="25870" xr:uid="{00000000-0005-0000-0000-0000BB970000}"/>
    <cellStyle name="Percentuale 38 5" xfId="21694" xr:uid="{00000000-0005-0000-0000-0000BC970000}"/>
    <cellStyle name="Percentuale 38 5 2" xfId="21695" xr:uid="{00000000-0005-0000-0000-0000BD970000}"/>
    <cellStyle name="Percentuale 38 5 3" xfId="21696" xr:uid="{00000000-0005-0000-0000-0000BE970000}"/>
    <cellStyle name="Percentuale 38 5 4" xfId="21697" xr:uid="{00000000-0005-0000-0000-0000BF970000}"/>
    <cellStyle name="Percentuale 38 5 5" xfId="25874" xr:uid="{00000000-0005-0000-0000-0000C0970000}"/>
    <cellStyle name="Percentuale 38 6" xfId="21698" xr:uid="{00000000-0005-0000-0000-0000C1970000}"/>
    <cellStyle name="Percentuale 38 6 2" xfId="32928" xr:uid="{00000000-0005-0000-0000-0000C2970000}"/>
    <cellStyle name="Percentuale 38 7" xfId="21699" xr:uid="{00000000-0005-0000-0000-0000C3970000}"/>
    <cellStyle name="Percentuale 38 8" xfId="21700" xr:uid="{00000000-0005-0000-0000-0000C4970000}"/>
    <cellStyle name="Percentuale 38 9" xfId="23837" xr:uid="{00000000-0005-0000-0000-0000C5970000}"/>
    <cellStyle name="Percentuale 39" xfId="21701" xr:uid="{00000000-0005-0000-0000-0000C6970000}"/>
    <cellStyle name="Percentuale 39 2" xfId="21702" xr:uid="{00000000-0005-0000-0000-0000C7970000}"/>
    <cellStyle name="Percentuale 39 2 2" xfId="21703" xr:uid="{00000000-0005-0000-0000-0000C8970000}"/>
    <cellStyle name="Percentuale 39 2 2 2" xfId="21704" xr:uid="{00000000-0005-0000-0000-0000C9970000}"/>
    <cellStyle name="Percentuale 39 2 2 3" xfId="21705" xr:uid="{00000000-0005-0000-0000-0000CA970000}"/>
    <cellStyle name="Percentuale 39 2 2 4" xfId="21706" xr:uid="{00000000-0005-0000-0000-0000CB970000}"/>
    <cellStyle name="Percentuale 39 2 2 5" xfId="25876" xr:uid="{00000000-0005-0000-0000-0000CC970000}"/>
    <cellStyle name="Percentuale 39 2 3" xfId="21707" xr:uid="{00000000-0005-0000-0000-0000CD970000}"/>
    <cellStyle name="Percentuale 39 2 3 2" xfId="34278" xr:uid="{00000000-0005-0000-0000-0000CE970000}"/>
    <cellStyle name="Percentuale 39 2 4" xfId="21708" xr:uid="{00000000-0005-0000-0000-0000CF970000}"/>
    <cellStyle name="Percentuale 39 2 5" xfId="21709" xr:uid="{00000000-0005-0000-0000-0000D0970000}"/>
    <cellStyle name="Percentuale 39 2 6" xfId="25875" xr:uid="{00000000-0005-0000-0000-0000D1970000}"/>
    <cellStyle name="Percentuale 39 3" xfId="21710" xr:uid="{00000000-0005-0000-0000-0000D2970000}"/>
    <cellStyle name="Percentuale 39 3 2" xfId="21711" xr:uid="{00000000-0005-0000-0000-0000D3970000}"/>
    <cellStyle name="Percentuale 39 3 2 2" xfId="21712" xr:uid="{00000000-0005-0000-0000-0000D4970000}"/>
    <cellStyle name="Percentuale 39 3 2 3" xfId="21713" xr:uid="{00000000-0005-0000-0000-0000D5970000}"/>
    <cellStyle name="Percentuale 39 3 2 4" xfId="21714" xr:uid="{00000000-0005-0000-0000-0000D6970000}"/>
    <cellStyle name="Percentuale 39 3 2 5" xfId="25878" xr:uid="{00000000-0005-0000-0000-0000D7970000}"/>
    <cellStyle name="Percentuale 39 3 3" xfId="21715" xr:uid="{00000000-0005-0000-0000-0000D8970000}"/>
    <cellStyle name="Percentuale 39 3 3 2" xfId="21716" xr:uid="{00000000-0005-0000-0000-0000D9970000}"/>
    <cellStyle name="Percentuale 39 3 3 2 2" xfId="21717" xr:uid="{00000000-0005-0000-0000-0000DA970000}"/>
    <cellStyle name="Percentuale 39 3 3 2 3" xfId="21718" xr:uid="{00000000-0005-0000-0000-0000DB970000}"/>
    <cellStyle name="Percentuale 39 3 3 2 4" xfId="21719" xr:uid="{00000000-0005-0000-0000-0000DC970000}"/>
    <cellStyle name="Percentuale 39 3 3 2 5" xfId="25880" xr:uid="{00000000-0005-0000-0000-0000DD970000}"/>
    <cellStyle name="Percentuale 39 3 3 3" xfId="21720" xr:uid="{00000000-0005-0000-0000-0000DE970000}"/>
    <cellStyle name="Percentuale 39 3 3 4" xfId="21721" xr:uid="{00000000-0005-0000-0000-0000DF970000}"/>
    <cellStyle name="Percentuale 39 3 3 5" xfId="21722" xr:uid="{00000000-0005-0000-0000-0000E0970000}"/>
    <cellStyle name="Percentuale 39 3 3 6" xfId="25879" xr:uid="{00000000-0005-0000-0000-0000E1970000}"/>
    <cellStyle name="Percentuale 39 3 4" xfId="21723" xr:uid="{00000000-0005-0000-0000-0000E2970000}"/>
    <cellStyle name="Percentuale 39 3 4 2" xfId="21724" xr:uid="{00000000-0005-0000-0000-0000E3970000}"/>
    <cellStyle name="Percentuale 39 3 4 3" xfId="21725" xr:uid="{00000000-0005-0000-0000-0000E4970000}"/>
    <cellStyle name="Percentuale 39 3 4 4" xfId="21726" xr:uid="{00000000-0005-0000-0000-0000E5970000}"/>
    <cellStyle name="Percentuale 39 3 4 5" xfId="25881" xr:uid="{00000000-0005-0000-0000-0000E6970000}"/>
    <cellStyle name="Percentuale 39 3 5" xfId="21727" xr:uid="{00000000-0005-0000-0000-0000E7970000}"/>
    <cellStyle name="Percentuale 39 3 5 2" xfId="34279" xr:uid="{00000000-0005-0000-0000-0000E8970000}"/>
    <cellStyle name="Percentuale 39 3 6" xfId="21728" xr:uid="{00000000-0005-0000-0000-0000E9970000}"/>
    <cellStyle name="Percentuale 39 3 7" xfId="21729" xr:uid="{00000000-0005-0000-0000-0000EA970000}"/>
    <cellStyle name="Percentuale 39 3 8" xfId="25877" xr:uid="{00000000-0005-0000-0000-0000EB970000}"/>
    <cellStyle name="Percentuale 39 4" xfId="21730" xr:uid="{00000000-0005-0000-0000-0000EC970000}"/>
    <cellStyle name="Percentuale 39 4 2" xfId="21731" xr:uid="{00000000-0005-0000-0000-0000ED970000}"/>
    <cellStyle name="Percentuale 39 4 2 2" xfId="21732" xr:uid="{00000000-0005-0000-0000-0000EE970000}"/>
    <cellStyle name="Percentuale 39 4 2 2 2" xfId="21733" xr:uid="{00000000-0005-0000-0000-0000EF970000}"/>
    <cellStyle name="Percentuale 39 4 2 2 3" xfId="21734" xr:uid="{00000000-0005-0000-0000-0000F0970000}"/>
    <cellStyle name="Percentuale 39 4 2 2 4" xfId="21735" xr:uid="{00000000-0005-0000-0000-0000F1970000}"/>
    <cellStyle name="Percentuale 39 4 2 2 5" xfId="25884" xr:uid="{00000000-0005-0000-0000-0000F2970000}"/>
    <cellStyle name="Percentuale 39 4 2 3" xfId="21736" xr:uid="{00000000-0005-0000-0000-0000F3970000}"/>
    <cellStyle name="Percentuale 39 4 2 4" xfId="21737" xr:uid="{00000000-0005-0000-0000-0000F4970000}"/>
    <cellStyle name="Percentuale 39 4 2 5" xfId="21738" xr:uid="{00000000-0005-0000-0000-0000F5970000}"/>
    <cellStyle name="Percentuale 39 4 2 6" xfId="25883" xr:uid="{00000000-0005-0000-0000-0000F6970000}"/>
    <cellStyle name="Percentuale 39 4 3" xfId="21739" xr:uid="{00000000-0005-0000-0000-0000F7970000}"/>
    <cellStyle name="Percentuale 39 4 3 2" xfId="21740" xr:uid="{00000000-0005-0000-0000-0000F8970000}"/>
    <cellStyle name="Percentuale 39 4 3 3" xfId="21741" xr:uid="{00000000-0005-0000-0000-0000F9970000}"/>
    <cellStyle name="Percentuale 39 4 3 4" xfId="21742" xr:uid="{00000000-0005-0000-0000-0000FA970000}"/>
    <cellStyle name="Percentuale 39 4 3 5" xfId="25885" xr:uid="{00000000-0005-0000-0000-0000FB970000}"/>
    <cellStyle name="Percentuale 39 4 4" xfId="21743" xr:uid="{00000000-0005-0000-0000-0000FC970000}"/>
    <cellStyle name="Percentuale 39 4 5" xfId="21744" xr:uid="{00000000-0005-0000-0000-0000FD970000}"/>
    <cellStyle name="Percentuale 39 4 6" xfId="21745" xr:uid="{00000000-0005-0000-0000-0000FE970000}"/>
    <cellStyle name="Percentuale 39 4 7" xfId="25882" xr:uid="{00000000-0005-0000-0000-0000FF970000}"/>
    <cellStyle name="Percentuale 39 5" xfId="21746" xr:uid="{00000000-0005-0000-0000-000000980000}"/>
    <cellStyle name="Percentuale 39 5 2" xfId="21747" xr:uid="{00000000-0005-0000-0000-000001980000}"/>
    <cellStyle name="Percentuale 39 5 3" xfId="21748" xr:uid="{00000000-0005-0000-0000-000002980000}"/>
    <cellStyle name="Percentuale 39 5 4" xfId="21749" xr:uid="{00000000-0005-0000-0000-000003980000}"/>
    <cellStyle name="Percentuale 39 5 5" xfId="25886" xr:uid="{00000000-0005-0000-0000-000004980000}"/>
    <cellStyle name="Percentuale 39 6" xfId="21750" xr:uid="{00000000-0005-0000-0000-000005980000}"/>
    <cellStyle name="Percentuale 39 6 2" xfId="32929" xr:uid="{00000000-0005-0000-0000-000006980000}"/>
    <cellStyle name="Percentuale 39 7" xfId="21751" xr:uid="{00000000-0005-0000-0000-000007980000}"/>
    <cellStyle name="Percentuale 39 8" xfId="21752" xr:uid="{00000000-0005-0000-0000-000008980000}"/>
    <cellStyle name="Percentuale 39 9" xfId="23838" xr:uid="{00000000-0005-0000-0000-000009980000}"/>
    <cellStyle name="Percentuale 4" xfId="21753" xr:uid="{00000000-0005-0000-0000-00000A980000}"/>
    <cellStyle name="Percentuale 4 2" xfId="21754" xr:uid="{00000000-0005-0000-0000-00000B980000}"/>
    <cellStyle name="Percentuale 4 2 2" xfId="21755" xr:uid="{00000000-0005-0000-0000-00000C980000}"/>
    <cellStyle name="Percentuale 4 2 2 2" xfId="21756" xr:uid="{00000000-0005-0000-0000-00000D980000}"/>
    <cellStyle name="Percentuale 4 2 2 3" xfId="21757" xr:uid="{00000000-0005-0000-0000-00000E980000}"/>
    <cellStyle name="Percentuale 4 2 2 4" xfId="21758" xr:uid="{00000000-0005-0000-0000-00000F980000}"/>
    <cellStyle name="Percentuale 4 2 2 5" xfId="25888" xr:uid="{00000000-0005-0000-0000-000010980000}"/>
    <cellStyle name="Percentuale 4 2 3" xfId="21759" xr:uid="{00000000-0005-0000-0000-000011980000}"/>
    <cellStyle name="Percentuale 4 2 3 2" xfId="34280" xr:uid="{00000000-0005-0000-0000-000012980000}"/>
    <cellStyle name="Percentuale 4 2 4" xfId="21760" xr:uid="{00000000-0005-0000-0000-000013980000}"/>
    <cellStyle name="Percentuale 4 2 5" xfId="21761" xr:uid="{00000000-0005-0000-0000-000014980000}"/>
    <cellStyle name="Percentuale 4 2 6" xfId="25887" xr:uid="{00000000-0005-0000-0000-000015980000}"/>
    <cellStyle name="Percentuale 4 3" xfId="21762" xr:uid="{00000000-0005-0000-0000-000016980000}"/>
    <cellStyle name="Percentuale 4 3 2" xfId="21763" xr:uid="{00000000-0005-0000-0000-000017980000}"/>
    <cellStyle name="Percentuale 4 3 2 2" xfId="21764" xr:uid="{00000000-0005-0000-0000-000018980000}"/>
    <cellStyle name="Percentuale 4 3 2 3" xfId="21765" xr:uid="{00000000-0005-0000-0000-000019980000}"/>
    <cellStyle name="Percentuale 4 3 2 4" xfId="21766" xr:uid="{00000000-0005-0000-0000-00001A980000}"/>
    <cellStyle name="Percentuale 4 3 2 5" xfId="25890" xr:uid="{00000000-0005-0000-0000-00001B980000}"/>
    <cellStyle name="Percentuale 4 3 3" xfId="21767" xr:uid="{00000000-0005-0000-0000-00001C980000}"/>
    <cellStyle name="Percentuale 4 3 3 2" xfId="21768" xr:uid="{00000000-0005-0000-0000-00001D980000}"/>
    <cellStyle name="Percentuale 4 3 3 2 2" xfId="21769" xr:uid="{00000000-0005-0000-0000-00001E980000}"/>
    <cellStyle name="Percentuale 4 3 3 2 3" xfId="21770" xr:uid="{00000000-0005-0000-0000-00001F980000}"/>
    <cellStyle name="Percentuale 4 3 3 2 4" xfId="21771" xr:uid="{00000000-0005-0000-0000-000020980000}"/>
    <cellStyle name="Percentuale 4 3 3 2 5" xfId="25892" xr:uid="{00000000-0005-0000-0000-000021980000}"/>
    <cellStyle name="Percentuale 4 3 3 3" xfId="21772" xr:uid="{00000000-0005-0000-0000-000022980000}"/>
    <cellStyle name="Percentuale 4 3 3 4" xfId="21773" xr:uid="{00000000-0005-0000-0000-000023980000}"/>
    <cellStyle name="Percentuale 4 3 3 5" xfId="21774" xr:uid="{00000000-0005-0000-0000-000024980000}"/>
    <cellStyle name="Percentuale 4 3 3 6" xfId="25891" xr:uid="{00000000-0005-0000-0000-000025980000}"/>
    <cellStyle name="Percentuale 4 3 4" xfId="21775" xr:uid="{00000000-0005-0000-0000-000026980000}"/>
    <cellStyle name="Percentuale 4 3 4 2" xfId="21776" xr:uid="{00000000-0005-0000-0000-000027980000}"/>
    <cellStyle name="Percentuale 4 3 4 3" xfId="21777" xr:uid="{00000000-0005-0000-0000-000028980000}"/>
    <cellStyle name="Percentuale 4 3 4 4" xfId="21778" xr:uid="{00000000-0005-0000-0000-000029980000}"/>
    <cellStyle name="Percentuale 4 3 4 5" xfId="25893" xr:uid="{00000000-0005-0000-0000-00002A980000}"/>
    <cellStyle name="Percentuale 4 3 5" xfId="21779" xr:uid="{00000000-0005-0000-0000-00002B980000}"/>
    <cellStyle name="Percentuale 4 3 5 2" xfId="34281" xr:uid="{00000000-0005-0000-0000-00002C980000}"/>
    <cellStyle name="Percentuale 4 3 6" xfId="21780" xr:uid="{00000000-0005-0000-0000-00002D980000}"/>
    <cellStyle name="Percentuale 4 3 7" xfId="21781" xr:uid="{00000000-0005-0000-0000-00002E980000}"/>
    <cellStyle name="Percentuale 4 3 8" xfId="25889" xr:uid="{00000000-0005-0000-0000-00002F980000}"/>
    <cellStyle name="Percentuale 4 4" xfId="21782" xr:uid="{00000000-0005-0000-0000-000030980000}"/>
    <cellStyle name="Percentuale 4 4 2" xfId="21783" xr:uid="{00000000-0005-0000-0000-000031980000}"/>
    <cellStyle name="Percentuale 4 4 2 2" xfId="21784" xr:uid="{00000000-0005-0000-0000-000032980000}"/>
    <cellStyle name="Percentuale 4 4 2 2 2" xfId="21785" xr:uid="{00000000-0005-0000-0000-000033980000}"/>
    <cellStyle name="Percentuale 4 4 2 2 3" xfId="21786" xr:uid="{00000000-0005-0000-0000-000034980000}"/>
    <cellStyle name="Percentuale 4 4 2 2 4" xfId="21787" xr:uid="{00000000-0005-0000-0000-000035980000}"/>
    <cellStyle name="Percentuale 4 4 2 2 5" xfId="25896" xr:uid="{00000000-0005-0000-0000-000036980000}"/>
    <cellStyle name="Percentuale 4 4 2 3" xfId="21788" xr:uid="{00000000-0005-0000-0000-000037980000}"/>
    <cellStyle name="Percentuale 4 4 2 4" xfId="21789" xr:uid="{00000000-0005-0000-0000-000038980000}"/>
    <cellStyle name="Percentuale 4 4 2 5" xfId="21790" xr:uid="{00000000-0005-0000-0000-000039980000}"/>
    <cellStyle name="Percentuale 4 4 2 6" xfId="25895" xr:uid="{00000000-0005-0000-0000-00003A980000}"/>
    <cellStyle name="Percentuale 4 4 3" xfId="21791" xr:uid="{00000000-0005-0000-0000-00003B980000}"/>
    <cellStyle name="Percentuale 4 4 3 2" xfId="21792" xr:uid="{00000000-0005-0000-0000-00003C980000}"/>
    <cellStyle name="Percentuale 4 4 3 3" xfId="21793" xr:uid="{00000000-0005-0000-0000-00003D980000}"/>
    <cellStyle name="Percentuale 4 4 3 4" xfId="21794" xr:uid="{00000000-0005-0000-0000-00003E980000}"/>
    <cellStyle name="Percentuale 4 4 3 5" xfId="25897" xr:uid="{00000000-0005-0000-0000-00003F980000}"/>
    <cellStyle name="Percentuale 4 4 4" xfId="21795" xr:uid="{00000000-0005-0000-0000-000040980000}"/>
    <cellStyle name="Percentuale 4 4 5" xfId="21796" xr:uid="{00000000-0005-0000-0000-000041980000}"/>
    <cellStyle name="Percentuale 4 4 6" xfId="21797" xr:uid="{00000000-0005-0000-0000-000042980000}"/>
    <cellStyle name="Percentuale 4 4 7" xfId="25894" xr:uid="{00000000-0005-0000-0000-000043980000}"/>
    <cellStyle name="Percentuale 4 5" xfId="21798" xr:uid="{00000000-0005-0000-0000-000044980000}"/>
    <cellStyle name="Percentuale 4 5 2" xfId="21799" xr:uid="{00000000-0005-0000-0000-000045980000}"/>
    <cellStyle name="Percentuale 4 5 3" xfId="21800" xr:uid="{00000000-0005-0000-0000-000046980000}"/>
    <cellStyle name="Percentuale 4 5 4" xfId="21801" xr:uid="{00000000-0005-0000-0000-000047980000}"/>
    <cellStyle name="Percentuale 4 5 5" xfId="25898" xr:uid="{00000000-0005-0000-0000-000048980000}"/>
    <cellStyle name="Percentuale 4 6" xfId="21802" xr:uid="{00000000-0005-0000-0000-000049980000}"/>
    <cellStyle name="Percentuale 4 6 2" xfId="32930" xr:uid="{00000000-0005-0000-0000-00004A980000}"/>
    <cellStyle name="Percentuale 4 7" xfId="21803" xr:uid="{00000000-0005-0000-0000-00004B980000}"/>
    <cellStyle name="Percentuale 4 8" xfId="21804" xr:uid="{00000000-0005-0000-0000-00004C980000}"/>
    <cellStyle name="Percentuale 4 9" xfId="23839" xr:uid="{00000000-0005-0000-0000-00004D980000}"/>
    <cellStyle name="Percentuale 40" xfId="21805" xr:uid="{00000000-0005-0000-0000-00004E980000}"/>
    <cellStyle name="Percentuale 40 2" xfId="21806" xr:uid="{00000000-0005-0000-0000-00004F980000}"/>
    <cellStyle name="Percentuale 40 2 2" xfId="21807" xr:uid="{00000000-0005-0000-0000-000050980000}"/>
    <cellStyle name="Percentuale 40 2 2 2" xfId="21808" xr:uid="{00000000-0005-0000-0000-000051980000}"/>
    <cellStyle name="Percentuale 40 2 2 3" xfId="21809" xr:uid="{00000000-0005-0000-0000-000052980000}"/>
    <cellStyle name="Percentuale 40 2 2 4" xfId="21810" xr:uid="{00000000-0005-0000-0000-000053980000}"/>
    <cellStyle name="Percentuale 40 2 2 5" xfId="25900" xr:uid="{00000000-0005-0000-0000-000054980000}"/>
    <cellStyle name="Percentuale 40 2 3" xfId="21811" xr:uid="{00000000-0005-0000-0000-000055980000}"/>
    <cellStyle name="Percentuale 40 2 3 2" xfId="34282" xr:uid="{00000000-0005-0000-0000-000056980000}"/>
    <cellStyle name="Percentuale 40 2 4" xfId="21812" xr:uid="{00000000-0005-0000-0000-000057980000}"/>
    <cellStyle name="Percentuale 40 2 5" xfId="21813" xr:uid="{00000000-0005-0000-0000-000058980000}"/>
    <cellStyle name="Percentuale 40 2 6" xfId="25899" xr:uid="{00000000-0005-0000-0000-000059980000}"/>
    <cellStyle name="Percentuale 40 3" xfId="21814" xr:uid="{00000000-0005-0000-0000-00005A980000}"/>
    <cellStyle name="Percentuale 40 3 2" xfId="21815" xr:uid="{00000000-0005-0000-0000-00005B980000}"/>
    <cellStyle name="Percentuale 40 3 2 2" xfId="21816" xr:uid="{00000000-0005-0000-0000-00005C980000}"/>
    <cellStyle name="Percentuale 40 3 2 3" xfId="21817" xr:uid="{00000000-0005-0000-0000-00005D980000}"/>
    <cellStyle name="Percentuale 40 3 2 4" xfId="21818" xr:uid="{00000000-0005-0000-0000-00005E980000}"/>
    <cellStyle name="Percentuale 40 3 2 5" xfId="25902" xr:uid="{00000000-0005-0000-0000-00005F980000}"/>
    <cellStyle name="Percentuale 40 3 3" xfId="21819" xr:uid="{00000000-0005-0000-0000-000060980000}"/>
    <cellStyle name="Percentuale 40 3 3 2" xfId="21820" xr:uid="{00000000-0005-0000-0000-000061980000}"/>
    <cellStyle name="Percentuale 40 3 3 2 2" xfId="21821" xr:uid="{00000000-0005-0000-0000-000062980000}"/>
    <cellStyle name="Percentuale 40 3 3 2 3" xfId="21822" xr:uid="{00000000-0005-0000-0000-000063980000}"/>
    <cellStyle name="Percentuale 40 3 3 2 4" xfId="21823" xr:uid="{00000000-0005-0000-0000-000064980000}"/>
    <cellStyle name="Percentuale 40 3 3 2 5" xfId="25904" xr:uid="{00000000-0005-0000-0000-000065980000}"/>
    <cellStyle name="Percentuale 40 3 3 3" xfId="21824" xr:uid="{00000000-0005-0000-0000-000066980000}"/>
    <cellStyle name="Percentuale 40 3 3 4" xfId="21825" xr:uid="{00000000-0005-0000-0000-000067980000}"/>
    <cellStyle name="Percentuale 40 3 3 5" xfId="21826" xr:uid="{00000000-0005-0000-0000-000068980000}"/>
    <cellStyle name="Percentuale 40 3 3 6" xfId="25903" xr:uid="{00000000-0005-0000-0000-000069980000}"/>
    <cellStyle name="Percentuale 40 3 4" xfId="21827" xr:uid="{00000000-0005-0000-0000-00006A980000}"/>
    <cellStyle name="Percentuale 40 3 4 2" xfId="21828" xr:uid="{00000000-0005-0000-0000-00006B980000}"/>
    <cellStyle name="Percentuale 40 3 4 3" xfId="21829" xr:uid="{00000000-0005-0000-0000-00006C980000}"/>
    <cellStyle name="Percentuale 40 3 4 4" xfId="21830" xr:uid="{00000000-0005-0000-0000-00006D980000}"/>
    <cellStyle name="Percentuale 40 3 4 5" xfId="25905" xr:uid="{00000000-0005-0000-0000-00006E980000}"/>
    <cellStyle name="Percentuale 40 3 5" xfId="21831" xr:uid="{00000000-0005-0000-0000-00006F980000}"/>
    <cellStyle name="Percentuale 40 3 5 2" xfId="34283" xr:uid="{00000000-0005-0000-0000-000070980000}"/>
    <cellStyle name="Percentuale 40 3 6" xfId="21832" xr:uid="{00000000-0005-0000-0000-000071980000}"/>
    <cellStyle name="Percentuale 40 3 7" xfId="21833" xr:uid="{00000000-0005-0000-0000-000072980000}"/>
    <cellStyle name="Percentuale 40 3 8" xfId="25901" xr:uid="{00000000-0005-0000-0000-000073980000}"/>
    <cellStyle name="Percentuale 40 4" xfId="21834" xr:uid="{00000000-0005-0000-0000-000074980000}"/>
    <cellStyle name="Percentuale 40 4 2" xfId="21835" xr:uid="{00000000-0005-0000-0000-000075980000}"/>
    <cellStyle name="Percentuale 40 4 2 2" xfId="21836" xr:uid="{00000000-0005-0000-0000-000076980000}"/>
    <cellStyle name="Percentuale 40 4 2 2 2" xfId="21837" xr:uid="{00000000-0005-0000-0000-000077980000}"/>
    <cellStyle name="Percentuale 40 4 2 2 3" xfId="21838" xr:uid="{00000000-0005-0000-0000-000078980000}"/>
    <cellStyle name="Percentuale 40 4 2 2 4" xfId="21839" xr:uid="{00000000-0005-0000-0000-000079980000}"/>
    <cellStyle name="Percentuale 40 4 2 2 5" xfId="25908" xr:uid="{00000000-0005-0000-0000-00007A980000}"/>
    <cellStyle name="Percentuale 40 4 2 3" xfId="21840" xr:uid="{00000000-0005-0000-0000-00007B980000}"/>
    <cellStyle name="Percentuale 40 4 2 4" xfId="21841" xr:uid="{00000000-0005-0000-0000-00007C980000}"/>
    <cellStyle name="Percentuale 40 4 2 5" xfId="21842" xr:uid="{00000000-0005-0000-0000-00007D980000}"/>
    <cellStyle name="Percentuale 40 4 2 6" xfId="25907" xr:uid="{00000000-0005-0000-0000-00007E980000}"/>
    <cellStyle name="Percentuale 40 4 3" xfId="21843" xr:uid="{00000000-0005-0000-0000-00007F980000}"/>
    <cellStyle name="Percentuale 40 4 3 2" xfId="21844" xr:uid="{00000000-0005-0000-0000-000080980000}"/>
    <cellStyle name="Percentuale 40 4 3 3" xfId="21845" xr:uid="{00000000-0005-0000-0000-000081980000}"/>
    <cellStyle name="Percentuale 40 4 3 4" xfId="21846" xr:uid="{00000000-0005-0000-0000-000082980000}"/>
    <cellStyle name="Percentuale 40 4 3 5" xfId="25909" xr:uid="{00000000-0005-0000-0000-000083980000}"/>
    <cellStyle name="Percentuale 40 4 4" xfId="21847" xr:uid="{00000000-0005-0000-0000-000084980000}"/>
    <cellStyle name="Percentuale 40 4 5" xfId="21848" xr:uid="{00000000-0005-0000-0000-000085980000}"/>
    <cellStyle name="Percentuale 40 4 6" xfId="21849" xr:uid="{00000000-0005-0000-0000-000086980000}"/>
    <cellStyle name="Percentuale 40 4 7" xfId="25906" xr:uid="{00000000-0005-0000-0000-000087980000}"/>
    <cellStyle name="Percentuale 40 5" xfId="21850" xr:uid="{00000000-0005-0000-0000-000088980000}"/>
    <cellStyle name="Percentuale 40 5 2" xfId="21851" xr:uid="{00000000-0005-0000-0000-000089980000}"/>
    <cellStyle name="Percentuale 40 5 3" xfId="21852" xr:uid="{00000000-0005-0000-0000-00008A980000}"/>
    <cellStyle name="Percentuale 40 5 4" xfId="21853" xr:uid="{00000000-0005-0000-0000-00008B980000}"/>
    <cellStyle name="Percentuale 40 5 5" xfId="25910" xr:uid="{00000000-0005-0000-0000-00008C980000}"/>
    <cellStyle name="Percentuale 40 6" xfId="21854" xr:uid="{00000000-0005-0000-0000-00008D980000}"/>
    <cellStyle name="Percentuale 40 6 2" xfId="32931" xr:uid="{00000000-0005-0000-0000-00008E980000}"/>
    <cellStyle name="Percentuale 40 7" xfId="21855" xr:uid="{00000000-0005-0000-0000-00008F980000}"/>
    <cellStyle name="Percentuale 40 8" xfId="21856" xr:uid="{00000000-0005-0000-0000-000090980000}"/>
    <cellStyle name="Percentuale 40 9" xfId="23840" xr:uid="{00000000-0005-0000-0000-000091980000}"/>
    <cellStyle name="Percentuale 41" xfId="21857" xr:uid="{00000000-0005-0000-0000-000092980000}"/>
    <cellStyle name="Percentuale 41 2" xfId="21858" xr:uid="{00000000-0005-0000-0000-000093980000}"/>
    <cellStyle name="Percentuale 41 2 2" xfId="21859" xr:uid="{00000000-0005-0000-0000-000094980000}"/>
    <cellStyle name="Percentuale 41 2 2 2" xfId="21860" xr:uid="{00000000-0005-0000-0000-000095980000}"/>
    <cellStyle name="Percentuale 41 2 2 3" xfId="21861" xr:uid="{00000000-0005-0000-0000-000096980000}"/>
    <cellStyle name="Percentuale 41 2 2 4" xfId="21862" xr:uid="{00000000-0005-0000-0000-000097980000}"/>
    <cellStyle name="Percentuale 41 2 2 5" xfId="25912" xr:uid="{00000000-0005-0000-0000-000098980000}"/>
    <cellStyle name="Percentuale 41 2 3" xfId="21863" xr:uid="{00000000-0005-0000-0000-000099980000}"/>
    <cellStyle name="Percentuale 41 2 3 2" xfId="34284" xr:uid="{00000000-0005-0000-0000-00009A980000}"/>
    <cellStyle name="Percentuale 41 2 4" xfId="21864" xr:uid="{00000000-0005-0000-0000-00009B980000}"/>
    <cellStyle name="Percentuale 41 2 5" xfId="21865" xr:uid="{00000000-0005-0000-0000-00009C980000}"/>
    <cellStyle name="Percentuale 41 2 6" xfId="25911" xr:uid="{00000000-0005-0000-0000-00009D980000}"/>
    <cellStyle name="Percentuale 41 3" xfId="21866" xr:uid="{00000000-0005-0000-0000-00009E980000}"/>
    <cellStyle name="Percentuale 41 3 2" xfId="21867" xr:uid="{00000000-0005-0000-0000-00009F980000}"/>
    <cellStyle name="Percentuale 41 3 2 2" xfId="21868" xr:uid="{00000000-0005-0000-0000-0000A0980000}"/>
    <cellStyle name="Percentuale 41 3 2 3" xfId="21869" xr:uid="{00000000-0005-0000-0000-0000A1980000}"/>
    <cellStyle name="Percentuale 41 3 2 4" xfId="21870" xr:uid="{00000000-0005-0000-0000-0000A2980000}"/>
    <cellStyle name="Percentuale 41 3 2 5" xfId="25914" xr:uid="{00000000-0005-0000-0000-0000A3980000}"/>
    <cellStyle name="Percentuale 41 3 3" xfId="21871" xr:uid="{00000000-0005-0000-0000-0000A4980000}"/>
    <cellStyle name="Percentuale 41 3 3 2" xfId="21872" xr:uid="{00000000-0005-0000-0000-0000A5980000}"/>
    <cellStyle name="Percentuale 41 3 3 2 2" xfId="21873" xr:uid="{00000000-0005-0000-0000-0000A6980000}"/>
    <cellStyle name="Percentuale 41 3 3 2 3" xfId="21874" xr:uid="{00000000-0005-0000-0000-0000A7980000}"/>
    <cellStyle name="Percentuale 41 3 3 2 4" xfId="21875" xr:uid="{00000000-0005-0000-0000-0000A8980000}"/>
    <cellStyle name="Percentuale 41 3 3 2 5" xfId="25916" xr:uid="{00000000-0005-0000-0000-0000A9980000}"/>
    <cellStyle name="Percentuale 41 3 3 3" xfId="21876" xr:uid="{00000000-0005-0000-0000-0000AA980000}"/>
    <cellStyle name="Percentuale 41 3 3 4" xfId="21877" xr:uid="{00000000-0005-0000-0000-0000AB980000}"/>
    <cellStyle name="Percentuale 41 3 3 5" xfId="21878" xr:uid="{00000000-0005-0000-0000-0000AC980000}"/>
    <cellStyle name="Percentuale 41 3 3 6" xfId="25915" xr:uid="{00000000-0005-0000-0000-0000AD980000}"/>
    <cellStyle name="Percentuale 41 3 4" xfId="21879" xr:uid="{00000000-0005-0000-0000-0000AE980000}"/>
    <cellStyle name="Percentuale 41 3 4 2" xfId="21880" xr:uid="{00000000-0005-0000-0000-0000AF980000}"/>
    <cellStyle name="Percentuale 41 3 4 3" xfId="21881" xr:uid="{00000000-0005-0000-0000-0000B0980000}"/>
    <cellStyle name="Percentuale 41 3 4 4" xfId="21882" xr:uid="{00000000-0005-0000-0000-0000B1980000}"/>
    <cellStyle name="Percentuale 41 3 4 5" xfId="25917" xr:uid="{00000000-0005-0000-0000-0000B2980000}"/>
    <cellStyle name="Percentuale 41 3 5" xfId="21883" xr:uid="{00000000-0005-0000-0000-0000B3980000}"/>
    <cellStyle name="Percentuale 41 3 5 2" xfId="34285" xr:uid="{00000000-0005-0000-0000-0000B4980000}"/>
    <cellStyle name="Percentuale 41 3 6" xfId="21884" xr:uid="{00000000-0005-0000-0000-0000B5980000}"/>
    <cellStyle name="Percentuale 41 3 7" xfId="21885" xr:uid="{00000000-0005-0000-0000-0000B6980000}"/>
    <cellStyle name="Percentuale 41 3 8" xfId="25913" xr:uid="{00000000-0005-0000-0000-0000B7980000}"/>
    <cellStyle name="Percentuale 41 4" xfId="21886" xr:uid="{00000000-0005-0000-0000-0000B8980000}"/>
    <cellStyle name="Percentuale 41 4 2" xfId="21887" xr:uid="{00000000-0005-0000-0000-0000B9980000}"/>
    <cellStyle name="Percentuale 41 4 2 2" xfId="21888" xr:uid="{00000000-0005-0000-0000-0000BA980000}"/>
    <cellStyle name="Percentuale 41 4 2 2 2" xfId="21889" xr:uid="{00000000-0005-0000-0000-0000BB980000}"/>
    <cellStyle name="Percentuale 41 4 2 2 3" xfId="21890" xr:uid="{00000000-0005-0000-0000-0000BC980000}"/>
    <cellStyle name="Percentuale 41 4 2 2 4" xfId="21891" xr:uid="{00000000-0005-0000-0000-0000BD980000}"/>
    <cellStyle name="Percentuale 41 4 2 2 5" xfId="25920" xr:uid="{00000000-0005-0000-0000-0000BE980000}"/>
    <cellStyle name="Percentuale 41 4 2 3" xfId="21892" xr:uid="{00000000-0005-0000-0000-0000BF980000}"/>
    <cellStyle name="Percentuale 41 4 2 4" xfId="21893" xr:uid="{00000000-0005-0000-0000-0000C0980000}"/>
    <cellStyle name="Percentuale 41 4 2 5" xfId="21894" xr:uid="{00000000-0005-0000-0000-0000C1980000}"/>
    <cellStyle name="Percentuale 41 4 2 6" xfId="25919" xr:uid="{00000000-0005-0000-0000-0000C2980000}"/>
    <cellStyle name="Percentuale 41 4 3" xfId="21895" xr:uid="{00000000-0005-0000-0000-0000C3980000}"/>
    <cellStyle name="Percentuale 41 4 3 2" xfId="21896" xr:uid="{00000000-0005-0000-0000-0000C4980000}"/>
    <cellStyle name="Percentuale 41 4 3 3" xfId="21897" xr:uid="{00000000-0005-0000-0000-0000C5980000}"/>
    <cellStyle name="Percentuale 41 4 3 4" xfId="21898" xr:uid="{00000000-0005-0000-0000-0000C6980000}"/>
    <cellStyle name="Percentuale 41 4 3 5" xfId="25921" xr:uid="{00000000-0005-0000-0000-0000C7980000}"/>
    <cellStyle name="Percentuale 41 4 4" xfId="21899" xr:uid="{00000000-0005-0000-0000-0000C8980000}"/>
    <cellStyle name="Percentuale 41 4 5" xfId="21900" xr:uid="{00000000-0005-0000-0000-0000C9980000}"/>
    <cellStyle name="Percentuale 41 4 6" xfId="21901" xr:uid="{00000000-0005-0000-0000-0000CA980000}"/>
    <cellStyle name="Percentuale 41 4 7" xfId="25918" xr:uid="{00000000-0005-0000-0000-0000CB980000}"/>
    <cellStyle name="Percentuale 41 5" xfId="21902" xr:uid="{00000000-0005-0000-0000-0000CC980000}"/>
    <cellStyle name="Percentuale 41 5 2" xfId="21903" xr:uid="{00000000-0005-0000-0000-0000CD980000}"/>
    <cellStyle name="Percentuale 41 5 3" xfId="21904" xr:uid="{00000000-0005-0000-0000-0000CE980000}"/>
    <cellStyle name="Percentuale 41 5 4" xfId="21905" xr:uid="{00000000-0005-0000-0000-0000CF980000}"/>
    <cellStyle name="Percentuale 41 5 5" xfId="25922" xr:uid="{00000000-0005-0000-0000-0000D0980000}"/>
    <cellStyle name="Percentuale 41 6" xfId="21906" xr:uid="{00000000-0005-0000-0000-0000D1980000}"/>
    <cellStyle name="Percentuale 41 6 2" xfId="32932" xr:uid="{00000000-0005-0000-0000-0000D2980000}"/>
    <cellStyle name="Percentuale 41 7" xfId="21907" xr:uid="{00000000-0005-0000-0000-0000D3980000}"/>
    <cellStyle name="Percentuale 41 8" xfId="21908" xr:uid="{00000000-0005-0000-0000-0000D4980000}"/>
    <cellStyle name="Percentuale 41 9" xfId="23841" xr:uid="{00000000-0005-0000-0000-0000D5980000}"/>
    <cellStyle name="Percentuale 42" xfId="21909" xr:uid="{00000000-0005-0000-0000-0000D6980000}"/>
    <cellStyle name="Percentuale 42 2" xfId="21910" xr:uid="{00000000-0005-0000-0000-0000D7980000}"/>
    <cellStyle name="Percentuale 42 2 2" xfId="21911" xr:uid="{00000000-0005-0000-0000-0000D8980000}"/>
    <cellStyle name="Percentuale 42 2 2 2" xfId="21912" xr:uid="{00000000-0005-0000-0000-0000D9980000}"/>
    <cellStyle name="Percentuale 42 2 2 3" xfId="21913" xr:uid="{00000000-0005-0000-0000-0000DA980000}"/>
    <cellStyle name="Percentuale 42 2 2 4" xfId="21914" xr:uid="{00000000-0005-0000-0000-0000DB980000}"/>
    <cellStyle name="Percentuale 42 2 2 5" xfId="25924" xr:uid="{00000000-0005-0000-0000-0000DC980000}"/>
    <cellStyle name="Percentuale 42 2 3" xfId="21915" xr:uid="{00000000-0005-0000-0000-0000DD980000}"/>
    <cellStyle name="Percentuale 42 2 3 2" xfId="34286" xr:uid="{00000000-0005-0000-0000-0000DE980000}"/>
    <cellStyle name="Percentuale 42 2 4" xfId="21916" xr:uid="{00000000-0005-0000-0000-0000DF980000}"/>
    <cellStyle name="Percentuale 42 2 5" xfId="21917" xr:uid="{00000000-0005-0000-0000-0000E0980000}"/>
    <cellStyle name="Percentuale 42 2 6" xfId="25923" xr:uid="{00000000-0005-0000-0000-0000E1980000}"/>
    <cellStyle name="Percentuale 42 3" xfId="21918" xr:uid="{00000000-0005-0000-0000-0000E2980000}"/>
    <cellStyle name="Percentuale 42 3 2" xfId="21919" xr:uid="{00000000-0005-0000-0000-0000E3980000}"/>
    <cellStyle name="Percentuale 42 3 2 2" xfId="21920" xr:uid="{00000000-0005-0000-0000-0000E4980000}"/>
    <cellStyle name="Percentuale 42 3 2 3" xfId="21921" xr:uid="{00000000-0005-0000-0000-0000E5980000}"/>
    <cellStyle name="Percentuale 42 3 2 4" xfId="21922" xr:uid="{00000000-0005-0000-0000-0000E6980000}"/>
    <cellStyle name="Percentuale 42 3 2 5" xfId="25926" xr:uid="{00000000-0005-0000-0000-0000E7980000}"/>
    <cellStyle name="Percentuale 42 3 3" xfId="21923" xr:uid="{00000000-0005-0000-0000-0000E8980000}"/>
    <cellStyle name="Percentuale 42 3 3 2" xfId="21924" xr:uid="{00000000-0005-0000-0000-0000E9980000}"/>
    <cellStyle name="Percentuale 42 3 3 2 2" xfId="21925" xr:uid="{00000000-0005-0000-0000-0000EA980000}"/>
    <cellStyle name="Percentuale 42 3 3 2 3" xfId="21926" xr:uid="{00000000-0005-0000-0000-0000EB980000}"/>
    <cellStyle name="Percentuale 42 3 3 2 4" xfId="21927" xr:uid="{00000000-0005-0000-0000-0000EC980000}"/>
    <cellStyle name="Percentuale 42 3 3 2 5" xfId="25928" xr:uid="{00000000-0005-0000-0000-0000ED980000}"/>
    <cellStyle name="Percentuale 42 3 3 3" xfId="21928" xr:uid="{00000000-0005-0000-0000-0000EE980000}"/>
    <cellStyle name="Percentuale 42 3 3 4" xfId="21929" xr:uid="{00000000-0005-0000-0000-0000EF980000}"/>
    <cellStyle name="Percentuale 42 3 3 5" xfId="21930" xr:uid="{00000000-0005-0000-0000-0000F0980000}"/>
    <cellStyle name="Percentuale 42 3 3 6" xfId="25927" xr:uid="{00000000-0005-0000-0000-0000F1980000}"/>
    <cellStyle name="Percentuale 42 3 4" xfId="21931" xr:uid="{00000000-0005-0000-0000-0000F2980000}"/>
    <cellStyle name="Percentuale 42 3 4 2" xfId="21932" xr:uid="{00000000-0005-0000-0000-0000F3980000}"/>
    <cellStyle name="Percentuale 42 3 4 3" xfId="21933" xr:uid="{00000000-0005-0000-0000-0000F4980000}"/>
    <cellStyle name="Percentuale 42 3 4 4" xfId="21934" xr:uid="{00000000-0005-0000-0000-0000F5980000}"/>
    <cellStyle name="Percentuale 42 3 4 5" xfId="25929" xr:uid="{00000000-0005-0000-0000-0000F6980000}"/>
    <cellStyle name="Percentuale 42 3 5" xfId="21935" xr:uid="{00000000-0005-0000-0000-0000F7980000}"/>
    <cellStyle name="Percentuale 42 3 5 2" xfId="34287" xr:uid="{00000000-0005-0000-0000-0000F8980000}"/>
    <cellStyle name="Percentuale 42 3 6" xfId="21936" xr:uid="{00000000-0005-0000-0000-0000F9980000}"/>
    <cellStyle name="Percentuale 42 3 7" xfId="21937" xr:uid="{00000000-0005-0000-0000-0000FA980000}"/>
    <cellStyle name="Percentuale 42 3 8" xfId="25925" xr:uid="{00000000-0005-0000-0000-0000FB980000}"/>
    <cellStyle name="Percentuale 42 4" xfId="21938" xr:uid="{00000000-0005-0000-0000-0000FC980000}"/>
    <cellStyle name="Percentuale 42 4 2" xfId="21939" xr:uid="{00000000-0005-0000-0000-0000FD980000}"/>
    <cellStyle name="Percentuale 42 4 2 2" xfId="21940" xr:uid="{00000000-0005-0000-0000-0000FE980000}"/>
    <cellStyle name="Percentuale 42 4 2 2 2" xfId="21941" xr:uid="{00000000-0005-0000-0000-0000FF980000}"/>
    <cellStyle name="Percentuale 42 4 2 2 3" xfId="21942" xr:uid="{00000000-0005-0000-0000-000000990000}"/>
    <cellStyle name="Percentuale 42 4 2 2 4" xfId="21943" xr:uid="{00000000-0005-0000-0000-000001990000}"/>
    <cellStyle name="Percentuale 42 4 2 2 5" xfId="25932" xr:uid="{00000000-0005-0000-0000-000002990000}"/>
    <cellStyle name="Percentuale 42 4 2 3" xfId="21944" xr:uid="{00000000-0005-0000-0000-000003990000}"/>
    <cellStyle name="Percentuale 42 4 2 4" xfId="21945" xr:uid="{00000000-0005-0000-0000-000004990000}"/>
    <cellStyle name="Percentuale 42 4 2 5" xfId="21946" xr:uid="{00000000-0005-0000-0000-000005990000}"/>
    <cellStyle name="Percentuale 42 4 2 6" xfId="25931" xr:uid="{00000000-0005-0000-0000-000006990000}"/>
    <cellStyle name="Percentuale 42 4 3" xfId="21947" xr:uid="{00000000-0005-0000-0000-000007990000}"/>
    <cellStyle name="Percentuale 42 4 3 2" xfId="21948" xr:uid="{00000000-0005-0000-0000-000008990000}"/>
    <cellStyle name="Percentuale 42 4 3 3" xfId="21949" xr:uid="{00000000-0005-0000-0000-000009990000}"/>
    <cellStyle name="Percentuale 42 4 3 4" xfId="21950" xr:uid="{00000000-0005-0000-0000-00000A990000}"/>
    <cellStyle name="Percentuale 42 4 3 5" xfId="25933" xr:uid="{00000000-0005-0000-0000-00000B990000}"/>
    <cellStyle name="Percentuale 42 4 4" xfId="21951" xr:uid="{00000000-0005-0000-0000-00000C990000}"/>
    <cellStyle name="Percentuale 42 4 5" xfId="21952" xr:uid="{00000000-0005-0000-0000-00000D990000}"/>
    <cellStyle name="Percentuale 42 4 6" xfId="21953" xr:uid="{00000000-0005-0000-0000-00000E990000}"/>
    <cellStyle name="Percentuale 42 4 7" xfId="25930" xr:uid="{00000000-0005-0000-0000-00000F990000}"/>
    <cellStyle name="Percentuale 42 5" xfId="21954" xr:uid="{00000000-0005-0000-0000-000010990000}"/>
    <cellStyle name="Percentuale 42 5 2" xfId="21955" xr:uid="{00000000-0005-0000-0000-000011990000}"/>
    <cellStyle name="Percentuale 42 5 3" xfId="21956" xr:uid="{00000000-0005-0000-0000-000012990000}"/>
    <cellStyle name="Percentuale 42 5 4" xfId="21957" xr:uid="{00000000-0005-0000-0000-000013990000}"/>
    <cellStyle name="Percentuale 42 5 5" xfId="25934" xr:uid="{00000000-0005-0000-0000-000014990000}"/>
    <cellStyle name="Percentuale 42 6" xfId="21958" xr:uid="{00000000-0005-0000-0000-000015990000}"/>
    <cellStyle name="Percentuale 42 6 2" xfId="32933" xr:uid="{00000000-0005-0000-0000-000016990000}"/>
    <cellStyle name="Percentuale 42 7" xfId="21959" xr:uid="{00000000-0005-0000-0000-000017990000}"/>
    <cellStyle name="Percentuale 42 8" xfId="21960" xr:uid="{00000000-0005-0000-0000-000018990000}"/>
    <cellStyle name="Percentuale 42 9" xfId="23842" xr:uid="{00000000-0005-0000-0000-000019990000}"/>
    <cellStyle name="Percentuale 43" xfId="21961" xr:uid="{00000000-0005-0000-0000-00001A990000}"/>
    <cellStyle name="Percentuale 43 2" xfId="21962" xr:uid="{00000000-0005-0000-0000-00001B990000}"/>
    <cellStyle name="Percentuale 43 2 2" xfId="21963" xr:uid="{00000000-0005-0000-0000-00001C990000}"/>
    <cellStyle name="Percentuale 43 2 2 2" xfId="21964" xr:uid="{00000000-0005-0000-0000-00001D990000}"/>
    <cellStyle name="Percentuale 43 2 2 3" xfId="21965" xr:uid="{00000000-0005-0000-0000-00001E990000}"/>
    <cellStyle name="Percentuale 43 2 2 4" xfId="21966" xr:uid="{00000000-0005-0000-0000-00001F990000}"/>
    <cellStyle name="Percentuale 43 2 2 5" xfId="25936" xr:uid="{00000000-0005-0000-0000-000020990000}"/>
    <cellStyle name="Percentuale 43 2 3" xfId="21967" xr:uid="{00000000-0005-0000-0000-000021990000}"/>
    <cellStyle name="Percentuale 43 2 3 2" xfId="34288" xr:uid="{00000000-0005-0000-0000-000022990000}"/>
    <cellStyle name="Percentuale 43 2 4" xfId="21968" xr:uid="{00000000-0005-0000-0000-000023990000}"/>
    <cellStyle name="Percentuale 43 2 5" xfId="21969" xr:uid="{00000000-0005-0000-0000-000024990000}"/>
    <cellStyle name="Percentuale 43 2 6" xfId="25935" xr:uid="{00000000-0005-0000-0000-000025990000}"/>
    <cellStyle name="Percentuale 43 3" xfId="21970" xr:uid="{00000000-0005-0000-0000-000026990000}"/>
    <cellStyle name="Percentuale 43 3 2" xfId="21971" xr:uid="{00000000-0005-0000-0000-000027990000}"/>
    <cellStyle name="Percentuale 43 3 2 2" xfId="21972" xr:uid="{00000000-0005-0000-0000-000028990000}"/>
    <cellStyle name="Percentuale 43 3 2 3" xfId="21973" xr:uid="{00000000-0005-0000-0000-000029990000}"/>
    <cellStyle name="Percentuale 43 3 2 4" xfId="21974" xr:uid="{00000000-0005-0000-0000-00002A990000}"/>
    <cellStyle name="Percentuale 43 3 2 5" xfId="25938" xr:uid="{00000000-0005-0000-0000-00002B990000}"/>
    <cellStyle name="Percentuale 43 3 3" xfId="21975" xr:uid="{00000000-0005-0000-0000-00002C990000}"/>
    <cellStyle name="Percentuale 43 3 3 2" xfId="21976" xr:uid="{00000000-0005-0000-0000-00002D990000}"/>
    <cellStyle name="Percentuale 43 3 3 2 2" xfId="21977" xr:uid="{00000000-0005-0000-0000-00002E990000}"/>
    <cellStyle name="Percentuale 43 3 3 2 3" xfId="21978" xr:uid="{00000000-0005-0000-0000-00002F990000}"/>
    <cellStyle name="Percentuale 43 3 3 2 4" xfId="21979" xr:uid="{00000000-0005-0000-0000-000030990000}"/>
    <cellStyle name="Percentuale 43 3 3 2 5" xfId="25940" xr:uid="{00000000-0005-0000-0000-000031990000}"/>
    <cellStyle name="Percentuale 43 3 3 3" xfId="21980" xr:uid="{00000000-0005-0000-0000-000032990000}"/>
    <cellStyle name="Percentuale 43 3 3 4" xfId="21981" xr:uid="{00000000-0005-0000-0000-000033990000}"/>
    <cellStyle name="Percentuale 43 3 3 5" xfId="21982" xr:uid="{00000000-0005-0000-0000-000034990000}"/>
    <cellStyle name="Percentuale 43 3 3 6" xfId="25939" xr:uid="{00000000-0005-0000-0000-000035990000}"/>
    <cellStyle name="Percentuale 43 3 4" xfId="21983" xr:uid="{00000000-0005-0000-0000-000036990000}"/>
    <cellStyle name="Percentuale 43 3 4 2" xfId="21984" xr:uid="{00000000-0005-0000-0000-000037990000}"/>
    <cellStyle name="Percentuale 43 3 4 3" xfId="21985" xr:uid="{00000000-0005-0000-0000-000038990000}"/>
    <cellStyle name="Percentuale 43 3 4 4" xfId="21986" xr:uid="{00000000-0005-0000-0000-000039990000}"/>
    <cellStyle name="Percentuale 43 3 4 5" xfId="25941" xr:uid="{00000000-0005-0000-0000-00003A990000}"/>
    <cellStyle name="Percentuale 43 3 5" xfId="21987" xr:uid="{00000000-0005-0000-0000-00003B990000}"/>
    <cellStyle name="Percentuale 43 3 5 2" xfId="34289" xr:uid="{00000000-0005-0000-0000-00003C990000}"/>
    <cellStyle name="Percentuale 43 3 6" xfId="21988" xr:uid="{00000000-0005-0000-0000-00003D990000}"/>
    <cellStyle name="Percentuale 43 3 7" xfId="21989" xr:uid="{00000000-0005-0000-0000-00003E990000}"/>
    <cellStyle name="Percentuale 43 3 8" xfId="25937" xr:uid="{00000000-0005-0000-0000-00003F990000}"/>
    <cellStyle name="Percentuale 43 4" xfId="21990" xr:uid="{00000000-0005-0000-0000-000040990000}"/>
    <cellStyle name="Percentuale 43 4 2" xfId="21991" xr:uid="{00000000-0005-0000-0000-000041990000}"/>
    <cellStyle name="Percentuale 43 4 2 2" xfId="21992" xr:uid="{00000000-0005-0000-0000-000042990000}"/>
    <cellStyle name="Percentuale 43 4 2 2 2" xfId="21993" xr:uid="{00000000-0005-0000-0000-000043990000}"/>
    <cellStyle name="Percentuale 43 4 2 2 3" xfId="21994" xr:uid="{00000000-0005-0000-0000-000044990000}"/>
    <cellStyle name="Percentuale 43 4 2 2 4" xfId="21995" xr:uid="{00000000-0005-0000-0000-000045990000}"/>
    <cellStyle name="Percentuale 43 4 2 2 5" xfId="25944" xr:uid="{00000000-0005-0000-0000-000046990000}"/>
    <cellStyle name="Percentuale 43 4 2 3" xfId="21996" xr:uid="{00000000-0005-0000-0000-000047990000}"/>
    <cellStyle name="Percentuale 43 4 2 4" xfId="21997" xr:uid="{00000000-0005-0000-0000-000048990000}"/>
    <cellStyle name="Percentuale 43 4 2 5" xfId="21998" xr:uid="{00000000-0005-0000-0000-000049990000}"/>
    <cellStyle name="Percentuale 43 4 2 6" xfId="25943" xr:uid="{00000000-0005-0000-0000-00004A990000}"/>
    <cellStyle name="Percentuale 43 4 3" xfId="21999" xr:uid="{00000000-0005-0000-0000-00004B990000}"/>
    <cellStyle name="Percentuale 43 4 3 2" xfId="22000" xr:uid="{00000000-0005-0000-0000-00004C990000}"/>
    <cellStyle name="Percentuale 43 4 3 3" xfId="22001" xr:uid="{00000000-0005-0000-0000-00004D990000}"/>
    <cellStyle name="Percentuale 43 4 3 4" xfId="22002" xr:uid="{00000000-0005-0000-0000-00004E990000}"/>
    <cellStyle name="Percentuale 43 4 3 5" xfId="25945" xr:uid="{00000000-0005-0000-0000-00004F990000}"/>
    <cellStyle name="Percentuale 43 4 4" xfId="22003" xr:uid="{00000000-0005-0000-0000-000050990000}"/>
    <cellStyle name="Percentuale 43 4 5" xfId="22004" xr:uid="{00000000-0005-0000-0000-000051990000}"/>
    <cellStyle name="Percentuale 43 4 6" xfId="22005" xr:uid="{00000000-0005-0000-0000-000052990000}"/>
    <cellStyle name="Percentuale 43 4 7" xfId="25942" xr:uid="{00000000-0005-0000-0000-000053990000}"/>
    <cellStyle name="Percentuale 43 5" xfId="22006" xr:uid="{00000000-0005-0000-0000-000054990000}"/>
    <cellStyle name="Percentuale 43 5 2" xfId="22007" xr:uid="{00000000-0005-0000-0000-000055990000}"/>
    <cellStyle name="Percentuale 43 5 3" xfId="22008" xr:uid="{00000000-0005-0000-0000-000056990000}"/>
    <cellStyle name="Percentuale 43 5 4" xfId="22009" xr:uid="{00000000-0005-0000-0000-000057990000}"/>
    <cellStyle name="Percentuale 43 5 5" xfId="25946" xr:uid="{00000000-0005-0000-0000-000058990000}"/>
    <cellStyle name="Percentuale 43 6" xfId="22010" xr:uid="{00000000-0005-0000-0000-000059990000}"/>
    <cellStyle name="Percentuale 43 6 2" xfId="32934" xr:uid="{00000000-0005-0000-0000-00005A990000}"/>
    <cellStyle name="Percentuale 43 7" xfId="22011" xr:uid="{00000000-0005-0000-0000-00005B990000}"/>
    <cellStyle name="Percentuale 43 8" xfId="22012" xr:uid="{00000000-0005-0000-0000-00005C990000}"/>
    <cellStyle name="Percentuale 43 9" xfId="23843" xr:uid="{00000000-0005-0000-0000-00005D990000}"/>
    <cellStyle name="Percentuale 44" xfId="22013" xr:uid="{00000000-0005-0000-0000-00005E990000}"/>
    <cellStyle name="Percentuale 44 2" xfId="22014" xr:uid="{00000000-0005-0000-0000-00005F990000}"/>
    <cellStyle name="Percentuale 44 2 2" xfId="22015" xr:uid="{00000000-0005-0000-0000-000060990000}"/>
    <cellStyle name="Percentuale 44 2 2 2" xfId="22016" xr:uid="{00000000-0005-0000-0000-000061990000}"/>
    <cellStyle name="Percentuale 44 2 2 3" xfId="22017" xr:uid="{00000000-0005-0000-0000-000062990000}"/>
    <cellStyle name="Percentuale 44 2 2 4" xfId="22018" xr:uid="{00000000-0005-0000-0000-000063990000}"/>
    <cellStyle name="Percentuale 44 2 2 5" xfId="25948" xr:uid="{00000000-0005-0000-0000-000064990000}"/>
    <cellStyle name="Percentuale 44 2 3" xfId="22019" xr:uid="{00000000-0005-0000-0000-000065990000}"/>
    <cellStyle name="Percentuale 44 2 3 2" xfId="34290" xr:uid="{00000000-0005-0000-0000-000066990000}"/>
    <cellStyle name="Percentuale 44 2 4" xfId="22020" xr:uid="{00000000-0005-0000-0000-000067990000}"/>
    <cellStyle name="Percentuale 44 2 5" xfId="22021" xr:uid="{00000000-0005-0000-0000-000068990000}"/>
    <cellStyle name="Percentuale 44 2 6" xfId="25947" xr:uid="{00000000-0005-0000-0000-000069990000}"/>
    <cellStyle name="Percentuale 44 3" xfId="22022" xr:uid="{00000000-0005-0000-0000-00006A990000}"/>
    <cellStyle name="Percentuale 44 3 2" xfId="22023" xr:uid="{00000000-0005-0000-0000-00006B990000}"/>
    <cellStyle name="Percentuale 44 3 2 2" xfId="22024" xr:uid="{00000000-0005-0000-0000-00006C990000}"/>
    <cellStyle name="Percentuale 44 3 2 3" xfId="22025" xr:uid="{00000000-0005-0000-0000-00006D990000}"/>
    <cellStyle name="Percentuale 44 3 2 4" xfId="22026" xr:uid="{00000000-0005-0000-0000-00006E990000}"/>
    <cellStyle name="Percentuale 44 3 2 5" xfId="25950" xr:uid="{00000000-0005-0000-0000-00006F990000}"/>
    <cellStyle name="Percentuale 44 3 3" xfId="22027" xr:uid="{00000000-0005-0000-0000-000070990000}"/>
    <cellStyle name="Percentuale 44 3 3 2" xfId="22028" xr:uid="{00000000-0005-0000-0000-000071990000}"/>
    <cellStyle name="Percentuale 44 3 3 2 2" xfId="22029" xr:uid="{00000000-0005-0000-0000-000072990000}"/>
    <cellStyle name="Percentuale 44 3 3 2 3" xfId="22030" xr:uid="{00000000-0005-0000-0000-000073990000}"/>
    <cellStyle name="Percentuale 44 3 3 2 4" xfId="22031" xr:uid="{00000000-0005-0000-0000-000074990000}"/>
    <cellStyle name="Percentuale 44 3 3 2 5" xfId="25952" xr:uid="{00000000-0005-0000-0000-000075990000}"/>
    <cellStyle name="Percentuale 44 3 3 3" xfId="22032" xr:uid="{00000000-0005-0000-0000-000076990000}"/>
    <cellStyle name="Percentuale 44 3 3 4" xfId="22033" xr:uid="{00000000-0005-0000-0000-000077990000}"/>
    <cellStyle name="Percentuale 44 3 3 5" xfId="22034" xr:uid="{00000000-0005-0000-0000-000078990000}"/>
    <cellStyle name="Percentuale 44 3 3 6" xfId="25951" xr:uid="{00000000-0005-0000-0000-000079990000}"/>
    <cellStyle name="Percentuale 44 3 4" xfId="22035" xr:uid="{00000000-0005-0000-0000-00007A990000}"/>
    <cellStyle name="Percentuale 44 3 4 2" xfId="22036" xr:uid="{00000000-0005-0000-0000-00007B990000}"/>
    <cellStyle name="Percentuale 44 3 4 3" xfId="22037" xr:uid="{00000000-0005-0000-0000-00007C990000}"/>
    <cellStyle name="Percentuale 44 3 4 4" xfId="22038" xr:uid="{00000000-0005-0000-0000-00007D990000}"/>
    <cellStyle name="Percentuale 44 3 4 5" xfId="25953" xr:uid="{00000000-0005-0000-0000-00007E990000}"/>
    <cellStyle name="Percentuale 44 3 5" xfId="22039" xr:uid="{00000000-0005-0000-0000-00007F990000}"/>
    <cellStyle name="Percentuale 44 3 5 2" xfId="34291" xr:uid="{00000000-0005-0000-0000-000080990000}"/>
    <cellStyle name="Percentuale 44 3 6" xfId="22040" xr:uid="{00000000-0005-0000-0000-000081990000}"/>
    <cellStyle name="Percentuale 44 3 7" xfId="22041" xr:uid="{00000000-0005-0000-0000-000082990000}"/>
    <cellStyle name="Percentuale 44 3 8" xfId="25949" xr:uid="{00000000-0005-0000-0000-000083990000}"/>
    <cellStyle name="Percentuale 44 4" xfId="22042" xr:uid="{00000000-0005-0000-0000-000084990000}"/>
    <cellStyle name="Percentuale 44 4 2" xfId="22043" xr:uid="{00000000-0005-0000-0000-000085990000}"/>
    <cellStyle name="Percentuale 44 4 2 2" xfId="22044" xr:uid="{00000000-0005-0000-0000-000086990000}"/>
    <cellStyle name="Percentuale 44 4 2 2 2" xfId="22045" xr:uid="{00000000-0005-0000-0000-000087990000}"/>
    <cellStyle name="Percentuale 44 4 2 2 3" xfId="22046" xr:uid="{00000000-0005-0000-0000-000088990000}"/>
    <cellStyle name="Percentuale 44 4 2 2 4" xfId="22047" xr:uid="{00000000-0005-0000-0000-000089990000}"/>
    <cellStyle name="Percentuale 44 4 2 2 5" xfId="25956" xr:uid="{00000000-0005-0000-0000-00008A990000}"/>
    <cellStyle name="Percentuale 44 4 2 3" xfId="22048" xr:uid="{00000000-0005-0000-0000-00008B990000}"/>
    <cellStyle name="Percentuale 44 4 2 4" xfId="22049" xr:uid="{00000000-0005-0000-0000-00008C990000}"/>
    <cellStyle name="Percentuale 44 4 2 5" xfId="22050" xr:uid="{00000000-0005-0000-0000-00008D990000}"/>
    <cellStyle name="Percentuale 44 4 2 6" xfId="25955" xr:uid="{00000000-0005-0000-0000-00008E990000}"/>
    <cellStyle name="Percentuale 44 4 3" xfId="22051" xr:uid="{00000000-0005-0000-0000-00008F990000}"/>
    <cellStyle name="Percentuale 44 4 3 2" xfId="22052" xr:uid="{00000000-0005-0000-0000-000090990000}"/>
    <cellStyle name="Percentuale 44 4 3 3" xfId="22053" xr:uid="{00000000-0005-0000-0000-000091990000}"/>
    <cellStyle name="Percentuale 44 4 3 4" xfId="22054" xr:uid="{00000000-0005-0000-0000-000092990000}"/>
    <cellStyle name="Percentuale 44 4 3 5" xfId="25957" xr:uid="{00000000-0005-0000-0000-000093990000}"/>
    <cellStyle name="Percentuale 44 4 4" xfId="22055" xr:uid="{00000000-0005-0000-0000-000094990000}"/>
    <cellStyle name="Percentuale 44 4 5" xfId="22056" xr:uid="{00000000-0005-0000-0000-000095990000}"/>
    <cellStyle name="Percentuale 44 4 6" xfId="22057" xr:uid="{00000000-0005-0000-0000-000096990000}"/>
    <cellStyle name="Percentuale 44 4 7" xfId="25954" xr:uid="{00000000-0005-0000-0000-000097990000}"/>
    <cellStyle name="Percentuale 44 5" xfId="22058" xr:uid="{00000000-0005-0000-0000-000098990000}"/>
    <cellStyle name="Percentuale 44 5 2" xfId="22059" xr:uid="{00000000-0005-0000-0000-000099990000}"/>
    <cellStyle name="Percentuale 44 5 3" xfId="22060" xr:uid="{00000000-0005-0000-0000-00009A990000}"/>
    <cellStyle name="Percentuale 44 5 4" xfId="22061" xr:uid="{00000000-0005-0000-0000-00009B990000}"/>
    <cellStyle name="Percentuale 44 5 5" xfId="25958" xr:uid="{00000000-0005-0000-0000-00009C990000}"/>
    <cellStyle name="Percentuale 44 6" xfId="22062" xr:uid="{00000000-0005-0000-0000-00009D990000}"/>
    <cellStyle name="Percentuale 44 6 2" xfId="32935" xr:uid="{00000000-0005-0000-0000-00009E990000}"/>
    <cellStyle name="Percentuale 44 7" xfId="22063" xr:uid="{00000000-0005-0000-0000-00009F990000}"/>
    <cellStyle name="Percentuale 44 8" xfId="22064" xr:uid="{00000000-0005-0000-0000-0000A0990000}"/>
    <cellStyle name="Percentuale 44 9" xfId="23844" xr:uid="{00000000-0005-0000-0000-0000A1990000}"/>
    <cellStyle name="Percentuale 45" xfId="22065" xr:uid="{00000000-0005-0000-0000-0000A2990000}"/>
    <cellStyle name="Percentuale 45 2" xfId="22066" xr:uid="{00000000-0005-0000-0000-0000A3990000}"/>
    <cellStyle name="Percentuale 45 2 2" xfId="22067" xr:uid="{00000000-0005-0000-0000-0000A4990000}"/>
    <cellStyle name="Percentuale 45 2 2 2" xfId="22068" xr:uid="{00000000-0005-0000-0000-0000A5990000}"/>
    <cellStyle name="Percentuale 45 2 2 3" xfId="22069" xr:uid="{00000000-0005-0000-0000-0000A6990000}"/>
    <cellStyle name="Percentuale 45 2 2 4" xfId="22070" xr:uid="{00000000-0005-0000-0000-0000A7990000}"/>
    <cellStyle name="Percentuale 45 2 2 5" xfId="25960" xr:uid="{00000000-0005-0000-0000-0000A8990000}"/>
    <cellStyle name="Percentuale 45 2 3" xfId="22071" xr:uid="{00000000-0005-0000-0000-0000A9990000}"/>
    <cellStyle name="Percentuale 45 2 3 2" xfId="34292" xr:uid="{00000000-0005-0000-0000-0000AA990000}"/>
    <cellStyle name="Percentuale 45 2 4" xfId="22072" xr:uid="{00000000-0005-0000-0000-0000AB990000}"/>
    <cellStyle name="Percentuale 45 2 5" xfId="22073" xr:uid="{00000000-0005-0000-0000-0000AC990000}"/>
    <cellStyle name="Percentuale 45 2 6" xfId="25959" xr:uid="{00000000-0005-0000-0000-0000AD990000}"/>
    <cellStyle name="Percentuale 45 3" xfId="22074" xr:uid="{00000000-0005-0000-0000-0000AE990000}"/>
    <cellStyle name="Percentuale 45 3 2" xfId="22075" xr:uid="{00000000-0005-0000-0000-0000AF990000}"/>
    <cellStyle name="Percentuale 45 3 2 2" xfId="22076" xr:uid="{00000000-0005-0000-0000-0000B0990000}"/>
    <cellStyle name="Percentuale 45 3 2 3" xfId="22077" xr:uid="{00000000-0005-0000-0000-0000B1990000}"/>
    <cellStyle name="Percentuale 45 3 2 4" xfId="22078" xr:uid="{00000000-0005-0000-0000-0000B2990000}"/>
    <cellStyle name="Percentuale 45 3 2 5" xfId="25962" xr:uid="{00000000-0005-0000-0000-0000B3990000}"/>
    <cellStyle name="Percentuale 45 3 3" xfId="22079" xr:uid="{00000000-0005-0000-0000-0000B4990000}"/>
    <cellStyle name="Percentuale 45 3 3 2" xfId="22080" xr:uid="{00000000-0005-0000-0000-0000B5990000}"/>
    <cellStyle name="Percentuale 45 3 3 2 2" xfId="22081" xr:uid="{00000000-0005-0000-0000-0000B6990000}"/>
    <cellStyle name="Percentuale 45 3 3 2 3" xfId="22082" xr:uid="{00000000-0005-0000-0000-0000B7990000}"/>
    <cellStyle name="Percentuale 45 3 3 2 4" xfId="22083" xr:uid="{00000000-0005-0000-0000-0000B8990000}"/>
    <cellStyle name="Percentuale 45 3 3 2 5" xfId="25964" xr:uid="{00000000-0005-0000-0000-0000B9990000}"/>
    <cellStyle name="Percentuale 45 3 3 3" xfId="22084" xr:uid="{00000000-0005-0000-0000-0000BA990000}"/>
    <cellStyle name="Percentuale 45 3 3 4" xfId="22085" xr:uid="{00000000-0005-0000-0000-0000BB990000}"/>
    <cellStyle name="Percentuale 45 3 3 5" xfId="22086" xr:uid="{00000000-0005-0000-0000-0000BC990000}"/>
    <cellStyle name="Percentuale 45 3 3 6" xfId="25963" xr:uid="{00000000-0005-0000-0000-0000BD990000}"/>
    <cellStyle name="Percentuale 45 3 4" xfId="22087" xr:uid="{00000000-0005-0000-0000-0000BE990000}"/>
    <cellStyle name="Percentuale 45 3 4 2" xfId="22088" xr:uid="{00000000-0005-0000-0000-0000BF990000}"/>
    <cellStyle name="Percentuale 45 3 4 3" xfId="22089" xr:uid="{00000000-0005-0000-0000-0000C0990000}"/>
    <cellStyle name="Percentuale 45 3 4 4" xfId="22090" xr:uid="{00000000-0005-0000-0000-0000C1990000}"/>
    <cellStyle name="Percentuale 45 3 4 5" xfId="25965" xr:uid="{00000000-0005-0000-0000-0000C2990000}"/>
    <cellStyle name="Percentuale 45 3 5" xfId="22091" xr:uid="{00000000-0005-0000-0000-0000C3990000}"/>
    <cellStyle name="Percentuale 45 3 5 2" xfId="34293" xr:uid="{00000000-0005-0000-0000-0000C4990000}"/>
    <cellStyle name="Percentuale 45 3 6" xfId="22092" xr:uid="{00000000-0005-0000-0000-0000C5990000}"/>
    <cellStyle name="Percentuale 45 3 7" xfId="22093" xr:uid="{00000000-0005-0000-0000-0000C6990000}"/>
    <cellStyle name="Percentuale 45 3 8" xfId="25961" xr:uid="{00000000-0005-0000-0000-0000C7990000}"/>
    <cellStyle name="Percentuale 45 4" xfId="22094" xr:uid="{00000000-0005-0000-0000-0000C8990000}"/>
    <cellStyle name="Percentuale 45 4 2" xfId="22095" xr:uid="{00000000-0005-0000-0000-0000C9990000}"/>
    <cellStyle name="Percentuale 45 4 2 2" xfId="22096" xr:uid="{00000000-0005-0000-0000-0000CA990000}"/>
    <cellStyle name="Percentuale 45 4 2 2 2" xfId="22097" xr:uid="{00000000-0005-0000-0000-0000CB990000}"/>
    <cellStyle name="Percentuale 45 4 2 2 3" xfId="22098" xr:uid="{00000000-0005-0000-0000-0000CC990000}"/>
    <cellStyle name="Percentuale 45 4 2 2 4" xfId="22099" xr:uid="{00000000-0005-0000-0000-0000CD990000}"/>
    <cellStyle name="Percentuale 45 4 2 2 5" xfId="25968" xr:uid="{00000000-0005-0000-0000-0000CE990000}"/>
    <cellStyle name="Percentuale 45 4 2 3" xfId="22100" xr:uid="{00000000-0005-0000-0000-0000CF990000}"/>
    <cellStyle name="Percentuale 45 4 2 4" xfId="22101" xr:uid="{00000000-0005-0000-0000-0000D0990000}"/>
    <cellStyle name="Percentuale 45 4 2 5" xfId="22102" xr:uid="{00000000-0005-0000-0000-0000D1990000}"/>
    <cellStyle name="Percentuale 45 4 2 6" xfId="25967" xr:uid="{00000000-0005-0000-0000-0000D2990000}"/>
    <cellStyle name="Percentuale 45 4 3" xfId="22103" xr:uid="{00000000-0005-0000-0000-0000D3990000}"/>
    <cellStyle name="Percentuale 45 4 3 2" xfId="22104" xr:uid="{00000000-0005-0000-0000-0000D4990000}"/>
    <cellStyle name="Percentuale 45 4 3 3" xfId="22105" xr:uid="{00000000-0005-0000-0000-0000D5990000}"/>
    <cellStyle name="Percentuale 45 4 3 4" xfId="22106" xr:uid="{00000000-0005-0000-0000-0000D6990000}"/>
    <cellStyle name="Percentuale 45 4 3 5" xfId="25969" xr:uid="{00000000-0005-0000-0000-0000D7990000}"/>
    <cellStyle name="Percentuale 45 4 4" xfId="22107" xr:uid="{00000000-0005-0000-0000-0000D8990000}"/>
    <cellStyle name="Percentuale 45 4 5" xfId="22108" xr:uid="{00000000-0005-0000-0000-0000D9990000}"/>
    <cellStyle name="Percentuale 45 4 6" xfId="22109" xr:uid="{00000000-0005-0000-0000-0000DA990000}"/>
    <cellStyle name="Percentuale 45 4 7" xfId="25966" xr:uid="{00000000-0005-0000-0000-0000DB990000}"/>
    <cellStyle name="Percentuale 45 5" xfId="22110" xr:uid="{00000000-0005-0000-0000-0000DC990000}"/>
    <cellStyle name="Percentuale 45 5 2" xfId="22111" xr:uid="{00000000-0005-0000-0000-0000DD990000}"/>
    <cellStyle name="Percentuale 45 5 3" xfId="22112" xr:uid="{00000000-0005-0000-0000-0000DE990000}"/>
    <cellStyle name="Percentuale 45 5 4" xfId="22113" xr:uid="{00000000-0005-0000-0000-0000DF990000}"/>
    <cellStyle name="Percentuale 45 5 5" xfId="25970" xr:uid="{00000000-0005-0000-0000-0000E0990000}"/>
    <cellStyle name="Percentuale 45 6" xfId="22114" xr:uid="{00000000-0005-0000-0000-0000E1990000}"/>
    <cellStyle name="Percentuale 45 6 2" xfId="32936" xr:uid="{00000000-0005-0000-0000-0000E2990000}"/>
    <cellStyle name="Percentuale 45 7" xfId="22115" xr:uid="{00000000-0005-0000-0000-0000E3990000}"/>
    <cellStyle name="Percentuale 45 8" xfId="22116" xr:uid="{00000000-0005-0000-0000-0000E4990000}"/>
    <cellStyle name="Percentuale 45 9" xfId="23845" xr:uid="{00000000-0005-0000-0000-0000E5990000}"/>
    <cellStyle name="Percentuale 46" xfId="22117" xr:uid="{00000000-0005-0000-0000-0000E6990000}"/>
    <cellStyle name="Percentuale 46 2" xfId="22118" xr:uid="{00000000-0005-0000-0000-0000E7990000}"/>
    <cellStyle name="Percentuale 46 2 2" xfId="22119" xr:uid="{00000000-0005-0000-0000-0000E8990000}"/>
    <cellStyle name="Percentuale 46 2 2 2" xfId="22120" xr:uid="{00000000-0005-0000-0000-0000E9990000}"/>
    <cellStyle name="Percentuale 46 2 2 3" xfId="22121" xr:uid="{00000000-0005-0000-0000-0000EA990000}"/>
    <cellStyle name="Percentuale 46 2 2 4" xfId="22122" xr:uid="{00000000-0005-0000-0000-0000EB990000}"/>
    <cellStyle name="Percentuale 46 2 2 5" xfId="25972" xr:uid="{00000000-0005-0000-0000-0000EC990000}"/>
    <cellStyle name="Percentuale 46 2 3" xfId="22123" xr:uid="{00000000-0005-0000-0000-0000ED990000}"/>
    <cellStyle name="Percentuale 46 2 3 2" xfId="34294" xr:uid="{00000000-0005-0000-0000-0000EE990000}"/>
    <cellStyle name="Percentuale 46 2 4" xfId="22124" xr:uid="{00000000-0005-0000-0000-0000EF990000}"/>
    <cellStyle name="Percentuale 46 2 5" xfId="22125" xr:uid="{00000000-0005-0000-0000-0000F0990000}"/>
    <cellStyle name="Percentuale 46 2 6" xfId="25971" xr:uid="{00000000-0005-0000-0000-0000F1990000}"/>
    <cellStyle name="Percentuale 46 3" xfId="22126" xr:uid="{00000000-0005-0000-0000-0000F2990000}"/>
    <cellStyle name="Percentuale 46 3 2" xfId="22127" xr:uid="{00000000-0005-0000-0000-0000F3990000}"/>
    <cellStyle name="Percentuale 46 3 2 2" xfId="22128" xr:uid="{00000000-0005-0000-0000-0000F4990000}"/>
    <cellStyle name="Percentuale 46 3 2 3" xfId="22129" xr:uid="{00000000-0005-0000-0000-0000F5990000}"/>
    <cellStyle name="Percentuale 46 3 2 4" xfId="22130" xr:uid="{00000000-0005-0000-0000-0000F6990000}"/>
    <cellStyle name="Percentuale 46 3 2 5" xfId="25974" xr:uid="{00000000-0005-0000-0000-0000F7990000}"/>
    <cellStyle name="Percentuale 46 3 3" xfId="22131" xr:uid="{00000000-0005-0000-0000-0000F8990000}"/>
    <cellStyle name="Percentuale 46 3 3 2" xfId="22132" xr:uid="{00000000-0005-0000-0000-0000F9990000}"/>
    <cellStyle name="Percentuale 46 3 3 2 2" xfId="22133" xr:uid="{00000000-0005-0000-0000-0000FA990000}"/>
    <cellStyle name="Percentuale 46 3 3 2 3" xfId="22134" xr:uid="{00000000-0005-0000-0000-0000FB990000}"/>
    <cellStyle name="Percentuale 46 3 3 2 4" xfId="22135" xr:uid="{00000000-0005-0000-0000-0000FC990000}"/>
    <cellStyle name="Percentuale 46 3 3 2 5" xfId="25976" xr:uid="{00000000-0005-0000-0000-0000FD990000}"/>
    <cellStyle name="Percentuale 46 3 3 3" xfId="22136" xr:uid="{00000000-0005-0000-0000-0000FE990000}"/>
    <cellStyle name="Percentuale 46 3 3 4" xfId="22137" xr:uid="{00000000-0005-0000-0000-0000FF990000}"/>
    <cellStyle name="Percentuale 46 3 3 5" xfId="22138" xr:uid="{00000000-0005-0000-0000-0000009A0000}"/>
    <cellStyle name="Percentuale 46 3 3 6" xfId="25975" xr:uid="{00000000-0005-0000-0000-0000019A0000}"/>
    <cellStyle name="Percentuale 46 3 4" xfId="22139" xr:uid="{00000000-0005-0000-0000-0000029A0000}"/>
    <cellStyle name="Percentuale 46 3 4 2" xfId="22140" xr:uid="{00000000-0005-0000-0000-0000039A0000}"/>
    <cellStyle name="Percentuale 46 3 4 3" xfId="22141" xr:uid="{00000000-0005-0000-0000-0000049A0000}"/>
    <cellStyle name="Percentuale 46 3 4 4" xfId="22142" xr:uid="{00000000-0005-0000-0000-0000059A0000}"/>
    <cellStyle name="Percentuale 46 3 4 5" xfId="25977" xr:uid="{00000000-0005-0000-0000-0000069A0000}"/>
    <cellStyle name="Percentuale 46 3 5" xfId="22143" xr:uid="{00000000-0005-0000-0000-0000079A0000}"/>
    <cellStyle name="Percentuale 46 3 5 2" xfId="34295" xr:uid="{00000000-0005-0000-0000-0000089A0000}"/>
    <cellStyle name="Percentuale 46 3 6" xfId="22144" xr:uid="{00000000-0005-0000-0000-0000099A0000}"/>
    <cellStyle name="Percentuale 46 3 7" xfId="22145" xr:uid="{00000000-0005-0000-0000-00000A9A0000}"/>
    <cellStyle name="Percentuale 46 3 8" xfId="25973" xr:uid="{00000000-0005-0000-0000-00000B9A0000}"/>
    <cellStyle name="Percentuale 46 4" xfId="22146" xr:uid="{00000000-0005-0000-0000-00000C9A0000}"/>
    <cellStyle name="Percentuale 46 4 2" xfId="22147" xr:uid="{00000000-0005-0000-0000-00000D9A0000}"/>
    <cellStyle name="Percentuale 46 4 2 2" xfId="22148" xr:uid="{00000000-0005-0000-0000-00000E9A0000}"/>
    <cellStyle name="Percentuale 46 4 2 2 2" xfId="22149" xr:uid="{00000000-0005-0000-0000-00000F9A0000}"/>
    <cellStyle name="Percentuale 46 4 2 2 3" xfId="22150" xr:uid="{00000000-0005-0000-0000-0000109A0000}"/>
    <cellStyle name="Percentuale 46 4 2 2 4" xfId="22151" xr:uid="{00000000-0005-0000-0000-0000119A0000}"/>
    <cellStyle name="Percentuale 46 4 2 2 5" xfId="25980" xr:uid="{00000000-0005-0000-0000-0000129A0000}"/>
    <cellStyle name="Percentuale 46 4 2 3" xfId="22152" xr:uid="{00000000-0005-0000-0000-0000139A0000}"/>
    <cellStyle name="Percentuale 46 4 2 4" xfId="22153" xr:uid="{00000000-0005-0000-0000-0000149A0000}"/>
    <cellStyle name="Percentuale 46 4 2 5" xfId="22154" xr:uid="{00000000-0005-0000-0000-0000159A0000}"/>
    <cellStyle name="Percentuale 46 4 2 6" xfId="25979" xr:uid="{00000000-0005-0000-0000-0000169A0000}"/>
    <cellStyle name="Percentuale 46 4 3" xfId="22155" xr:uid="{00000000-0005-0000-0000-0000179A0000}"/>
    <cellStyle name="Percentuale 46 4 3 2" xfId="22156" xr:uid="{00000000-0005-0000-0000-0000189A0000}"/>
    <cellStyle name="Percentuale 46 4 3 3" xfId="22157" xr:uid="{00000000-0005-0000-0000-0000199A0000}"/>
    <cellStyle name="Percentuale 46 4 3 4" xfId="22158" xr:uid="{00000000-0005-0000-0000-00001A9A0000}"/>
    <cellStyle name="Percentuale 46 4 3 5" xfId="25981" xr:uid="{00000000-0005-0000-0000-00001B9A0000}"/>
    <cellStyle name="Percentuale 46 4 4" xfId="22159" xr:uid="{00000000-0005-0000-0000-00001C9A0000}"/>
    <cellStyle name="Percentuale 46 4 5" xfId="22160" xr:uid="{00000000-0005-0000-0000-00001D9A0000}"/>
    <cellStyle name="Percentuale 46 4 6" xfId="22161" xr:uid="{00000000-0005-0000-0000-00001E9A0000}"/>
    <cellStyle name="Percentuale 46 4 7" xfId="25978" xr:uid="{00000000-0005-0000-0000-00001F9A0000}"/>
    <cellStyle name="Percentuale 46 5" xfId="22162" xr:uid="{00000000-0005-0000-0000-0000209A0000}"/>
    <cellStyle name="Percentuale 46 5 2" xfId="22163" xr:uid="{00000000-0005-0000-0000-0000219A0000}"/>
    <cellStyle name="Percentuale 46 5 3" xfId="22164" xr:uid="{00000000-0005-0000-0000-0000229A0000}"/>
    <cellStyle name="Percentuale 46 5 4" xfId="22165" xr:uid="{00000000-0005-0000-0000-0000239A0000}"/>
    <cellStyle name="Percentuale 46 5 5" xfId="25982" xr:uid="{00000000-0005-0000-0000-0000249A0000}"/>
    <cellStyle name="Percentuale 46 6" xfId="22166" xr:uid="{00000000-0005-0000-0000-0000259A0000}"/>
    <cellStyle name="Percentuale 46 6 2" xfId="32937" xr:uid="{00000000-0005-0000-0000-0000269A0000}"/>
    <cellStyle name="Percentuale 46 7" xfId="22167" xr:uid="{00000000-0005-0000-0000-0000279A0000}"/>
    <cellStyle name="Percentuale 46 8" xfId="22168" xr:uid="{00000000-0005-0000-0000-0000289A0000}"/>
    <cellStyle name="Percentuale 46 9" xfId="23846" xr:uid="{00000000-0005-0000-0000-0000299A0000}"/>
    <cellStyle name="Percentuale 47" xfId="22169" xr:uid="{00000000-0005-0000-0000-00002A9A0000}"/>
    <cellStyle name="Percentuale 47 2" xfId="22170" xr:uid="{00000000-0005-0000-0000-00002B9A0000}"/>
    <cellStyle name="Percentuale 47 2 2" xfId="22171" xr:uid="{00000000-0005-0000-0000-00002C9A0000}"/>
    <cellStyle name="Percentuale 47 2 2 2" xfId="22172" xr:uid="{00000000-0005-0000-0000-00002D9A0000}"/>
    <cellStyle name="Percentuale 47 2 2 3" xfId="22173" xr:uid="{00000000-0005-0000-0000-00002E9A0000}"/>
    <cellStyle name="Percentuale 47 2 2 4" xfId="22174" xr:uid="{00000000-0005-0000-0000-00002F9A0000}"/>
    <cellStyle name="Percentuale 47 2 2 5" xfId="25984" xr:uid="{00000000-0005-0000-0000-0000309A0000}"/>
    <cellStyle name="Percentuale 47 2 3" xfId="22175" xr:uid="{00000000-0005-0000-0000-0000319A0000}"/>
    <cellStyle name="Percentuale 47 2 3 2" xfId="34296" xr:uid="{00000000-0005-0000-0000-0000329A0000}"/>
    <cellStyle name="Percentuale 47 2 4" xfId="22176" xr:uid="{00000000-0005-0000-0000-0000339A0000}"/>
    <cellStyle name="Percentuale 47 2 5" xfId="22177" xr:uid="{00000000-0005-0000-0000-0000349A0000}"/>
    <cellStyle name="Percentuale 47 2 6" xfId="25983" xr:uid="{00000000-0005-0000-0000-0000359A0000}"/>
    <cellStyle name="Percentuale 47 3" xfId="22178" xr:uid="{00000000-0005-0000-0000-0000369A0000}"/>
    <cellStyle name="Percentuale 47 3 2" xfId="22179" xr:uid="{00000000-0005-0000-0000-0000379A0000}"/>
    <cellStyle name="Percentuale 47 3 2 2" xfId="22180" xr:uid="{00000000-0005-0000-0000-0000389A0000}"/>
    <cellStyle name="Percentuale 47 3 2 3" xfId="22181" xr:uid="{00000000-0005-0000-0000-0000399A0000}"/>
    <cellStyle name="Percentuale 47 3 2 4" xfId="22182" xr:uid="{00000000-0005-0000-0000-00003A9A0000}"/>
    <cellStyle name="Percentuale 47 3 2 5" xfId="25986" xr:uid="{00000000-0005-0000-0000-00003B9A0000}"/>
    <cellStyle name="Percentuale 47 3 3" xfId="22183" xr:uid="{00000000-0005-0000-0000-00003C9A0000}"/>
    <cellStyle name="Percentuale 47 3 3 2" xfId="22184" xr:uid="{00000000-0005-0000-0000-00003D9A0000}"/>
    <cellStyle name="Percentuale 47 3 3 2 2" xfId="22185" xr:uid="{00000000-0005-0000-0000-00003E9A0000}"/>
    <cellStyle name="Percentuale 47 3 3 2 3" xfId="22186" xr:uid="{00000000-0005-0000-0000-00003F9A0000}"/>
    <cellStyle name="Percentuale 47 3 3 2 4" xfId="22187" xr:uid="{00000000-0005-0000-0000-0000409A0000}"/>
    <cellStyle name="Percentuale 47 3 3 2 5" xfId="25988" xr:uid="{00000000-0005-0000-0000-0000419A0000}"/>
    <cellStyle name="Percentuale 47 3 3 3" xfId="22188" xr:uid="{00000000-0005-0000-0000-0000429A0000}"/>
    <cellStyle name="Percentuale 47 3 3 4" xfId="22189" xr:uid="{00000000-0005-0000-0000-0000439A0000}"/>
    <cellStyle name="Percentuale 47 3 3 5" xfId="22190" xr:uid="{00000000-0005-0000-0000-0000449A0000}"/>
    <cellStyle name="Percentuale 47 3 3 6" xfId="25987" xr:uid="{00000000-0005-0000-0000-0000459A0000}"/>
    <cellStyle name="Percentuale 47 3 4" xfId="22191" xr:uid="{00000000-0005-0000-0000-0000469A0000}"/>
    <cellStyle name="Percentuale 47 3 4 2" xfId="22192" xr:uid="{00000000-0005-0000-0000-0000479A0000}"/>
    <cellStyle name="Percentuale 47 3 4 3" xfId="22193" xr:uid="{00000000-0005-0000-0000-0000489A0000}"/>
    <cellStyle name="Percentuale 47 3 4 4" xfId="22194" xr:uid="{00000000-0005-0000-0000-0000499A0000}"/>
    <cellStyle name="Percentuale 47 3 4 5" xfId="25989" xr:uid="{00000000-0005-0000-0000-00004A9A0000}"/>
    <cellStyle name="Percentuale 47 3 5" xfId="22195" xr:uid="{00000000-0005-0000-0000-00004B9A0000}"/>
    <cellStyle name="Percentuale 47 3 5 2" xfId="34297" xr:uid="{00000000-0005-0000-0000-00004C9A0000}"/>
    <cellStyle name="Percentuale 47 3 6" xfId="22196" xr:uid="{00000000-0005-0000-0000-00004D9A0000}"/>
    <cellStyle name="Percentuale 47 3 7" xfId="22197" xr:uid="{00000000-0005-0000-0000-00004E9A0000}"/>
    <cellStyle name="Percentuale 47 3 8" xfId="25985" xr:uid="{00000000-0005-0000-0000-00004F9A0000}"/>
    <cellStyle name="Percentuale 47 4" xfId="22198" xr:uid="{00000000-0005-0000-0000-0000509A0000}"/>
    <cellStyle name="Percentuale 47 4 2" xfId="22199" xr:uid="{00000000-0005-0000-0000-0000519A0000}"/>
    <cellStyle name="Percentuale 47 4 2 2" xfId="22200" xr:uid="{00000000-0005-0000-0000-0000529A0000}"/>
    <cellStyle name="Percentuale 47 4 2 2 2" xfId="22201" xr:uid="{00000000-0005-0000-0000-0000539A0000}"/>
    <cellStyle name="Percentuale 47 4 2 2 3" xfId="22202" xr:uid="{00000000-0005-0000-0000-0000549A0000}"/>
    <cellStyle name="Percentuale 47 4 2 2 4" xfId="22203" xr:uid="{00000000-0005-0000-0000-0000559A0000}"/>
    <cellStyle name="Percentuale 47 4 2 2 5" xfId="25992" xr:uid="{00000000-0005-0000-0000-0000569A0000}"/>
    <cellStyle name="Percentuale 47 4 2 3" xfId="22204" xr:uid="{00000000-0005-0000-0000-0000579A0000}"/>
    <cellStyle name="Percentuale 47 4 2 4" xfId="22205" xr:uid="{00000000-0005-0000-0000-0000589A0000}"/>
    <cellStyle name="Percentuale 47 4 2 5" xfId="22206" xr:uid="{00000000-0005-0000-0000-0000599A0000}"/>
    <cellStyle name="Percentuale 47 4 2 6" xfId="25991" xr:uid="{00000000-0005-0000-0000-00005A9A0000}"/>
    <cellStyle name="Percentuale 47 4 3" xfId="22207" xr:uid="{00000000-0005-0000-0000-00005B9A0000}"/>
    <cellStyle name="Percentuale 47 4 3 2" xfId="22208" xr:uid="{00000000-0005-0000-0000-00005C9A0000}"/>
    <cellStyle name="Percentuale 47 4 3 3" xfId="22209" xr:uid="{00000000-0005-0000-0000-00005D9A0000}"/>
    <cellStyle name="Percentuale 47 4 3 4" xfId="22210" xr:uid="{00000000-0005-0000-0000-00005E9A0000}"/>
    <cellStyle name="Percentuale 47 4 3 5" xfId="25993" xr:uid="{00000000-0005-0000-0000-00005F9A0000}"/>
    <cellStyle name="Percentuale 47 4 4" xfId="22211" xr:uid="{00000000-0005-0000-0000-0000609A0000}"/>
    <cellStyle name="Percentuale 47 4 5" xfId="22212" xr:uid="{00000000-0005-0000-0000-0000619A0000}"/>
    <cellStyle name="Percentuale 47 4 6" xfId="22213" xr:uid="{00000000-0005-0000-0000-0000629A0000}"/>
    <cellStyle name="Percentuale 47 4 7" xfId="25990" xr:uid="{00000000-0005-0000-0000-0000639A0000}"/>
    <cellStyle name="Percentuale 47 5" xfId="22214" xr:uid="{00000000-0005-0000-0000-0000649A0000}"/>
    <cellStyle name="Percentuale 47 5 2" xfId="22215" xr:uid="{00000000-0005-0000-0000-0000659A0000}"/>
    <cellStyle name="Percentuale 47 5 3" xfId="22216" xr:uid="{00000000-0005-0000-0000-0000669A0000}"/>
    <cellStyle name="Percentuale 47 5 4" xfId="22217" xr:uid="{00000000-0005-0000-0000-0000679A0000}"/>
    <cellStyle name="Percentuale 47 5 5" xfId="25994" xr:uid="{00000000-0005-0000-0000-0000689A0000}"/>
    <cellStyle name="Percentuale 47 6" xfId="22218" xr:uid="{00000000-0005-0000-0000-0000699A0000}"/>
    <cellStyle name="Percentuale 47 6 2" xfId="32938" xr:uid="{00000000-0005-0000-0000-00006A9A0000}"/>
    <cellStyle name="Percentuale 47 7" xfId="22219" xr:uid="{00000000-0005-0000-0000-00006B9A0000}"/>
    <cellStyle name="Percentuale 47 8" xfId="22220" xr:uid="{00000000-0005-0000-0000-00006C9A0000}"/>
    <cellStyle name="Percentuale 47 9" xfId="23847" xr:uid="{00000000-0005-0000-0000-00006D9A0000}"/>
    <cellStyle name="Percentuale 48" xfId="22221" xr:uid="{00000000-0005-0000-0000-00006E9A0000}"/>
    <cellStyle name="Percentuale 48 2" xfId="22222" xr:uid="{00000000-0005-0000-0000-00006F9A0000}"/>
    <cellStyle name="Percentuale 48 2 2" xfId="22223" xr:uid="{00000000-0005-0000-0000-0000709A0000}"/>
    <cellStyle name="Percentuale 48 2 2 2" xfId="22224" xr:uid="{00000000-0005-0000-0000-0000719A0000}"/>
    <cellStyle name="Percentuale 48 2 2 3" xfId="22225" xr:uid="{00000000-0005-0000-0000-0000729A0000}"/>
    <cellStyle name="Percentuale 48 2 2 4" xfId="22226" xr:uid="{00000000-0005-0000-0000-0000739A0000}"/>
    <cellStyle name="Percentuale 48 2 2 5" xfId="25996" xr:uid="{00000000-0005-0000-0000-0000749A0000}"/>
    <cellStyle name="Percentuale 48 2 3" xfId="22227" xr:uid="{00000000-0005-0000-0000-0000759A0000}"/>
    <cellStyle name="Percentuale 48 2 3 2" xfId="34298" xr:uid="{00000000-0005-0000-0000-0000769A0000}"/>
    <cellStyle name="Percentuale 48 2 4" xfId="22228" xr:uid="{00000000-0005-0000-0000-0000779A0000}"/>
    <cellStyle name="Percentuale 48 2 5" xfId="22229" xr:uid="{00000000-0005-0000-0000-0000789A0000}"/>
    <cellStyle name="Percentuale 48 2 6" xfId="25995" xr:uid="{00000000-0005-0000-0000-0000799A0000}"/>
    <cellStyle name="Percentuale 48 3" xfId="22230" xr:uid="{00000000-0005-0000-0000-00007A9A0000}"/>
    <cellStyle name="Percentuale 48 3 2" xfId="22231" xr:uid="{00000000-0005-0000-0000-00007B9A0000}"/>
    <cellStyle name="Percentuale 48 3 2 2" xfId="22232" xr:uid="{00000000-0005-0000-0000-00007C9A0000}"/>
    <cellStyle name="Percentuale 48 3 2 3" xfId="22233" xr:uid="{00000000-0005-0000-0000-00007D9A0000}"/>
    <cellStyle name="Percentuale 48 3 2 4" xfId="22234" xr:uid="{00000000-0005-0000-0000-00007E9A0000}"/>
    <cellStyle name="Percentuale 48 3 2 5" xfId="25998" xr:uid="{00000000-0005-0000-0000-00007F9A0000}"/>
    <cellStyle name="Percentuale 48 3 3" xfId="22235" xr:uid="{00000000-0005-0000-0000-0000809A0000}"/>
    <cellStyle name="Percentuale 48 3 3 2" xfId="22236" xr:uid="{00000000-0005-0000-0000-0000819A0000}"/>
    <cellStyle name="Percentuale 48 3 3 2 2" xfId="22237" xr:uid="{00000000-0005-0000-0000-0000829A0000}"/>
    <cellStyle name="Percentuale 48 3 3 2 3" xfId="22238" xr:uid="{00000000-0005-0000-0000-0000839A0000}"/>
    <cellStyle name="Percentuale 48 3 3 2 4" xfId="22239" xr:uid="{00000000-0005-0000-0000-0000849A0000}"/>
    <cellStyle name="Percentuale 48 3 3 2 5" xfId="26000" xr:uid="{00000000-0005-0000-0000-0000859A0000}"/>
    <cellStyle name="Percentuale 48 3 3 3" xfId="22240" xr:uid="{00000000-0005-0000-0000-0000869A0000}"/>
    <cellStyle name="Percentuale 48 3 3 4" xfId="22241" xr:uid="{00000000-0005-0000-0000-0000879A0000}"/>
    <cellStyle name="Percentuale 48 3 3 5" xfId="22242" xr:uid="{00000000-0005-0000-0000-0000889A0000}"/>
    <cellStyle name="Percentuale 48 3 3 6" xfId="25999" xr:uid="{00000000-0005-0000-0000-0000899A0000}"/>
    <cellStyle name="Percentuale 48 3 4" xfId="22243" xr:uid="{00000000-0005-0000-0000-00008A9A0000}"/>
    <cellStyle name="Percentuale 48 3 4 2" xfId="22244" xr:uid="{00000000-0005-0000-0000-00008B9A0000}"/>
    <cellStyle name="Percentuale 48 3 4 3" xfId="22245" xr:uid="{00000000-0005-0000-0000-00008C9A0000}"/>
    <cellStyle name="Percentuale 48 3 4 4" xfId="22246" xr:uid="{00000000-0005-0000-0000-00008D9A0000}"/>
    <cellStyle name="Percentuale 48 3 4 5" xfId="26001" xr:uid="{00000000-0005-0000-0000-00008E9A0000}"/>
    <cellStyle name="Percentuale 48 3 5" xfId="22247" xr:uid="{00000000-0005-0000-0000-00008F9A0000}"/>
    <cellStyle name="Percentuale 48 3 5 2" xfId="34299" xr:uid="{00000000-0005-0000-0000-0000909A0000}"/>
    <cellStyle name="Percentuale 48 3 6" xfId="22248" xr:uid="{00000000-0005-0000-0000-0000919A0000}"/>
    <cellStyle name="Percentuale 48 3 7" xfId="22249" xr:uid="{00000000-0005-0000-0000-0000929A0000}"/>
    <cellStyle name="Percentuale 48 3 8" xfId="25997" xr:uid="{00000000-0005-0000-0000-0000939A0000}"/>
    <cellStyle name="Percentuale 48 4" xfId="22250" xr:uid="{00000000-0005-0000-0000-0000949A0000}"/>
    <cellStyle name="Percentuale 48 4 2" xfId="22251" xr:uid="{00000000-0005-0000-0000-0000959A0000}"/>
    <cellStyle name="Percentuale 48 4 2 2" xfId="22252" xr:uid="{00000000-0005-0000-0000-0000969A0000}"/>
    <cellStyle name="Percentuale 48 4 2 2 2" xfId="22253" xr:uid="{00000000-0005-0000-0000-0000979A0000}"/>
    <cellStyle name="Percentuale 48 4 2 2 3" xfId="22254" xr:uid="{00000000-0005-0000-0000-0000989A0000}"/>
    <cellStyle name="Percentuale 48 4 2 2 4" xfId="22255" xr:uid="{00000000-0005-0000-0000-0000999A0000}"/>
    <cellStyle name="Percentuale 48 4 2 2 5" xfId="26004" xr:uid="{00000000-0005-0000-0000-00009A9A0000}"/>
    <cellStyle name="Percentuale 48 4 2 3" xfId="22256" xr:uid="{00000000-0005-0000-0000-00009B9A0000}"/>
    <cellStyle name="Percentuale 48 4 2 4" xfId="22257" xr:uid="{00000000-0005-0000-0000-00009C9A0000}"/>
    <cellStyle name="Percentuale 48 4 2 5" xfId="22258" xr:uid="{00000000-0005-0000-0000-00009D9A0000}"/>
    <cellStyle name="Percentuale 48 4 2 6" xfId="26003" xr:uid="{00000000-0005-0000-0000-00009E9A0000}"/>
    <cellStyle name="Percentuale 48 4 3" xfId="22259" xr:uid="{00000000-0005-0000-0000-00009F9A0000}"/>
    <cellStyle name="Percentuale 48 4 3 2" xfId="22260" xr:uid="{00000000-0005-0000-0000-0000A09A0000}"/>
    <cellStyle name="Percentuale 48 4 3 3" xfId="22261" xr:uid="{00000000-0005-0000-0000-0000A19A0000}"/>
    <cellStyle name="Percentuale 48 4 3 4" xfId="22262" xr:uid="{00000000-0005-0000-0000-0000A29A0000}"/>
    <cellStyle name="Percentuale 48 4 3 5" xfId="26005" xr:uid="{00000000-0005-0000-0000-0000A39A0000}"/>
    <cellStyle name="Percentuale 48 4 4" xfId="22263" xr:uid="{00000000-0005-0000-0000-0000A49A0000}"/>
    <cellStyle name="Percentuale 48 4 5" xfId="22264" xr:uid="{00000000-0005-0000-0000-0000A59A0000}"/>
    <cellStyle name="Percentuale 48 4 6" xfId="22265" xr:uid="{00000000-0005-0000-0000-0000A69A0000}"/>
    <cellStyle name="Percentuale 48 4 7" xfId="26002" xr:uid="{00000000-0005-0000-0000-0000A79A0000}"/>
    <cellStyle name="Percentuale 48 5" xfId="22266" xr:uid="{00000000-0005-0000-0000-0000A89A0000}"/>
    <cellStyle name="Percentuale 48 5 2" xfId="22267" xr:uid="{00000000-0005-0000-0000-0000A99A0000}"/>
    <cellStyle name="Percentuale 48 5 3" xfId="22268" xr:uid="{00000000-0005-0000-0000-0000AA9A0000}"/>
    <cellStyle name="Percentuale 48 5 4" xfId="22269" xr:uid="{00000000-0005-0000-0000-0000AB9A0000}"/>
    <cellStyle name="Percentuale 48 5 5" xfId="26006" xr:uid="{00000000-0005-0000-0000-0000AC9A0000}"/>
    <cellStyle name="Percentuale 48 6" xfId="22270" xr:uid="{00000000-0005-0000-0000-0000AD9A0000}"/>
    <cellStyle name="Percentuale 48 6 2" xfId="32939" xr:uid="{00000000-0005-0000-0000-0000AE9A0000}"/>
    <cellStyle name="Percentuale 48 7" xfId="22271" xr:uid="{00000000-0005-0000-0000-0000AF9A0000}"/>
    <cellStyle name="Percentuale 48 8" xfId="22272" xr:uid="{00000000-0005-0000-0000-0000B09A0000}"/>
    <cellStyle name="Percentuale 48 9" xfId="23848" xr:uid="{00000000-0005-0000-0000-0000B19A0000}"/>
    <cellStyle name="Percentuale 49" xfId="22273" xr:uid="{00000000-0005-0000-0000-0000B29A0000}"/>
    <cellStyle name="Percentuale 49 2" xfId="22274" xr:uid="{00000000-0005-0000-0000-0000B39A0000}"/>
    <cellStyle name="Percentuale 49 2 2" xfId="22275" xr:uid="{00000000-0005-0000-0000-0000B49A0000}"/>
    <cellStyle name="Percentuale 49 2 2 2" xfId="22276" xr:uid="{00000000-0005-0000-0000-0000B59A0000}"/>
    <cellStyle name="Percentuale 49 2 2 3" xfId="22277" xr:uid="{00000000-0005-0000-0000-0000B69A0000}"/>
    <cellStyle name="Percentuale 49 2 2 4" xfId="22278" xr:uid="{00000000-0005-0000-0000-0000B79A0000}"/>
    <cellStyle name="Percentuale 49 2 2 5" xfId="26008" xr:uid="{00000000-0005-0000-0000-0000B89A0000}"/>
    <cellStyle name="Percentuale 49 2 3" xfId="22279" xr:uid="{00000000-0005-0000-0000-0000B99A0000}"/>
    <cellStyle name="Percentuale 49 2 3 2" xfId="34300" xr:uid="{00000000-0005-0000-0000-0000BA9A0000}"/>
    <cellStyle name="Percentuale 49 2 4" xfId="22280" xr:uid="{00000000-0005-0000-0000-0000BB9A0000}"/>
    <cellStyle name="Percentuale 49 2 5" xfId="22281" xr:uid="{00000000-0005-0000-0000-0000BC9A0000}"/>
    <cellStyle name="Percentuale 49 2 6" xfId="26007" xr:uid="{00000000-0005-0000-0000-0000BD9A0000}"/>
    <cellStyle name="Percentuale 49 3" xfId="22282" xr:uid="{00000000-0005-0000-0000-0000BE9A0000}"/>
    <cellStyle name="Percentuale 49 3 2" xfId="22283" xr:uid="{00000000-0005-0000-0000-0000BF9A0000}"/>
    <cellStyle name="Percentuale 49 3 2 2" xfId="22284" xr:uid="{00000000-0005-0000-0000-0000C09A0000}"/>
    <cellStyle name="Percentuale 49 3 2 3" xfId="22285" xr:uid="{00000000-0005-0000-0000-0000C19A0000}"/>
    <cellStyle name="Percentuale 49 3 2 4" xfId="22286" xr:uid="{00000000-0005-0000-0000-0000C29A0000}"/>
    <cellStyle name="Percentuale 49 3 2 5" xfId="26010" xr:uid="{00000000-0005-0000-0000-0000C39A0000}"/>
    <cellStyle name="Percentuale 49 3 3" xfId="22287" xr:uid="{00000000-0005-0000-0000-0000C49A0000}"/>
    <cellStyle name="Percentuale 49 3 3 2" xfId="22288" xr:uid="{00000000-0005-0000-0000-0000C59A0000}"/>
    <cellStyle name="Percentuale 49 3 3 2 2" xfId="22289" xr:uid="{00000000-0005-0000-0000-0000C69A0000}"/>
    <cellStyle name="Percentuale 49 3 3 2 3" xfId="22290" xr:uid="{00000000-0005-0000-0000-0000C79A0000}"/>
    <cellStyle name="Percentuale 49 3 3 2 4" xfId="22291" xr:uid="{00000000-0005-0000-0000-0000C89A0000}"/>
    <cellStyle name="Percentuale 49 3 3 2 5" xfId="26012" xr:uid="{00000000-0005-0000-0000-0000C99A0000}"/>
    <cellStyle name="Percentuale 49 3 3 3" xfId="22292" xr:uid="{00000000-0005-0000-0000-0000CA9A0000}"/>
    <cellStyle name="Percentuale 49 3 3 4" xfId="22293" xr:uid="{00000000-0005-0000-0000-0000CB9A0000}"/>
    <cellStyle name="Percentuale 49 3 3 5" xfId="22294" xr:uid="{00000000-0005-0000-0000-0000CC9A0000}"/>
    <cellStyle name="Percentuale 49 3 3 6" xfId="26011" xr:uid="{00000000-0005-0000-0000-0000CD9A0000}"/>
    <cellStyle name="Percentuale 49 3 4" xfId="22295" xr:uid="{00000000-0005-0000-0000-0000CE9A0000}"/>
    <cellStyle name="Percentuale 49 3 4 2" xfId="22296" xr:uid="{00000000-0005-0000-0000-0000CF9A0000}"/>
    <cellStyle name="Percentuale 49 3 4 3" xfId="22297" xr:uid="{00000000-0005-0000-0000-0000D09A0000}"/>
    <cellStyle name="Percentuale 49 3 4 4" xfId="22298" xr:uid="{00000000-0005-0000-0000-0000D19A0000}"/>
    <cellStyle name="Percentuale 49 3 4 5" xfId="26013" xr:uid="{00000000-0005-0000-0000-0000D29A0000}"/>
    <cellStyle name="Percentuale 49 3 5" xfId="22299" xr:uid="{00000000-0005-0000-0000-0000D39A0000}"/>
    <cellStyle name="Percentuale 49 3 5 2" xfId="34301" xr:uid="{00000000-0005-0000-0000-0000D49A0000}"/>
    <cellStyle name="Percentuale 49 3 6" xfId="22300" xr:uid="{00000000-0005-0000-0000-0000D59A0000}"/>
    <cellStyle name="Percentuale 49 3 7" xfId="22301" xr:uid="{00000000-0005-0000-0000-0000D69A0000}"/>
    <cellStyle name="Percentuale 49 3 8" xfId="26009" xr:uid="{00000000-0005-0000-0000-0000D79A0000}"/>
    <cellStyle name="Percentuale 49 4" xfId="22302" xr:uid="{00000000-0005-0000-0000-0000D89A0000}"/>
    <cellStyle name="Percentuale 49 4 2" xfId="22303" xr:uid="{00000000-0005-0000-0000-0000D99A0000}"/>
    <cellStyle name="Percentuale 49 4 2 2" xfId="22304" xr:uid="{00000000-0005-0000-0000-0000DA9A0000}"/>
    <cellStyle name="Percentuale 49 4 2 2 2" xfId="22305" xr:uid="{00000000-0005-0000-0000-0000DB9A0000}"/>
    <cellStyle name="Percentuale 49 4 2 2 3" xfId="22306" xr:uid="{00000000-0005-0000-0000-0000DC9A0000}"/>
    <cellStyle name="Percentuale 49 4 2 2 4" xfId="22307" xr:uid="{00000000-0005-0000-0000-0000DD9A0000}"/>
    <cellStyle name="Percentuale 49 4 2 2 5" xfId="26016" xr:uid="{00000000-0005-0000-0000-0000DE9A0000}"/>
    <cellStyle name="Percentuale 49 4 2 3" xfId="22308" xr:uid="{00000000-0005-0000-0000-0000DF9A0000}"/>
    <cellStyle name="Percentuale 49 4 2 4" xfId="22309" xr:uid="{00000000-0005-0000-0000-0000E09A0000}"/>
    <cellStyle name="Percentuale 49 4 2 5" xfId="22310" xr:uid="{00000000-0005-0000-0000-0000E19A0000}"/>
    <cellStyle name="Percentuale 49 4 2 6" xfId="26015" xr:uid="{00000000-0005-0000-0000-0000E29A0000}"/>
    <cellStyle name="Percentuale 49 4 3" xfId="22311" xr:uid="{00000000-0005-0000-0000-0000E39A0000}"/>
    <cellStyle name="Percentuale 49 4 3 2" xfId="22312" xr:uid="{00000000-0005-0000-0000-0000E49A0000}"/>
    <cellStyle name="Percentuale 49 4 3 3" xfId="22313" xr:uid="{00000000-0005-0000-0000-0000E59A0000}"/>
    <cellStyle name="Percentuale 49 4 3 4" xfId="22314" xr:uid="{00000000-0005-0000-0000-0000E69A0000}"/>
    <cellStyle name="Percentuale 49 4 3 5" xfId="26017" xr:uid="{00000000-0005-0000-0000-0000E79A0000}"/>
    <cellStyle name="Percentuale 49 4 4" xfId="22315" xr:uid="{00000000-0005-0000-0000-0000E89A0000}"/>
    <cellStyle name="Percentuale 49 4 5" xfId="22316" xr:uid="{00000000-0005-0000-0000-0000E99A0000}"/>
    <cellStyle name="Percentuale 49 4 6" xfId="22317" xr:uid="{00000000-0005-0000-0000-0000EA9A0000}"/>
    <cellStyle name="Percentuale 49 4 7" xfId="26014" xr:uid="{00000000-0005-0000-0000-0000EB9A0000}"/>
    <cellStyle name="Percentuale 49 5" xfId="22318" xr:uid="{00000000-0005-0000-0000-0000EC9A0000}"/>
    <cellStyle name="Percentuale 49 5 2" xfId="22319" xr:uid="{00000000-0005-0000-0000-0000ED9A0000}"/>
    <cellStyle name="Percentuale 49 5 3" xfId="22320" xr:uid="{00000000-0005-0000-0000-0000EE9A0000}"/>
    <cellStyle name="Percentuale 49 5 4" xfId="22321" xr:uid="{00000000-0005-0000-0000-0000EF9A0000}"/>
    <cellStyle name="Percentuale 49 5 5" xfId="26018" xr:uid="{00000000-0005-0000-0000-0000F09A0000}"/>
    <cellStyle name="Percentuale 49 6" xfId="22322" xr:uid="{00000000-0005-0000-0000-0000F19A0000}"/>
    <cellStyle name="Percentuale 49 6 2" xfId="32940" xr:uid="{00000000-0005-0000-0000-0000F29A0000}"/>
    <cellStyle name="Percentuale 49 7" xfId="22323" xr:uid="{00000000-0005-0000-0000-0000F39A0000}"/>
    <cellStyle name="Percentuale 49 8" xfId="22324" xr:uid="{00000000-0005-0000-0000-0000F49A0000}"/>
    <cellStyle name="Percentuale 49 9" xfId="23849" xr:uid="{00000000-0005-0000-0000-0000F59A0000}"/>
    <cellStyle name="Percentuale 5" xfId="22325" xr:uid="{00000000-0005-0000-0000-0000F69A0000}"/>
    <cellStyle name="Percentuale 5 2" xfId="22326" xr:uid="{00000000-0005-0000-0000-0000F79A0000}"/>
    <cellStyle name="Percentuale 5 2 2" xfId="22327" xr:uid="{00000000-0005-0000-0000-0000F89A0000}"/>
    <cellStyle name="Percentuale 5 2 2 2" xfId="22328" xr:uid="{00000000-0005-0000-0000-0000F99A0000}"/>
    <cellStyle name="Percentuale 5 2 2 3" xfId="22329" xr:uid="{00000000-0005-0000-0000-0000FA9A0000}"/>
    <cellStyle name="Percentuale 5 2 2 4" xfId="22330" xr:uid="{00000000-0005-0000-0000-0000FB9A0000}"/>
    <cellStyle name="Percentuale 5 2 2 5" xfId="26020" xr:uid="{00000000-0005-0000-0000-0000FC9A0000}"/>
    <cellStyle name="Percentuale 5 2 3" xfId="22331" xr:uid="{00000000-0005-0000-0000-0000FD9A0000}"/>
    <cellStyle name="Percentuale 5 2 3 2" xfId="34302" xr:uid="{00000000-0005-0000-0000-0000FE9A0000}"/>
    <cellStyle name="Percentuale 5 2 4" xfId="22332" xr:uid="{00000000-0005-0000-0000-0000FF9A0000}"/>
    <cellStyle name="Percentuale 5 2 5" xfId="22333" xr:uid="{00000000-0005-0000-0000-0000009B0000}"/>
    <cellStyle name="Percentuale 5 2 6" xfId="26019" xr:uid="{00000000-0005-0000-0000-0000019B0000}"/>
    <cellStyle name="Percentuale 5 3" xfId="22334" xr:uid="{00000000-0005-0000-0000-0000029B0000}"/>
    <cellStyle name="Percentuale 5 3 2" xfId="22335" xr:uid="{00000000-0005-0000-0000-0000039B0000}"/>
    <cellStyle name="Percentuale 5 3 2 2" xfId="22336" xr:uid="{00000000-0005-0000-0000-0000049B0000}"/>
    <cellStyle name="Percentuale 5 3 2 3" xfId="22337" xr:uid="{00000000-0005-0000-0000-0000059B0000}"/>
    <cellStyle name="Percentuale 5 3 2 4" xfId="22338" xr:uid="{00000000-0005-0000-0000-0000069B0000}"/>
    <cellStyle name="Percentuale 5 3 2 5" xfId="26022" xr:uid="{00000000-0005-0000-0000-0000079B0000}"/>
    <cellStyle name="Percentuale 5 3 3" xfId="22339" xr:uid="{00000000-0005-0000-0000-0000089B0000}"/>
    <cellStyle name="Percentuale 5 3 3 2" xfId="22340" xr:uid="{00000000-0005-0000-0000-0000099B0000}"/>
    <cellStyle name="Percentuale 5 3 3 2 2" xfId="22341" xr:uid="{00000000-0005-0000-0000-00000A9B0000}"/>
    <cellStyle name="Percentuale 5 3 3 2 3" xfId="22342" xr:uid="{00000000-0005-0000-0000-00000B9B0000}"/>
    <cellStyle name="Percentuale 5 3 3 2 4" xfId="22343" xr:uid="{00000000-0005-0000-0000-00000C9B0000}"/>
    <cellStyle name="Percentuale 5 3 3 2 5" xfId="26024" xr:uid="{00000000-0005-0000-0000-00000D9B0000}"/>
    <cellStyle name="Percentuale 5 3 3 3" xfId="22344" xr:uid="{00000000-0005-0000-0000-00000E9B0000}"/>
    <cellStyle name="Percentuale 5 3 3 4" xfId="22345" xr:uid="{00000000-0005-0000-0000-00000F9B0000}"/>
    <cellStyle name="Percentuale 5 3 3 5" xfId="22346" xr:uid="{00000000-0005-0000-0000-0000109B0000}"/>
    <cellStyle name="Percentuale 5 3 3 6" xfId="26023" xr:uid="{00000000-0005-0000-0000-0000119B0000}"/>
    <cellStyle name="Percentuale 5 3 4" xfId="22347" xr:uid="{00000000-0005-0000-0000-0000129B0000}"/>
    <cellStyle name="Percentuale 5 3 4 2" xfId="22348" xr:uid="{00000000-0005-0000-0000-0000139B0000}"/>
    <cellStyle name="Percentuale 5 3 4 3" xfId="22349" xr:uid="{00000000-0005-0000-0000-0000149B0000}"/>
    <cellStyle name="Percentuale 5 3 4 4" xfId="22350" xr:uid="{00000000-0005-0000-0000-0000159B0000}"/>
    <cellStyle name="Percentuale 5 3 4 5" xfId="26025" xr:uid="{00000000-0005-0000-0000-0000169B0000}"/>
    <cellStyle name="Percentuale 5 3 5" xfId="22351" xr:uid="{00000000-0005-0000-0000-0000179B0000}"/>
    <cellStyle name="Percentuale 5 3 5 2" xfId="34303" xr:uid="{00000000-0005-0000-0000-0000189B0000}"/>
    <cellStyle name="Percentuale 5 3 6" xfId="22352" xr:uid="{00000000-0005-0000-0000-0000199B0000}"/>
    <cellStyle name="Percentuale 5 3 7" xfId="22353" xr:uid="{00000000-0005-0000-0000-00001A9B0000}"/>
    <cellStyle name="Percentuale 5 3 8" xfId="26021" xr:uid="{00000000-0005-0000-0000-00001B9B0000}"/>
    <cellStyle name="Percentuale 5 4" xfId="22354" xr:uid="{00000000-0005-0000-0000-00001C9B0000}"/>
    <cellStyle name="Percentuale 5 4 2" xfId="22355" xr:uid="{00000000-0005-0000-0000-00001D9B0000}"/>
    <cellStyle name="Percentuale 5 4 2 2" xfId="22356" xr:uid="{00000000-0005-0000-0000-00001E9B0000}"/>
    <cellStyle name="Percentuale 5 4 2 2 2" xfId="22357" xr:uid="{00000000-0005-0000-0000-00001F9B0000}"/>
    <cellStyle name="Percentuale 5 4 2 2 3" xfId="22358" xr:uid="{00000000-0005-0000-0000-0000209B0000}"/>
    <cellStyle name="Percentuale 5 4 2 2 4" xfId="22359" xr:uid="{00000000-0005-0000-0000-0000219B0000}"/>
    <cellStyle name="Percentuale 5 4 2 2 5" xfId="26028" xr:uid="{00000000-0005-0000-0000-0000229B0000}"/>
    <cellStyle name="Percentuale 5 4 2 3" xfId="22360" xr:uid="{00000000-0005-0000-0000-0000239B0000}"/>
    <cellStyle name="Percentuale 5 4 2 4" xfId="22361" xr:uid="{00000000-0005-0000-0000-0000249B0000}"/>
    <cellStyle name="Percentuale 5 4 2 5" xfId="22362" xr:uid="{00000000-0005-0000-0000-0000259B0000}"/>
    <cellStyle name="Percentuale 5 4 2 6" xfId="26027" xr:uid="{00000000-0005-0000-0000-0000269B0000}"/>
    <cellStyle name="Percentuale 5 4 3" xfId="22363" xr:uid="{00000000-0005-0000-0000-0000279B0000}"/>
    <cellStyle name="Percentuale 5 4 3 2" xfId="22364" xr:uid="{00000000-0005-0000-0000-0000289B0000}"/>
    <cellStyle name="Percentuale 5 4 3 3" xfId="22365" xr:uid="{00000000-0005-0000-0000-0000299B0000}"/>
    <cellStyle name="Percentuale 5 4 3 4" xfId="22366" xr:uid="{00000000-0005-0000-0000-00002A9B0000}"/>
    <cellStyle name="Percentuale 5 4 3 5" xfId="26029" xr:uid="{00000000-0005-0000-0000-00002B9B0000}"/>
    <cellStyle name="Percentuale 5 4 4" xfId="22367" xr:uid="{00000000-0005-0000-0000-00002C9B0000}"/>
    <cellStyle name="Percentuale 5 4 5" xfId="22368" xr:uid="{00000000-0005-0000-0000-00002D9B0000}"/>
    <cellStyle name="Percentuale 5 4 6" xfId="22369" xr:uid="{00000000-0005-0000-0000-00002E9B0000}"/>
    <cellStyle name="Percentuale 5 4 7" xfId="26026" xr:uid="{00000000-0005-0000-0000-00002F9B0000}"/>
    <cellStyle name="Percentuale 5 5" xfId="22370" xr:uid="{00000000-0005-0000-0000-0000309B0000}"/>
    <cellStyle name="Percentuale 5 5 2" xfId="22371" xr:uid="{00000000-0005-0000-0000-0000319B0000}"/>
    <cellStyle name="Percentuale 5 5 3" xfId="22372" xr:uid="{00000000-0005-0000-0000-0000329B0000}"/>
    <cellStyle name="Percentuale 5 5 4" xfId="22373" xr:uid="{00000000-0005-0000-0000-0000339B0000}"/>
    <cellStyle name="Percentuale 5 5 5" xfId="26030" xr:uid="{00000000-0005-0000-0000-0000349B0000}"/>
    <cellStyle name="Percentuale 5 6" xfId="22374" xr:uid="{00000000-0005-0000-0000-0000359B0000}"/>
    <cellStyle name="Percentuale 5 6 2" xfId="32941" xr:uid="{00000000-0005-0000-0000-0000369B0000}"/>
    <cellStyle name="Percentuale 5 7" xfId="22375" xr:uid="{00000000-0005-0000-0000-0000379B0000}"/>
    <cellStyle name="Percentuale 5 8" xfId="22376" xr:uid="{00000000-0005-0000-0000-0000389B0000}"/>
    <cellStyle name="Percentuale 5 9" xfId="23850" xr:uid="{00000000-0005-0000-0000-0000399B0000}"/>
    <cellStyle name="Percentuale 50" xfId="22377" xr:uid="{00000000-0005-0000-0000-00003A9B0000}"/>
    <cellStyle name="Percentuale 50 2" xfId="22378" xr:uid="{00000000-0005-0000-0000-00003B9B0000}"/>
    <cellStyle name="Percentuale 50 2 2" xfId="22379" xr:uid="{00000000-0005-0000-0000-00003C9B0000}"/>
    <cellStyle name="Percentuale 50 2 2 2" xfId="22380" xr:uid="{00000000-0005-0000-0000-00003D9B0000}"/>
    <cellStyle name="Percentuale 50 2 2 3" xfId="22381" xr:uid="{00000000-0005-0000-0000-00003E9B0000}"/>
    <cellStyle name="Percentuale 50 2 2 4" xfId="22382" xr:uid="{00000000-0005-0000-0000-00003F9B0000}"/>
    <cellStyle name="Percentuale 50 2 2 5" xfId="26032" xr:uid="{00000000-0005-0000-0000-0000409B0000}"/>
    <cellStyle name="Percentuale 50 2 3" xfId="22383" xr:uid="{00000000-0005-0000-0000-0000419B0000}"/>
    <cellStyle name="Percentuale 50 2 3 2" xfId="34304" xr:uid="{00000000-0005-0000-0000-0000429B0000}"/>
    <cellStyle name="Percentuale 50 2 4" xfId="22384" xr:uid="{00000000-0005-0000-0000-0000439B0000}"/>
    <cellStyle name="Percentuale 50 2 5" xfId="22385" xr:uid="{00000000-0005-0000-0000-0000449B0000}"/>
    <cellStyle name="Percentuale 50 2 6" xfId="26031" xr:uid="{00000000-0005-0000-0000-0000459B0000}"/>
    <cellStyle name="Percentuale 50 3" xfId="22386" xr:uid="{00000000-0005-0000-0000-0000469B0000}"/>
    <cellStyle name="Percentuale 50 3 2" xfId="22387" xr:uid="{00000000-0005-0000-0000-0000479B0000}"/>
    <cellStyle name="Percentuale 50 3 2 2" xfId="22388" xr:uid="{00000000-0005-0000-0000-0000489B0000}"/>
    <cellStyle name="Percentuale 50 3 2 3" xfId="22389" xr:uid="{00000000-0005-0000-0000-0000499B0000}"/>
    <cellStyle name="Percentuale 50 3 2 4" xfId="22390" xr:uid="{00000000-0005-0000-0000-00004A9B0000}"/>
    <cellStyle name="Percentuale 50 3 2 5" xfId="26034" xr:uid="{00000000-0005-0000-0000-00004B9B0000}"/>
    <cellStyle name="Percentuale 50 3 3" xfId="22391" xr:uid="{00000000-0005-0000-0000-00004C9B0000}"/>
    <cellStyle name="Percentuale 50 3 3 2" xfId="22392" xr:uid="{00000000-0005-0000-0000-00004D9B0000}"/>
    <cellStyle name="Percentuale 50 3 3 2 2" xfId="22393" xr:uid="{00000000-0005-0000-0000-00004E9B0000}"/>
    <cellStyle name="Percentuale 50 3 3 2 3" xfId="22394" xr:uid="{00000000-0005-0000-0000-00004F9B0000}"/>
    <cellStyle name="Percentuale 50 3 3 2 4" xfId="22395" xr:uid="{00000000-0005-0000-0000-0000509B0000}"/>
    <cellStyle name="Percentuale 50 3 3 2 5" xfId="26036" xr:uid="{00000000-0005-0000-0000-0000519B0000}"/>
    <cellStyle name="Percentuale 50 3 3 3" xfId="22396" xr:uid="{00000000-0005-0000-0000-0000529B0000}"/>
    <cellStyle name="Percentuale 50 3 3 4" xfId="22397" xr:uid="{00000000-0005-0000-0000-0000539B0000}"/>
    <cellStyle name="Percentuale 50 3 3 5" xfId="22398" xr:uid="{00000000-0005-0000-0000-0000549B0000}"/>
    <cellStyle name="Percentuale 50 3 3 6" xfId="26035" xr:uid="{00000000-0005-0000-0000-0000559B0000}"/>
    <cellStyle name="Percentuale 50 3 4" xfId="22399" xr:uid="{00000000-0005-0000-0000-0000569B0000}"/>
    <cellStyle name="Percentuale 50 3 4 2" xfId="22400" xr:uid="{00000000-0005-0000-0000-0000579B0000}"/>
    <cellStyle name="Percentuale 50 3 4 3" xfId="22401" xr:uid="{00000000-0005-0000-0000-0000589B0000}"/>
    <cellStyle name="Percentuale 50 3 4 4" xfId="22402" xr:uid="{00000000-0005-0000-0000-0000599B0000}"/>
    <cellStyle name="Percentuale 50 3 4 5" xfId="26037" xr:uid="{00000000-0005-0000-0000-00005A9B0000}"/>
    <cellStyle name="Percentuale 50 3 5" xfId="22403" xr:uid="{00000000-0005-0000-0000-00005B9B0000}"/>
    <cellStyle name="Percentuale 50 3 5 2" xfId="34305" xr:uid="{00000000-0005-0000-0000-00005C9B0000}"/>
    <cellStyle name="Percentuale 50 3 6" xfId="22404" xr:uid="{00000000-0005-0000-0000-00005D9B0000}"/>
    <cellStyle name="Percentuale 50 3 7" xfId="22405" xr:uid="{00000000-0005-0000-0000-00005E9B0000}"/>
    <cellStyle name="Percentuale 50 3 8" xfId="26033" xr:uid="{00000000-0005-0000-0000-00005F9B0000}"/>
    <cellStyle name="Percentuale 50 4" xfId="22406" xr:uid="{00000000-0005-0000-0000-0000609B0000}"/>
    <cellStyle name="Percentuale 50 4 2" xfId="22407" xr:uid="{00000000-0005-0000-0000-0000619B0000}"/>
    <cellStyle name="Percentuale 50 4 2 2" xfId="22408" xr:uid="{00000000-0005-0000-0000-0000629B0000}"/>
    <cellStyle name="Percentuale 50 4 2 2 2" xfId="22409" xr:uid="{00000000-0005-0000-0000-0000639B0000}"/>
    <cellStyle name="Percentuale 50 4 2 2 3" xfId="22410" xr:uid="{00000000-0005-0000-0000-0000649B0000}"/>
    <cellStyle name="Percentuale 50 4 2 2 4" xfId="22411" xr:uid="{00000000-0005-0000-0000-0000659B0000}"/>
    <cellStyle name="Percentuale 50 4 2 2 5" xfId="26040" xr:uid="{00000000-0005-0000-0000-0000669B0000}"/>
    <cellStyle name="Percentuale 50 4 2 3" xfId="22412" xr:uid="{00000000-0005-0000-0000-0000679B0000}"/>
    <cellStyle name="Percentuale 50 4 2 4" xfId="22413" xr:uid="{00000000-0005-0000-0000-0000689B0000}"/>
    <cellStyle name="Percentuale 50 4 2 5" xfId="22414" xr:uid="{00000000-0005-0000-0000-0000699B0000}"/>
    <cellStyle name="Percentuale 50 4 2 6" xfId="26039" xr:uid="{00000000-0005-0000-0000-00006A9B0000}"/>
    <cellStyle name="Percentuale 50 4 3" xfId="22415" xr:uid="{00000000-0005-0000-0000-00006B9B0000}"/>
    <cellStyle name="Percentuale 50 4 3 2" xfId="22416" xr:uid="{00000000-0005-0000-0000-00006C9B0000}"/>
    <cellStyle name="Percentuale 50 4 3 3" xfId="22417" xr:uid="{00000000-0005-0000-0000-00006D9B0000}"/>
    <cellStyle name="Percentuale 50 4 3 4" xfId="22418" xr:uid="{00000000-0005-0000-0000-00006E9B0000}"/>
    <cellStyle name="Percentuale 50 4 3 5" xfId="26041" xr:uid="{00000000-0005-0000-0000-00006F9B0000}"/>
    <cellStyle name="Percentuale 50 4 4" xfId="22419" xr:uid="{00000000-0005-0000-0000-0000709B0000}"/>
    <cellStyle name="Percentuale 50 4 5" xfId="22420" xr:uid="{00000000-0005-0000-0000-0000719B0000}"/>
    <cellStyle name="Percentuale 50 4 6" xfId="22421" xr:uid="{00000000-0005-0000-0000-0000729B0000}"/>
    <cellStyle name="Percentuale 50 4 7" xfId="26038" xr:uid="{00000000-0005-0000-0000-0000739B0000}"/>
    <cellStyle name="Percentuale 50 5" xfId="22422" xr:uid="{00000000-0005-0000-0000-0000749B0000}"/>
    <cellStyle name="Percentuale 50 5 2" xfId="22423" xr:uid="{00000000-0005-0000-0000-0000759B0000}"/>
    <cellStyle name="Percentuale 50 5 3" xfId="22424" xr:uid="{00000000-0005-0000-0000-0000769B0000}"/>
    <cellStyle name="Percentuale 50 5 4" xfId="22425" xr:uid="{00000000-0005-0000-0000-0000779B0000}"/>
    <cellStyle name="Percentuale 50 5 5" xfId="26042" xr:uid="{00000000-0005-0000-0000-0000789B0000}"/>
    <cellStyle name="Percentuale 50 6" xfId="22426" xr:uid="{00000000-0005-0000-0000-0000799B0000}"/>
    <cellStyle name="Percentuale 50 6 2" xfId="32942" xr:uid="{00000000-0005-0000-0000-00007A9B0000}"/>
    <cellStyle name="Percentuale 50 7" xfId="22427" xr:uid="{00000000-0005-0000-0000-00007B9B0000}"/>
    <cellStyle name="Percentuale 50 8" xfId="22428" xr:uid="{00000000-0005-0000-0000-00007C9B0000}"/>
    <cellStyle name="Percentuale 50 9" xfId="23851" xr:uid="{00000000-0005-0000-0000-00007D9B0000}"/>
    <cellStyle name="Percentuale 51" xfId="22429" xr:uid="{00000000-0005-0000-0000-00007E9B0000}"/>
    <cellStyle name="Percentuale 51 2" xfId="22430" xr:uid="{00000000-0005-0000-0000-00007F9B0000}"/>
    <cellStyle name="Percentuale 51 2 2" xfId="22431" xr:uid="{00000000-0005-0000-0000-0000809B0000}"/>
    <cellStyle name="Percentuale 51 2 2 2" xfId="22432" xr:uid="{00000000-0005-0000-0000-0000819B0000}"/>
    <cellStyle name="Percentuale 51 2 2 3" xfId="22433" xr:uid="{00000000-0005-0000-0000-0000829B0000}"/>
    <cellStyle name="Percentuale 51 2 2 4" xfId="22434" xr:uid="{00000000-0005-0000-0000-0000839B0000}"/>
    <cellStyle name="Percentuale 51 2 2 5" xfId="26044" xr:uid="{00000000-0005-0000-0000-0000849B0000}"/>
    <cellStyle name="Percentuale 51 2 3" xfId="22435" xr:uid="{00000000-0005-0000-0000-0000859B0000}"/>
    <cellStyle name="Percentuale 51 2 3 2" xfId="34306" xr:uid="{00000000-0005-0000-0000-0000869B0000}"/>
    <cellStyle name="Percentuale 51 2 4" xfId="22436" xr:uid="{00000000-0005-0000-0000-0000879B0000}"/>
    <cellStyle name="Percentuale 51 2 5" xfId="22437" xr:uid="{00000000-0005-0000-0000-0000889B0000}"/>
    <cellStyle name="Percentuale 51 2 6" xfId="26043" xr:uid="{00000000-0005-0000-0000-0000899B0000}"/>
    <cellStyle name="Percentuale 51 3" xfId="22438" xr:uid="{00000000-0005-0000-0000-00008A9B0000}"/>
    <cellStyle name="Percentuale 51 3 2" xfId="22439" xr:uid="{00000000-0005-0000-0000-00008B9B0000}"/>
    <cellStyle name="Percentuale 51 3 2 2" xfId="22440" xr:uid="{00000000-0005-0000-0000-00008C9B0000}"/>
    <cellStyle name="Percentuale 51 3 2 3" xfId="22441" xr:uid="{00000000-0005-0000-0000-00008D9B0000}"/>
    <cellStyle name="Percentuale 51 3 2 4" xfId="22442" xr:uid="{00000000-0005-0000-0000-00008E9B0000}"/>
    <cellStyle name="Percentuale 51 3 2 5" xfId="26046" xr:uid="{00000000-0005-0000-0000-00008F9B0000}"/>
    <cellStyle name="Percentuale 51 3 3" xfId="22443" xr:uid="{00000000-0005-0000-0000-0000909B0000}"/>
    <cellStyle name="Percentuale 51 3 3 2" xfId="22444" xr:uid="{00000000-0005-0000-0000-0000919B0000}"/>
    <cellStyle name="Percentuale 51 3 3 2 2" xfId="22445" xr:uid="{00000000-0005-0000-0000-0000929B0000}"/>
    <cellStyle name="Percentuale 51 3 3 2 3" xfId="22446" xr:uid="{00000000-0005-0000-0000-0000939B0000}"/>
    <cellStyle name="Percentuale 51 3 3 2 4" xfId="22447" xr:uid="{00000000-0005-0000-0000-0000949B0000}"/>
    <cellStyle name="Percentuale 51 3 3 2 5" xfId="26048" xr:uid="{00000000-0005-0000-0000-0000959B0000}"/>
    <cellStyle name="Percentuale 51 3 3 3" xfId="22448" xr:uid="{00000000-0005-0000-0000-0000969B0000}"/>
    <cellStyle name="Percentuale 51 3 3 4" xfId="22449" xr:uid="{00000000-0005-0000-0000-0000979B0000}"/>
    <cellStyle name="Percentuale 51 3 3 5" xfId="22450" xr:uid="{00000000-0005-0000-0000-0000989B0000}"/>
    <cellStyle name="Percentuale 51 3 3 6" xfId="26047" xr:uid="{00000000-0005-0000-0000-0000999B0000}"/>
    <cellStyle name="Percentuale 51 3 4" xfId="22451" xr:uid="{00000000-0005-0000-0000-00009A9B0000}"/>
    <cellStyle name="Percentuale 51 3 4 2" xfId="22452" xr:uid="{00000000-0005-0000-0000-00009B9B0000}"/>
    <cellStyle name="Percentuale 51 3 4 3" xfId="22453" xr:uid="{00000000-0005-0000-0000-00009C9B0000}"/>
    <cellStyle name="Percentuale 51 3 4 4" xfId="22454" xr:uid="{00000000-0005-0000-0000-00009D9B0000}"/>
    <cellStyle name="Percentuale 51 3 4 5" xfId="26049" xr:uid="{00000000-0005-0000-0000-00009E9B0000}"/>
    <cellStyle name="Percentuale 51 3 5" xfId="22455" xr:uid="{00000000-0005-0000-0000-00009F9B0000}"/>
    <cellStyle name="Percentuale 51 3 5 2" xfId="34307" xr:uid="{00000000-0005-0000-0000-0000A09B0000}"/>
    <cellStyle name="Percentuale 51 3 6" xfId="22456" xr:uid="{00000000-0005-0000-0000-0000A19B0000}"/>
    <cellStyle name="Percentuale 51 3 7" xfId="22457" xr:uid="{00000000-0005-0000-0000-0000A29B0000}"/>
    <cellStyle name="Percentuale 51 3 8" xfId="26045" xr:uid="{00000000-0005-0000-0000-0000A39B0000}"/>
    <cellStyle name="Percentuale 51 4" xfId="22458" xr:uid="{00000000-0005-0000-0000-0000A49B0000}"/>
    <cellStyle name="Percentuale 51 4 2" xfId="22459" xr:uid="{00000000-0005-0000-0000-0000A59B0000}"/>
    <cellStyle name="Percentuale 51 4 2 2" xfId="22460" xr:uid="{00000000-0005-0000-0000-0000A69B0000}"/>
    <cellStyle name="Percentuale 51 4 2 2 2" xfId="22461" xr:uid="{00000000-0005-0000-0000-0000A79B0000}"/>
    <cellStyle name="Percentuale 51 4 2 2 3" xfId="22462" xr:uid="{00000000-0005-0000-0000-0000A89B0000}"/>
    <cellStyle name="Percentuale 51 4 2 2 4" xfId="22463" xr:uid="{00000000-0005-0000-0000-0000A99B0000}"/>
    <cellStyle name="Percentuale 51 4 2 2 5" xfId="26052" xr:uid="{00000000-0005-0000-0000-0000AA9B0000}"/>
    <cellStyle name="Percentuale 51 4 2 3" xfId="22464" xr:uid="{00000000-0005-0000-0000-0000AB9B0000}"/>
    <cellStyle name="Percentuale 51 4 2 4" xfId="22465" xr:uid="{00000000-0005-0000-0000-0000AC9B0000}"/>
    <cellStyle name="Percentuale 51 4 2 5" xfId="22466" xr:uid="{00000000-0005-0000-0000-0000AD9B0000}"/>
    <cellStyle name="Percentuale 51 4 2 6" xfId="26051" xr:uid="{00000000-0005-0000-0000-0000AE9B0000}"/>
    <cellStyle name="Percentuale 51 4 3" xfId="22467" xr:uid="{00000000-0005-0000-0000-0000AF9B0000}"/>
    <cellStyle name="Percentuale 51 4 3 2" xfId="22468" xr:uid="{00000000-0005-0000-0000-0000B09B0000}"/>
    <cellStyle name="Percentuale 51 4 3 3" xfId="22469" xr:uid="{00000000-0005-0000-0000-0000B19B0000}"/>
    <cellStyle name="Percentuale 51 4 3 4" xfId="22470" xr:uid="{00000000-0005-0000-0000-0000B29B0000}"/>
    <cellStyle name="Percentuale 51 4 3 5" xfId="26053" xr:uid="{00000000-0005-0000-0000-0000B39B0000}"/>
    <cellStyle name="Percentuale 51 4 4" xfId="22471" xr:uid="{00000000-0005-0000-0000-0000B49B0000}"/>
    <cellStyle name="Percentuale 51 4 5" xfId="22472" xr:uid="{00000000-0005-0000-0000-0000B59B0000}"/>
    <cellStyle name="Percentuale 51 4 6" xfId="22473" xr:uid="{00000000-0005-0000-0000-0000B69B0000}"/>
    <cellStyle name="Percentuale 51 4 7" xfId="26050" xr:uid="{00000000-0005-0000-0000-0000B79B0000}"/>
    <cellStyle name="Percentuale 51 5" xfId="22474" xr:uid="{00000000-0005-0000-0000-0000B89B0000}"/>
    <cellStyle name="Percentuale 51 5 2" xfId="22475" xr:uid="{00000000-0005-0000-0000-0000B99B0000}"/>
    <cellStyle name="Percentuale 51 5 3" xfId="22476" xr:uid="{00000000-0005-0000-0000-0000BA9B0000}"/>
    <cellStyle name="Percentuale 51 5 4" xfId="22477" xr:uid="{00000000-0005-0000-0000-0000BB9B0000}"/>
    <cellStyle name="Percentuale 51 5 5" xfId="26054" xr:uid="{00000000-0005-0000-0000-0000BC9B0000}"/>
    <cellStyle name="Percentuale 51 6" xfId="22478" xr:uid="{00000000-0005-0000-0000-0000BD9B0000}"/>
    <cellStyle name="Percentuale 51 6 2" xfId="32943" xr:uid="{00000000-0005-0000-0000-0000BE9B0000}"/>
    <cellStyle name="Percentuale 51 7" xfId="22479" xr:uid="{00000000-0005-0000-0000-0000BF9B0000}"/>
    <cellStyle name="Percentuale 51 8" xfId="22480" xr:uid="{00000000-0005-0000-0000-0000C09B0000}"/>
    <cellStyle name="Percentuale 51 9" xfId="23852" xr:uid="{00000000-0005-0000-0000-0000C19B0000}"/>
    <cellStyle name="Percentuale 52" xfId="22481" xr:uid="{00000000-0005-0000-0000-0000C29B0000}"/>
    <cellStyle name="Percentuale 52 2" xfId="22482" xr:uid="{00000000-0005-0000-0000-0000C39B0000}"/>
    <cellStyle name="Percentuale 52 2 2" xfId="22483" xr:uid="{00000000-0005-0000-0000-0000C49B0000}"/>
    <cellStyle name="Percentuale 52 2 2 2" xfId="22484" xr:uid="{00000000-0005-0000-0000-0000C59B0000}"/>
    <cellStyle name="Percentuale 52 2 2 3" xfId="22485" xr:uid="{00000000-0005-0000-0000-0000C69B0000}"/>
    <cellStyle name="Percentuale 52 2 2 4" xfId="22486" xr:uid="{00000000-0005-0000-0000-0000C79B0000}"/>
    <cellStyle name="Percentuale 52 2 2 5" xfId="26056" xr:uid="{00000000-0005-0000-0000-0000C89B0000}"/>
    <cellStyle name="Percentuale 52 2 3" xfId="22487" xr:uid="{00000000-0005-0000-0000-0000C99B0000}"/>
    <cellStyle name="Percentuale 52 2 3 2" xfId="34308" xr:uid="{00000000-0005-0000-0000-0000CA9B0000}"/>
    <cellStyle name="Percentuale 52 2 4" xfId="22488" xr:uid="{00000000-0005-0000-0000-0000CB9B0000}"/>
    <cellStyle name="Percentuale 52 2 5" xfId="22489" xr:uid="{00000000-0005-0000-0000-0000CC9B0000}"/>
    <cellStyle name="Percentuale 52 2 6" xfId="26055" xr:uid="{00000000-0005-0000-0000-0000CD9B0000}"/>
    <cellStyle name="Percentuale 52 3" xfId="22490" xr:uid="{00000000-0005-0000-0000-0000CE9B0000}"/>
    <cellStyle name="Percentuale 52 3 2" xfId="22491" xr:uid="{00000000-0005-0000-0000-0000CF9B0000}"/>
    <cellStyle name="Percentuale 52 3 2 2" xfId="22492" xr:uid="{00000000-0005-0000-0000-0000D09B0000}"/>
    <cellStyle name="Percentuale 52 3 2 3" xfId="22493" xr:uid="{00000000-0005-0000-0000-0000D19B0000}"/>
    <cellStyle name="Percentuale 52 3 2 4" xfId="22494" xr:uid="{00000000-0005-0000-0000-0000D29B0000}"/>
    <cellStyle name="Percentuale 52 3 2 5" xfId="26058" xr:uid="{00000000-0005-0000-0000-0000D39B0000}"/>
    <cellStyle name="Percentuale 52 3 3" xfId="22495" xr:uid="{00000000-0005-0000-0000-0000D49B0000}"/>
    <cellStyle name="Percentuale 52 3 3 2" xfId="22496" xr:uid="{00000000-0005-0000-0000-0000D59B0000}"/>
    <cellStyle name="Percentuale 52 3 3 2 2" xfId="22497" xr:uid="{00000000-0005-0000-0000-0000D69B0000}"/>
    <cellStyle name="Percentuale 52 3 3 2 3" xfId="22498" xr:uid="{00000000-0005-0000-0000-0000D79B0000}"/>
    <cellStyle name="Percentuale 52 3 3 2 4" xfId="22499" xr:uid="{00000000-0005-0000-0000-0000D89B0000}"/>
    <cellStyle name="Percentuale 52 3 3 2 5" xfId="26060" xr:uid="{00000000-0005-0000-0000-0000D99B0000}"/>
    <cellStyle name="Percentuale 52 3 3 3" xfId="22500" xr:uid="{00000000-0005-0000-0000-0000DA9B0000}"/>
    <cellStyle name="Percentuale 52 3 3 4" xfId="22501" xr:uid="{00000000-0005-0000-0000-0000DB9B0000}"/>
    <cellStyle name="Percentuale 52 3 3 5" xfId="22502" xr:uid="{00000000-0005-0000-0000-0000DC9B0000}"/>
    <cellStyle name="Percentuale 52 3 3 6" xfId="26059" xr:uid="{00000000-0005-0000-0000-0000DD9B0000}"/>
    <cellStyle name="Percentuale 52 3 4" xfId="22503" xr:uid="{00000000-0005-0000-0000-0000DE9B0000}"/>
    <cellStyle name="Percentuale 52 3 4 2" xfId="22504" xr:uid="{00000000-0005-0000-0000-0000DF9B0000}"/>
    <cellStyle name="Percentuale 52 3 4 3" xfId="22505" xr:uid="{00000000-0005-0000-0000-0000E09B0000}"/>
    <cellStyle name="Percentuale 52 3 4 4" xfId="22506" xr:uid="{00000000-0005-0000-0000-0000E19B0000}"/>
    <cellStyle name="Percentuale 52 3 4 5" xfId="26061" xr:uid="{00000000-0005-0000-0000-0000E29B0000}"/>
    <cellStyle name="Percentuale 52 3 5" xfId="22507" xr:uid="{00000000-0005-0000-0000-0000E39B0000}"/>
    <cellStyle name="Percentuale 52 3 5 2" xfId="34309" xr:uid="{00000000-0005-0000-0000-0000E49B0000}"/>
    <cellStyle name="Percentuale 52 3 6" xfId="22508" xr:uid="{00000000-0005-0000-0000-0000E59B0000}"/>
    <cellStyle name="Percentuale 52 3 7" xfId="22509" xr:uid="{00000000-0005-0000-0000-0000E69B0000}"/>
    <cellStyle name="Percentuale 52 3 8" xfId="26057" xr:uid="{00000000-0005-0000-0000-0000E79B0000}"/>
    <cellStyle name="Percentuale 52 4" xfId="22510" xr:uid="{00000000-0005-0000-0000-0000E89B0000}"/>
    <cellStyle name="Percentuale 52 4 2" xfId="22511" xr:uid="{00000000-0005-0000-0000-0000E99B0000}"/>
    <cellStyle name="Percentuale 52 4 2 2" xfId="22512" xr:uid="{00000000-0005-0000-0000-0000EA9B0000}"/>
    <cellStyle name="Percentuale 52 4 2 2 2" xfId="22513" xr:uid="{00000000-0005-0000-0000-0000EB9B0000}"/>
    <cellStyle name="Percentuale 52 4 2 2 3" xfId="22514" xr:uid="{00000000-0005-0000-0000-0000EC9B0000}"/>
    <cellStyle name="Percentuale 52 4 2 2 4" xfId="22515" xr:uid="{00000000-0005-0000-0000-0000ED9B0000}"/>
    <cellStyle name="Percentuale 52 4 2 2 5" xfId="26064" xr:uid="{00000000-0005-0000-0000-0000EE9B0000}"/>
    <cellStyle name="Percentuale 52 4 2 3" xfId="22516" xr:uid="{00000000-0005-0000-0000-0000EF9B0000}"/>
    <cellStyle name="Percentuale 52 4 2 4" xfId="22517" xr:uid="{00000000-0005-0000-0000-0000F09B0000}"/>
    <cellStyle name="Percentuale 52 4 2 5" xfId="22518" xr:uid="{00000000-0005-0000-0000-0000F19B0000}"/>
    <cellStyle name="Percentuale 52 4 2 6" xfId="26063" xr:uid="{00000000-0005-0000-0000-0000F29B0000}"/>
    <cellStyle name="Percentuale 52 4 3" xfId="22519" xr:uid="{00000000-0005-0000-0000-0000F39B0000}"/>
    <cellStyle name="Percentuale 52 4 3 2" xfId="22520" xr:uid="{00000000-0005-0000-0000-0000F49B0000}"/>
    <cellStyle name="Percentuale 52 4 3 3" xfId="22521" xr:uid="{00000000-0005-0000-0000-0000F59B0000}"/>
    <cellStyle name="Percentuale 52 4 3 4" xfId="22522" xr:uid="{00000000-0005-0000-0000-0000F69B0000}"/>
    <cellStyle name="Percentuale 52 4 3 5" xfId="26065" xr:uid="{00000000-0005-0000-0000-0000F79B0000}"/>
    <cellStyle name="Percentuale 52 4 4" xfId="22523" xr:uid="{00000000-0005-0000-0000-0000F89B0000}"/>
    <cellStyle name="Percentuale 52 4 5" xfId="22524" xr:uid="{00000000-0005-0000-0000-0000F99B0000}"/>
    <cellStyle name="Percentuale 52 4 6" xfId="22525" xr:uid="{00000000-0005-0000-0000-0000FA9B0000}"/>
    <cellStyle name="Percentuale 52 4 7" xfId="26062" xr:uid="{00000000-0005-0000-0000-0000FB9B0000}"/>
    <cellStyle name="Percentuale 52 5" xfId="22526" xr:uid="{00000000-0005-0000-0000-0000FC9B0000}"/>
    <cellStyle name="Percentuale 52 5 2" xfId="22527" xr:uid="{00000000-0005-0000-0000-0000FD9B0000}"/>
    <cellStyle name="Percentuale 52 5 3" xfId="22528" xr:uid="{00000000-0005-0000-0000-0000FE9B0000}"/>
    <cellStyle name="Percentuale 52 5 4" xfId="22529" xr:uid="{00000000-0005-0000-0000-0000FF9B0000}"/>
    <cellStyle name="Percentuale 52 5 5" xfId="26066" xr:uid="{00000000-0005-0000-0000-0000009C0000}"/>
    <cellStyle name="Percentuale 52 6" xfId="22530" xr:uid="{00000000-0005-0000-0000-0000019C0000}"/>
    <cellStyle name="Percentuale 52 6 2" xfId="32944" xr:uid="{00000000-0005-0000-0000-0000029C0000}"/>
    <cellStyle name="Percentuale 52 7" xfId="22531" xr:uid="{00000000-0005-0000-0000-0000039C0000}"/>
    <cellStyle name="Percentuale 52 8" xfId="22532" xr:uid="{00000000-0005-0000-0000-0000049C0000}"/>
    <cellStyle name="Percentuale 52 9" xfId="23853" xr:uid="{00000000-0005-0000-0000-0000059C0000}"/>
    <cellStyle name="Percentuale 53" xfId="22533" xr:uid="{00000000-0005-0000-0000-0000069C0000}"/>
    <cellStyle name="Percentuale 53 2" xfId="22534" xr:uid="{00000000-0005-0000-0000-0000079C0000}"/>
    <cellStyle name="Percentuale 53 2 2" xfId="22535" xr:uid="{00000000-0005-0000-0000-0000089C0000}"/>
    <cellStyle name="Percentuale 53 2 2 2" xfId="22536" xr:uid="{00000000-0005-0000-0000-0000099C0000}"/>
    <cellStyle name="Percentuale 53 2 2 3" xfId="22537" xr:uid="{00000000-0005-0000-0000-00000A9C0000}"/>
    <cellStyle name="Percentuale 53 2 2 4" xfId="22538" xr:uid="{00000000-0005-0000-0000-00000B9C0000}"/>
    <cellStyle name="Percentuale 53 2 2 5" xfId="26068" xr:uid="{00000000-0005-0000-0000-00000C9C0000}"/>
    <cellStyle name="Percentuale 53 2 3" xfId="22539" xr:uid="{00000000-0005-0000-0000-00000D9C0000}"/>
    <cellStyle name="Percentuale 53 2 3 2" xfId="34310" xr:uid="{00000000-0005-0000-0000-00000E9C0000}"/>
    <cellStyle name="Percentuale 53 2 4" xfId="22540" xr:uid="{00000000-0005-0000-0000-00000F9C0000}"/>
    <cellStyle name="Percentuale 53 2 5" xfId="22541" xr:uid="{00000000-0005-0000-0000-0000109C0000}"/>
    <cellStyle name="Percentuale 53 2 6" xfId="26067" xr:uid="{00000000-0005-0000-0000-0000119C0000}"/>
    <cellStyle name="Percentuale 53 3" xfId="22542" xr:uid="{00000000-0005-0000-0000-0000129C0000}"/>
    <cellStyle name="Percentuale 53 3 2" xfId="22543" xr:uid="{00000000-0005-0000-0000-0000139C0000}"/>
    <cellStyle name="Percentuale 53 3 2 2" xfId="22544" xr:uid="{00000000-0005-0000-0000-0000149C0000}"/>
    <cellStyle name="Percentuale 53 3 2 3" xfId="22545" xr:uid="{00000000-0005-0000-0000-0000159C0000}"/>
    <cellStyle name="Percentuale 53 3 2 4" xfId="22546" xr:uid="{00000000-0005-0000-0000-0000169C0000}"/>
    <cellStyle name="Percentuale 53 3 2 5" xfId="26070" xr:uid="{00000000-0005-0000-0000-0000179C0000}"/>
    <cellStyle name="Percentuale 53 3 3" xfId="22547" xr:uid="{00000000-0005-0000-0000-0000189C0000}"/>
    <cellStyle name="Percentuale 53 3 3 2" xfId="22548" xr:uid="{00000000-0005-0000-0000-0000199C0000}"/>
    <cellStyle name="Percentuale 53 3 3 2 2" xfId="22549" xr:uid="{00000000-0005-0000-0000-00001A9C0000}"/>
    <cellStyle name="Percentuale 53 3 3 2 3" xfId="22550" xr:uid="{00000000-0005-0000-0000-00001B9C0000}"/>
    <cellStyle name="Percentuale 53 3 3 2 4" xfId="22551" xr:uid="{00000000-0005-0000-0000-00001C9C0000}"/>
    <cellStyle name="Percentuale 53 3 3 2 5" xfId="26072" xr:uid="{00000000-0005-0000-0000-00001D9C0000}"/>
    <cellStyle name="Percentuale 53 3 3 3" xfId="22552" xr:uid="{00000000-0005-0000-0000-00001E9C0000}"/>
    <cellStyle name="Percentuale 53 3 3 4" xfId="22553" xr:uid="{00000000-0005-0000-0000-00001F9C0000}"/>
    <cellStyle name="Percentuale 53 3 3 5" xfId="22554" xr:uid="{00000000-0005-0000-0000-0000209C0000}"/>
    <cellStyle name="Percentuale 53 3 3 6" xfId="26071" xr:uid="{00000000-0005-0000-0000-0000219C0000}"/>
    <cellStyle name="Percentuale 53 3 4" xfId="22555" xr:uid="{00000000-0005-0000-0000-0000229C0000}"/>
    <cellStyle name="Percentuale 53 3 4 2" xfId="22556" xr:uid="{00000000-0005-0000-0000-0000239C0000}"/>
    <cellStyle name="Percentuale 53 3 4 3" xfId="22557" xr:uid="{00000000-0005-0000-0000-0000249C0000}"/>
    <cellStyle name="Percentuale 53 3 4 4" xfId="22558" xr:uid="{00000000-0005-0000-0000-0000259C0000}"/>
    <cellStyle name="Percentuale 53 3 4 5" xfId="26073" xr:uid="{00000000-0005-0000-0000-0000269C0000}"/>
    <cellStyle name="Percentuale 53 3 5" xfId="22559" xr:uid="{00000000-0005-0000-0000-0000279C0000}"/>
    <cellStyle name="Percentuale 53 3 5 2" xfId="34311" xr:uid="{00000000-0005-0000-0000-0000289C0000}"/>
    <cellStyle name="Percentuale 53 3 6" xfId="22560" xr:uid="{00000000-0005-0000-0000-0000299C0000}"/>
    <cellStyle name="Percentuale 53 3 7" xfId="22561" xr:uid="{00000000-0005-0000-0000-00002A9C0000}"/>
    <cellStyle name="Percentuale 53 3 8" xfId="26069" xr:uid="{00000000-0005-0000-0000-00002B9C0000}"/>
    <cellStyle name="Percentuale 53 4" xfId="22562" xr:uid="{00000000-0005-0000-0000-00002C9C0000}"/>
    <cellStyle name="Percentuale 53 4 2" xfId="22563" xr:uid="{00000000-0005-0000-0000-00002D9C0000}"/>
    <cellStyle name="Percentuale 53 4 2 2" xfId="22564" xr:uid="{00000000-0005-0000-0000-00002E9C0000}"/>
    <cellStyle name="Percentuale 53 4 2 2 2" xfId="22565" xr:uid="{00000000-0005-0000-0000-00002F9C0000}"/>
    <cellStyle name="Percentuale 53 4 2 2 3" xfId="22566" xr:uid="{00000000-0005-0000-0000-0000309C0000}"/>
    <cellStyle name="Percentuale 53 4 2 2 4" xfId="22567" xr:uid="{00000000-0005-0000-0000-0000319C0000}"/>
    <cellStyle name="Percentuale 53 4 2 2 5" xfId="26076" xr:uid="{00000000-0005-0000-0000-0000329C0000}"/>
    <cellStyle name="Percentuale 53 4 2 3" xfId="22568" xr:uid="{00000000-0005-0000-0000-0000339C0000}"/>
    <cellStyle name="Percentuale 53 4 2 4" xfId="22569" xr:uid="{00000000-0005-0000-0000-0000349C0000}"/>
    <cellStyle name="Percentuale 53 4 2 5" xfId="22570" xr:uid="{00000000-0005-0000-0000-0000359C0000}"/>
    <cellStyle name="Percentuale 53 4 2 6" xfId="26075" xr:uid="{00000000-0005-0000-0000-0000369C0000}"/>
    <cellStyle name="Percentuale 53 4 3" xfId="22571" xr:uid="{00000000-0005-0000-0000-0000379C0000}"/>
    <cellStyle name="Percentuale 53 4 3 2" xfId="22572" xr:uid="{00000000-0005-0000-0000-0000389C0000}"/>
    <cellStyle name="Percentuale 53 4 3 3" xfId="22573" xr:uid="{00000000-0005-0000-0000-0000399C0000}"/>
    <cellStyle name="Percentuale 53 4 3 4" xfId="22574" xr:uid="{00000000-0005-0000-0000-00003A9C0000}"/>
    <cellStyle name="Percentuale 53 4 3 5" xfId="26077" xr:uid="{00000000-0005-0000-0000-00003B9C0000}"/>
    <cellStyle name="Percentuale 53 4 4" xfId="22575" xr:uid="{00000000-0005-0000-0000-00003C9C0000}"/>
    <cellStyle name="Percentuale 53 4 5" xfId="22576" xr:uid="{00000000-0005-0000-0000-00003D9C0000}"/>
    <cellStyle name="Percentuale 53 4 6" xfId="22577" xr:uid="{00000000-0005-0000-0000-00003E9C0000}"/>
    <cellStyle name="Percentuale 53 4 7" xfId="26074" xr:uid="{00000000-0005-0000-0000-00003F9C0000}"/>
    <cellStyle name="Percentuale 53 5" xfId="22578" xr:uid="{00000000-0005-0000-0000-0000409C0000}"/>
    <cellStyle name="Percentuale 53 5 2" xfId="22579" xr:uid="{00000000-0005-0000-0000-0000419C0000}"/>
    <cellStyle name="Percentuale 53 5 3" xfId="22580" xr:uid="{00000000-0005-0000-0000-0000429C0000}"/>
    <cellStyle name="Percentuale 53 5 4" xfId="22581" xr:uid="{00000000-0005-0000-0000-0000439C0000}"/>
    <cellStyle name="Percentuale 53 5 5" xfId="26078" xr:uid="{00000000-0005-0000-0000-0000449C0000}"/>
    <cellStyle name="Percentuale 53 6" xfId="22582" xr:uid="{00000000-0005-0000-0000-0000459C0000}"/>
    <cellStyle name="Percentuale 53 6 2" xfId="32945" xr:uid="{00000000-0005-0000-0000-0000469C0000}"/>
    <cellStyle name="Percentuale 53 7" xfId="22583" xr:uid="{00000000-0005-0000-0000-0000479C0000}"/>
    <cellStyle name="Percentuale 53 8" xfId="22584" xr:uid="{00000000-0005-0000-0000-0000489C0000}"/>
    <cellStyle name="Percentuale 53 9" xfId="23854" xr:uid="{00000000-0005-0000-0000-0000499C0000}"/>
    <cellStyle name="Percentuale 54" xfId="22585" xr:uid="{00000000-0005-0000-0000-00004A9C0000}"/>
    <cellStyle name="Percentuale 54 2" xfId="22586" xr:uid="{00000000-0005-0000-0000-00004B9C0000}"/>
    <cellStyle name="Percentuale 54 2 2" xfId="22587" xr:uid="{00000000-0005-0000-0000-00004C9C0000}"/>
    <cellStyle name="Percentuale 54 2 2 2" xfId="22588" xr:uid="{00000000-0005-0000-0000-00004D9C0000}"/>
    <cellStyle name="Percentuale 54 2 2 3" xfId="22589" xr:uid="{00000000-0005-0000-0000-00004E9C0000}"/>
    <cellStyle name="Percentuale 54 2 2 4" xfId="22590" xr:uid="{00000000-0005-0000-0000-00004F9C0000}"/>
    <cellStyle name="Percentuale 54 2 2 5" xfId="26080" xr:uid="{00000000-0005-0000-0000-0000509C0000}"/>
    <cellStyle name="Percentuale 54 2 3" xfId="22591" xr:uid="{00000000-0005-0000-0000-0000519C0000}"/>
    <cellStyle name="Percentuale 54 2 3 2" xfId="34312" xr:uid="{00000000-0005-0000-0000-0000529C0000}"/>
    <cellStyle name="Percentuale 54 2 4" xfId="22592" xr:uid="{00000000-0005-0000-0000-0000539C0000}"/>
    <cellStyle name="Percentuale 54 2 5" xfId="22593" xr:uid="{00000000-0005-0000-0000-0000549C0000}"/>
    <cellStyle name="Percentuale 54 2 6" xfId="26079" xr:uid="{00000000-0005-0000-0000-0000559C0000}"/>
    <cellStyle name="Percentuale 54 3" xfId="22594" xr:uid="{00000000-0005-0000-0000-0000569C0000}"/>
    <cellStyle name="Percentuale 54 3 2" xfId="22595" xr:uid="{00000000-0005-0000-0000-0000579C0000}"/>
    <cellStyle name="Percentuale 54 3 2 2" xfId="22596" xr:uid="{00000000-0005-0000-0000-0000589C0000}"/>
    <cellStyle name="Percentuale 54 3 2 3" xfId="22597" xr:uid="{00000000-0005-0000-0000-0000599C0000}"/>
    <cellStyle name="Percentuale 54 3 2 4" xfId="22598" xr:uid="{00000000-0005-0000-0000-00005A9C0000}"/>
    <cellStyle name="Percentuale 54 3 2 5" xfId="26082" xr:uid="{00000000-0005-0000-0000-00005B9C0000}"/>
    <cellStyle name="Percentuale 54 3 3" xfId="22599" xr:uid="{00000000-0005-0000-0000-00005C9C0000}"/>
    <cellStyle name="Percentuale 54 3 3 2" xfId="22600" xr:uid="{00000000-0005-0000-0000-00005D9C0000}"/>
    <cellStyle name="Percentuale 54 3 3 2 2" xfId="22601" xr:uid="{00000000-0005-0000-0000-00005E9C0000}"/>
    <cellStyle name="Percentuale 54 3 3 2 3" xfId="22602" xr:uid="{00000000-0005-0000-0000-00005F9C0000}"/>
    <cellStyle name="Percentuale 54 3 3 2 4" xfId="22603" xr:uid="{00000000-0005-0000-0000-0000609C0000}"/>
    <cellStyle name="Percentuale 54 3 3 2 5" xfId="26084" xr:uid="{00000000-0005-0000-0000-0000619C0000}"/>
    <cellStyle name="Percentuale 54 3 3 3" xfId="22604" xr:uid="{00000000-0005-0000-0000-0000629C0000}"/>
    <cellStyle name="Percentuale 54 3 3 4" xfId="22605" xr:uid="{00000000-0005-0000-0000-0000639C0000}"/>
    <cellStyle name="Percentuale 54 3 3 5" xfId="22606" xr:uid="{00000000-0005-0000-0000-0000649C0000}"/>
    <cellStyle name="Percentuale 54 3 3 6" xfId="26083" xr:uid="{00000000-0005-0000-0000-0000659C0000}"/>
    <cellStyle name="Percentuale 54 3 4" xfId="22607" xr:uid="{00000000-0005-0000-0000-0000669C0000}"/>
    <cellStyle name="Percentuale 54 3 4 2" xfId="22608" xr:uid="{00000000-0005-0000-0000-0000679C0000}"/>
    <cellStyle name="Percentuale 54 3 4 3" xfId="22609" xr:uid="{00000000-0005-0000-0000-0000689C0000}"/>
    <cellStyle name="Percentuale 54 3 4 4" xfId="22610" xr:uid="{00000000-0005-0000-0000-0000699C0000}"/>
    <cellStyle name="Percentuale 54 3 4 5" xfId="26085" xr:uid="{00000000-0005-0000-0000-00006A9C0000}"/>
    <cellStyle name="Percentuale 54 3 5" xfId="22611" xr:uid="{00000000-0005-0000-0000-00006B9C0000}"/>
    <cellStyle name="Percentuale 54 3 5 2" xfId="34313" xr:uid="{00000000-0005-0000-0000-00006C9C0000}"/>
    <cellStyle name="Percentuale 54 3 6" xfId="22612" xr:uid="{00000000-0005-0000-0000-00006D9C0000}"/>
    <cellStyle name="Percentuale 54 3 7" xfId="22613" xr:uid="{00000000-0005-0000-0000-00006E9C0000}"/>
    <cellStyle name="Percentuale 54 3 8" xfId="26081" xr:uid="{00000000-0005-0000-0000-00006F9C0000}"/>
    <cellStyle name="Percentuale 54 4" xfId="22614" xr:uid="{00000000-0005-0000-0000-0000709C0000}"/>
    <cellStyle name="Percentuale 54 4 2" xfId="22615" xr:uid="{00000000-0005-0000-0000-0000719C0000}"/>
    <cellStyle name="Percentuale 54 4 2 2" xfId="22616" xr:uid="{00000000-0005-0000-0000-0000729C0000}"/>
    <cellStyle name="Percentuale 54 4 2 2 2" xfId="22617" xr:uid="{00000000-0005-0000-0000-0000739C0000}"/>
    <cellStyle name="Percentuale 54 4 2 2 3" xfId="22618" xr:uid="{00000000-0005-0000-0000-0000749C0000}"/>
    <cellStyle name="Percentuale 54 4 2 2 4" xfId="22619" xr:uid="{00000000-0005-0000-0000-0000759C0000}"/>
    <cellStyle name="Percentuale 54 4 2 2 5" xfId="26088" xr:uid="{00000000-0005-0000-0000-0000769C0000}"/>
    <cellStyle name="Percentuale 54 4 2 3" xfId="22620" xr:uid="{00000000-0005-0000-0000-0000779C0000}"/>
    <cellStyle name="Percentuale 54 4 2 4" xfId="22621" xr:uid="{00000000-0005-0000-0000-0000789C0000}"/>
    <cellStyle name="Percentuale 54 4 2 5" xfId="22622" xr:uid="{00000000-0005-0000-0000-0000799C0000}"/>
    <cellStyle name="Percentuale 54 4 2 6" xfId="26087" xr:uid="{00000000-0005-0000-0000-00007A9C0000}"/>
    <cellStyle name="Percentuale 54 4 3" xfId="22623" xr:uid="{00000000-0005-0000-0000-00007B9C0000}"/>
    <cellStyle name="Percentuale 54 4 3 2" xfId="22624" xr:uid="{00000000-0005-0000-0000-00007C9C0000}"/>
    <cellStyle name="Percentuale 54 4 3 3" xfId="22625" xr:uid="{00000000-0005-0000-0000-00007D9C0000}"/>
    <cellStyle name="Percentuale 54 4 3 4" xfId="22626" xr:uid="{00000000-0005-0000-0000-00007E9C0000}"/>
    <cellStyle name="Percentuale 54 4 3 5" xfId="26089" xr:uid="{00000000-0005-0000-0000-00007F9C0000}"/>
    <cellStyle name="Percentuale 54 4 4" xfId="22627" xr:uid="{00000000-0005-0000-0000-0000809C0000}"/>
    <cellStyle name="Percentuale 54 4 5" xfId="22628" xr:uid="{00000000-0005-0000-0000-0000819C0000}"/>
    <cellStyle name="Percentuale 54 4 6" xfId="22629" xr:uid="{00000000-0005-0000-0000-0000829C0000}"/>
    <cellStyle name="Percentuale 54 4 7" xfId="26086" xr:uid="{00000000-0005-0000-0000-0000839C0000}"/>
    <cellStyle name="Percentuale 54 5" xfId="22630" xr:uid="{00000000-0005-0000-0000-0000849C0000}"/>
    <cellStyle name="Percentuale 54 5 2" xfId="22631" xr:uid="{00000000-0005-0000-0000-0000859C0000}"/>
    <cellStyle name="Percentuale 54 5 3" xfId="22632" xr:uid="{00000000-0005-0000-0000-0000869C0000}"/>
    <cellStyle name="Percentuale 54 5 4" xfId="22633" xr:uid="{00000000-0005-0000-0000-0000879C0000}"/>
    <cellStyle name="Percentuale 54 5 5" xfId="26090" xr:uid="{00000000-0005-0000-0000-0000889C0000}"/>
    <cellStyle name="Percentuale 54 6" xfId="22634" xr:uid="{00000000-0005-0000-0000-0000899C0000}"/>
    <cellStyle name="Percentuale 54 6 2" xfId="32946" xr:uid="{00000000-0005-0000-0000-00008A9C0000}"/>
    <cellStyle name="Percentuale 54 7" xfId="22635" xr:uid="{00000000-0005-0000-0000-00008B9C0000}"/>
    <cellStyle name="Percentuale 54 8" xfId="22636" xr:uid="{00000000-0005-0000-0000-00008C9C0000}"/>
    <cellStyle name="Percentuale 54 9" xfId="23855" xr:uid="{00000000-0005-0000-0000-00008D9C0000}"/>
    <cellStyle name="Percentuale 55" xfId="22637" xr:uid="{00000000-0005-0000-0000-00008E9C0000}"/>
    <cellStyle name="Percentuale 55 2" xfId="22638" xr:uid="{00000000-0005-0000-0000-00008F9C0000}"/>
    <cellStyle name="Percentuale 55 2 2" xfId="22639" xr:uid="{00000000-0005-0000-0000-0000909C0000}"/>
    <cellStyle name="Percentuale 55 2 2 2" xfId="22640" xr:uid="{00000000-0005-0000-0000-0000919C0000}"/>
    <cellStyle name="Percentuale 55 2 2 3" xfId="22641" xr:uid="{00000000-0005-0000-0000-0000929C0000}"/>
    <cellStyle name="Percentuale 55 2 2 4" xfId="22642" xr:uid="{00000000-0005-0000-0000-0000939C0000}"/>
    <cellStyle name="Percentuale 55 2 2 5" xfId="26092" xr:uid="{00000000-0005-0000-0000-0000949C0000}"/>
    <cellStyle name="Percentuale 55 2 3" xfId="22643" xr:uid="{00000000-0005-0000-0000-0000959C0000}"/>
    <cellStyle name="Percentuale 55 2 3 2" xfId="34314" xr:uid="{00000000-0005-0000-0000-0000969C0000}"/>
    <cellStyle name="Percentuale 55 2 4" xfId="22644" xr:uid="{00000000-0005-0000-0000-0000979C0000}"/>
    <cellStyle name="Percentuale 55 2 5" xfId="22645" xr:uid="{00000000-0005-0000-0000-0000989C0000}"/>
    <cellStyle name="Percentuale 55 2 6" xfId="26091" xr:uid="{00000000-0005-0000-0000-0000999C0000}"/>
    <cellStyle name="Percentuale 55 3" xfId="22646" xr:uid="{00000000-0005-0000-0000-00009A9C0000}"/>
    <cellStyle name="Percentuale 55 3 2" xfId="22647" xr:uid="{00000000-0005-0000-0000-00009B9C0000}"/>
    <cellStyle name="Percentuale 55 3 2 2" xfId="22648" xr:uid="{00000000-0005-0000-0000-00009C9C0000}"/>
    <cellStyle name="Percentuale 55 3 2 3" xfId="22649" xr:uid="{00000000-0005-0000-0000-00009D9C0000}"/>
    <cellStyle name="Percentuale 55 3 2 4" xfId="22650" xr:uid="{00000000-0005-0000-0000-00009E9C0000}"/>
    <cellStyle name="Percentuale 55 3 2 5" xfId="26094" xr:uid="{00000000-0005-0000-0000-00009F9C0000}"/>
    <cellStyle name="Percentuale 55 3 3" xfId="22651" xr:uid="{00000000-0005-0000-0000-0000A09C0000}"/>
    <cellStyle name="Percentuale 55 3 3 2" xfId="22652" xr:uid="{00000000-0005-0000-0000-0000A19C0000}"/>
    <cellStyle name="Percentuale 55 3 3 2 2" xfId="22653" xr:uid="{00000000-0005-0000-0000-0000A29C0000}"/>
    <cellStyle name="Percentuale 55 3 3 2 3" xfId="22654" xr:uid="{00000000-0005-0000-0000-0000A39C0000}"/>
    <cellStyle name="Percentuale 55 3 3 2 4" xfId="22655" xr:uid="{00000000-0005-0000-0000-0000A49C0000}"/>
    <cellStyle name="Percentuale 55 3 3 2 5" xfId="26096" xr:uid="{00000000-0005-0000-0000-0000A59C0000}"/>
    <cellStyle name="Percentuale 55 3 3 3" xfId="22656" xr:uid="{00000000-0005-0000-0000-0000A69C0000}"/>
    <cellStyle name="Percentuale 55 3 3 4" xfId="22657" xr:uid="{00000000-0005-0000-0000-0000A79C0000}"/>
    <cellStyle name="Percentuale 55 3 3 5" xfId="22658" xr:uid="{00000000-0005-0000-0000-0000A89C0000}"/>
    <cellStyle name="Percentuale 55 3 3 6" xfId="26095" xr:uid="{00000000-0005-0000-0000-0000A99C0000}"/>
    <cellStyle name="Percentuale 55 3 4" xfId="22659" xr:uid="{00000000-0005-0000-0000-0000AA9C0000}"/>
    <cellStyle name="Percentuale 55 3 4 2" xfId="22660" xr:uid="{00000000-0005-0000-0000-0000AB9C0000}"/>
    <cellStyle name="Percentuale 55 3 4 3" xfId="22661" xr:uid="{00000000-0005-0000-0000-0000AC9C0000}"/>
    <cellStyle name="Percentuale 55 3 4 4" xfId="22662" xr:uid="{00000000-0005-0000-0000-0000AD9C0000}"/>
    <cellStyle name="Percentuale 55 3 4 5" xfId="26097" xr:uid="{00000000-0005-0000-0000-0000AE9C0000}"/>
    <cellStyle name="Percentuale 55 3 5" xfId="22663" xr:uid="{00000000-0005-0000-0000-0000AF9C0000}"/>
    <cellStyle name="Percentuale 55 3 5 2" xfId="34315" xr:uid="{00000000-0005-0000-0000-0000B09C0000}"/>
    <cellStyle name="Percentuale 55 3 6" xfId="22664" xr:uid="{00000000-0005-0000-0000-0000B19C0000}"/>
    <cellStyle name="Percentuale 55 3 7" xfId="22665" xr:uid="{00000000-0005-0000-0000-0000B29C0000}"/>
    <cellStyle name="Percentuale 55 3 8" xfId="26093" xr:uid="{00000000-0005-0000-0000-0000B39C0000}"/>
    <cellStyle name="Percentuale 55 4" xfId="22666" xr:uid="{00000000-0005-0000-0000-0000B49C0000}"/>
    <cellStyle name="Percentuale 55 4 2" xfId="22667" xr:uid="{00000000-0005-0000-0000-0000B59C0000}"/>
    <cellStyle name="Percentuale 55 4 2 2" xfId="22668" xr:uid="{00000000-0005-0000-0000-0000B69C0000}"/>
    <cellStyle name="Percentuale 55 4 2 2 2" xfId="22669" xr:uid="{00000000-0005-0000-0000-0000B79C0000}"/>
    <cellStyle name="Percentuale 55 4 2 2 3" xfId="22670" xr:uid="{00000000-0005-0000-0000-0000B89C0000}"/>
    <cellStyle name="Percentuale 55 4 2 2 4" xfId="22671" xr:uid="{00000000-0005-0000-0000-0000B99C0000}"/>
    <cellStyle name="Percentuale 55 4 2 2 5" xfId="26100" xr:uid="{00000000-0005-0000-0000-0000BA9C0000}"/>
    <cellStyle name="Percentuale 55 4 2 3" xfId="22672" xr:uid="{00000000-0005-0000-0000-0000BB9C0000}"/>
    <cellStyle name="Percentuale 55 4 2 4" xfId="22673" xr:uid="{00000000-0005-0000-0000-0000BC9C0000}"/>
    <cellStyle name="Percentuale 55 4 2 5" xfId="22674" xr:uid="{00000000-0005-0000-0000-0000BD9C0000}"/>
    <cellStyle name="Percentuale 55 4 2 6" xfId="26099" xr:uid="{00000000-0005-0000-0000-0000BE9C0000}"/>
    <cellStyle name="Percentuale 55 4 3" xfId="22675" xr:uid="{00000000-0005-0000-0000-0000BF9C0000}"/>
    <cellStyle name="Percentuale 55 4 3 2" xfId="22676" xr:uid="{00000000-0005-0000-0000-0000C09C0000}"/>
    <cellStyle name="Percentuale 55 4 3 3" xfId="22677" xr:uid="{00000000-0005-0000-0000-0000C19C0000}"/>
    <cellStyle name="Percentuale 55 4 3 4" xfId="22678" xr:uid="{00000000-0005-0000-0000-0000C29C0000}"/>
    <cellStyle name="Percentuale 55 4 3 5" xfId="26101" xr:uid="{00000000-0005-0000-0000-0000C39C0000}"/>
    <cellStyle name="Percentuale 55 4 4" xfId="22679" xr:uid="{00000000-0005-0000-0000-0000C49C0000}"/>
    <cellStyle name="Percentuale 55 4 5" xfId="22680" xr:uid="{00000000-0005-0000-0000-0000C59C0000}"/>
    <cellStyle name="Percentuale 55 4 6" xfId="22681" xr:uid="{00000000-0005-0000-0000-0000C69C0000}"/>
    <cellStyle name="Percentuale 55 4 7" xfId="26098" xr:uid="{00000000-0005-0000-0000-0000C79C0000}"/>
    <cellStyle name="Percentuale 55 5" xfId="22682" xr:uid="{00000000-0005-0000-0000-0000C89C0000}"/>
    <cellStyle name="Percentuale 55 5 2" xfId="22683" xr:uid="{00000000-0005-0000-0000-0000C99C0000}"/>
    <cellStyle name="Percentuale 55 5 3" xfId="22684" xr:uid="{00000000-0005-0000-0000-0000CA9C0000}"/>
    <cellStyle name="Percentuale 55 5 4" xfId="22685" xr:uid="{00000000-0005-0000-0000-0000CB9C0000}"/>
    <cellStyle name="Percentuale 55 5 5" xfId="26102" xr:uid="{00000000-0005-0000-0000-0000CC9C0000}"/>
    <cellStyle name="Percentuale 55 6" xfId="22686" xr:uid="{00000000-0005-0000-0000-0000CD9C0000}"/>
    <cellStyle name="Percentuale 55 6 2" xfId="32947" xr:uid="{00000000-0005-0000-0000-0000CE9C0000}"/>
    <cellStyle name="Percentuale 55 7" xfId="22687" xr:uid="{00000000-0005-0000-0000-0000CF9C0000}"/>
    <cellStyle name="Percentuale 55 8" xfId="22688" xr:uid="{00000000-0005-0000-0000-0000D09C0000}"/>
    <cellStyle name="Percentuale 55 9" xfId="23856" xr:uid="{00000000-0005-0000-0000-0000D19C0000}"/>
    <cellStyle name="Percentuale 56" xfId="22689" xr:uid="{00000000-0005-0000-0000-0000D29C0000}"/>
    <cellStyle name="Percentuale 56 2" xfId="22690" xr:uid="{00000000-0005-0000-0000-0000D39C0000}"/>
    <cellStyle name="Percentuale 56 2 2" xfId="22691" xr:uid="{00000000-0005-0000-0000-0000D49C0000}"/>
    <cellStyle name="Percentuale 56 2 2 2" xfId="22692" xr:uid="{00000000-0005-0000-0000-0000D59C0000}"/>
    <cellStyle name="Percentuale 56 2 2 3" xfId="22693" xr:uid="{00000000-0005-0000-0000-0000D69C0000}"/>
    <cellStyle name="Percentuale 56 2 2 4" xfId="22694" xr:uid="{00000000-0005-0000-0000-0000D79C0000}"/>
    <cellStyle name="Percentuale 56 2 2 5" xfId="26104" xr:uid="{00000000-0005-0000-0000-0000D89C0000}"/>
    <cellStyle name="Percentuale 56 2 3" xfId="22695" xr:uid="{00000000-0005-0000-0000-0000D99C0000}"/>
    <cellStyle name="Percentuale 56 2 3 2" xfId="34316" xr:uid="{00000000-0005-0000-0000-0000DA9C0000}"/>
    <cellStyle name="Percentuale 56 2 4" xfId="22696" xr:uid="{00000000-0005-0000-0000-0000DB9C0000}"/>
    <cellStyle name="Percentuale 56 2 5" xfId="22697" xr:uid="{00000000-0005-0000-0000-0000DC9C0000}"/>
    <cellStyle name="Percentuale 56 2 6" xfId="26103" xr:uid="{00000000-0005-0000-0000-0000DD9C0000}"/>
    <cellStyle name="Percentuale 56 3" xfId="22698" xr:uid="{00000000-0005-0000-0000-0000DE9C0000}"/>
    <cellStyle name="Percentuale 56 3 2" xfId="22699" xr:uid="{00000000-0005-0000-0000-0000DF9C0000}"/>
    <cellStyle name="Percentuale 56 3 2 2" xfId="22700" xr:uid="{00000000-0005-0000-0000-0000E09C0000}"/>
    <cellStyle name="Percentuale 56 3 2 3" xfId="22701" xr:uid="{00000000-0005-0000-0000-0000E19C0000}"/>
    <cellStyle name="Percentuale 56 3 2 4" xfId="22702" xr:uid="{00000000-0005-0000-0000-0000E29C0000}"/>
    <cellStyle name="Percentuale 56 3 2 5" xfId="26106" xr:uid="{00000000-0005-0000-0000-0000E39C0000}"/>
    <cellStyle name="Percentuale 56 3 3" xfId="22703" xr:uid="{00000000-0005-0000-0000-0000E49C0000}"/>
    <cellStyle name="Percentuale 56 3 3 2" xfId="22704" xr:uid="{00000000-0005-0000-0000-0000E59C0000}"/>
    <cellStyle name="Percentuale 56 3 3 2 2" xfId="22705" xr:uid="{00000000-0005-0000-0000-0000E69C0000}"/>
    <cellStyle name="Percentuale 56 3 3 2 3" xfId="22706" xr:uid="{00000000-0005-0000-0000-0000E79C0000}"/>
    <cellStyle name="Percentuale 56 3 3 2 4" xfId="22707" xr:uid="{00000000-0005-0000-0000-0000E89C0000}"/>
    <cellStyle name="Percentuale 56 3 3 2 5" xfId="26108" xr:uid="{00000000-0005-0000-0000-0000E99C0000}"/>
    <cellStyle name="Percentuale 56 3 3 3" xfId="22708" xr:uid="{00000000-0005-0000-0000-0000EA9C0000}"/>
    <cellStyle name="Percentuale 56 3 3 4" xfId="22709" xr:uid="{00000000-0005-0000-0000-0000EB9C0000}"/>
    <cellStyle name="Percentuale 56 3 3 5" xfId="22710" xr:uid="{00000000-0005-0000-0000-0000EC9C0000}"/>
    <cellStyle name="Percentuale 56 3 3 6" xfId="26107" xr:uid="{00000000-0005-0000-0000-0000ED9C0000}"/>
    <cellStyle name="Percentuale 56 3 4" xfId="22711" xr:uid="{00000000-0005-0000-0000-0000EE9C0000}"/>
    <cellStyle name="Percentuale 56 3 4 2" xfId="22712" xr:uid="{00000000-0005-0000-0000-0000EF9C0000}"/>
    <cellStyle name="Percentuale 56 3 4 3" xfId="22713" xr:uid="{00000000-0005-0000-0000-0000F09C0000}"/>
    <cellStyle name="Percentuale 56 3 4 4" xfId="22714" xr:uid="{00000000-0005-0000-0000-0000F19C0000}"/>
    <cellStyle name="Percentuale 56 3 4 5" xfId="26109" xr:uid="{00000000-0005-0000-0000-0000F29C0000}"/>
    <cellStyle name="Percentuale 56 3 5" xfId="22715" xr:uid="{00000000-0005-0000-0000-0000F39C0000}"/>
    <cellStyle name="Percentuale 56 3 5 2" xfId="34317" xr:uid="{00000000-0005-0000-0000-0000F49C0000}"/>
    <cellStyle name="Percentuale 56 3 6" xfId="22716" xr:uid="{00000000-0005-0000-0000-0000F59C0000}"/>
    <cellStyle name="Percentuale 56 3 7" xfId="22717" xr:uid="{00000000-0005-0000-0000-0000F69C0000}"/>
    <cellStyle name="Percentuale 56 3 8" xfId="26105" xr:uid="{00000000-0005-0000-0000-0000F79C0000}"/>
    <cellStyle name="Percentuale 56 4" xfId="22718" xr:uid="{00000000-0005-0000-0000-0000F89C0000}"/>
    <cellStyle name="Percentuale 56 4 2" xfId="22719" xr:uid="{00000000-0005-0000-0000-0000F99C0000}"/>
    <cellStyle name="Percentuale 56 4 2 2" xfId="22720" xr:uid="{00000000-0005-0000-0000-0000FA9C0000}"/>
    <cellStyle name="Percentuale 56 4 2 2 2" xfId="22721" xr:uid="{00000000-0005-0000-0000-0000FB9C0000}"/>
    <cellStyle name="Percentuale 56 4 2 2 3" xfId="22722" xr:uid="{00000000-0005-0000-0000-0000FC9C0000}"/>
    <cellStyle name="Percentuale 56 4 2 2 4" xfId="22723" xr:uid="{00000000-0005-0000-0000-0000FD9C0000}"/>
    <cellStyle name="Percentuale 56 4 2 2 5" xfId="26112" xr:uid="{00000000-0005-0000-0000-0000FE9C0000}"/>
    <cellStyle name="Percentuale 56 4 2 3" xfId="22724" xr:uid="{00000000-0005-0000-0000-0000FF9C0000}"/>
    <cellStyle name="Percentuale 56 4 2 4" xfId="22725" xr:uid="{00000000-0005-0000-0000-0000009D0000}"/>
    <cellStyle name="Percentuale 56 4 2 5" xfId="22726" xr:uid="{00000000-0005-0000-0000-0000019D0000}"/>
    <cellStyle name="Percentuale 56 4 2 6" xfId="26111" xr:uid="{00000000-0005-0000-0000-0000029D0000}"/>
    <cellStyle name="Percentuale 56 4 3" xfId="22727" xr:uid="{00000000-0005-0000-0000-0000039D0000}"/>
    <cellStyle name="Percentuale 56 4 3 2" xfId="22728" xr:uid="{00000000-0005-0000-0000-0000049D0000}"/>
    <cellStyle name="Percentuale 56 4 3 3" xfId="22729" xr:uid="{00000000-0005-0000-0000-0000059D0000}"/>
    <cellStyle name="Percentuale 56 4 3 4" xfId="22730" xr:uid="{00000000-0005-0000-0000-0000069D0000}"/>
    <cellStyle name="Percentuale 56 4 3 5" xfId="26113" xr:uid="{00000000-0005-0000-0000-0000079D0000}"/>
    <cellStyle name="Percentuale 56 4 4" xfId="22731" xr:uid="{00000000-0005-0000-0000-0000089D0000}"/>
    <cellStyle name="Percentuale 56 4 5" xfId="22732" xr:uid="{00000000-0005-0000-0000-0000099D0000}"/>
    <cellStyle name="Percentuale 56 4 6" xfId="22733" xr:uid="{00000000-0005-0000-0000-00000A9D0000}"/>
    <cellStyle name="Percentuale 56 4 7" xfId="26110" xr:uid="{00000000-0005-0000-0000-00000B9D0000}"/>
    <cellStyle name="Percentuale 56 5" xfId="22734" xr:uid="{00000000-0005-0000-0000-00000C9D0000}"/>
    <cellStyle name="Percentuale 56 5 2" xfId="22735" xr:uid="{00000000-0005-0000-0000-00000D9D0000}"/>
    <cellStyle name="Percentuale 56 5 3" xfId="22736" xr:uid="{00000000-0005-0000-0000-00000E9D0000}"/>
    <cellStyle name="Percentuale 56 5 4" xfId="22737" xr:uid="{00000000-0005-0000-0000-00000F9D0000}"/>
    <cellStyle name="Percentuale 56 5 5" xfId="26114" xr:uid="{00000000-0005-0000-0000-0000109D0000}"/>
    <cellStyle name="Percentuale 56 6" xfId="22738" xr:uid="{00000000-0005-0000-0000-0000119D0000}"/>
    <cellStyle name="Percentuale 56 6 2" xfId="32948" xr:uid="{00000000-0005-0000-0000-0000129D0000}"/>
    <cellStyle name="Percentuale 56 7" xfId="22739" xr:uid="{00000000-0005-0000-0000-0000139D0000}"/>
    <cellStyle name="Percentuale 56 8" xfId="22740" xr:uid="{00000000-0005-0000-0000-0000149D0000}"/>
    <cellStyle name="Percentuale 56 9" xfId="23857" xr:uid="{00000000-0005-0000-0000-0000159D0000}"/>
    <cellStyle name="Percentuale 57" xfId="22741" xr:uid="{00000000-0005-0000-0000-0000169D0000}"/>
    <cellStyle name="Percentuale 57 2" xfId="22742" xr:uid="{00000000-0005-0000-0000-0000179D0000}"/>
    <cellStyle name="Percentuale 57 2 2" xfId="22743" xr:uid="{00000000-0005-0000-0000-0000189D0000}"/>
    <cellStyle name="Percentuale 57 2 2 2" xfId="22744" xr:uid="{00000000-0005-0000-0000-0000199D0000}"/>
    <cellStyle name="Percentuale 57 2 2 3" xfId="22745" xr:uid="{00000000-0005-0000-0000-00001A9D0000}"/>
    <cellStyle name="Percentuale 57 2 2 4" xfId="22746" xr:uid="{00000000-0005-0000-0000-00001B9D0000}"/>
    <cellStyle name="Percentuale 57 2 2 5" xfId="26116" xr:uid="{00000000-0005-0000-0000-00001C9D0000}"/>
    <cellStyle name="Percentuale 57 2 3" xfId="22747" xr:uid="{00000000-0005-0000-0000-00001D9D0000}"/>
    <cellStyle name="Percentuale 57 2 3 2" xfId="34318" xr:uid="{00000000-0005-0000-0000-00001E9D0000}"/>
    <cellStyle name="Percentuale 57 2 4" xfId="22748" xr:uid="{00000000-0005-0000-0000-00001F9D0000}"/>
    <cellStyle name="Percentuale 57 2 5" xfId="22749" xr:uid="{00000000-0005-0000-0000-0000209D0000}"/>
    <cellStyle name="Percentuale 57 2 6" xfId="26115" xr:uid="{00000000-0005-0000-0000-0000219D0000}"/>
    <cellStyle name="Percentuale 57 3" xfId="22750" xr:uid="{00000000-0005-0000-0000-0000229D0000}"/>
    <cellStyle name="Percentuale 57 3 2" xfId="22751" xr:uid="{00000000-0005-0000-0000-0000239D0000}"/>
    <cellStyle name="Percentuale 57 3 2 2" xfId="22752" xr:uid="{00000000-0005-0000-0000-0000249D0000}"/>
    <cellStyle name="Percentuale 57 3 2 3" xfId="22753" xr:uid="{00000000-0005-0000-0000-0000259D0000}"/>
    <cellStyle name="Percentuale 57 3 2 4" xfId="22754" xr:uid="{00000000-0005-0000-0000-0000269D0000}"/>
    <cellStyle name="Percentuale 57 3 2 5" xfId="26118" xr:uid="{00000000-0005-0000-0000-0000279D0000}"/>
    <cellStyle name="Percentuale 57 3 3" xfId="22755" xr:uid="{00000000-0005-0000-0000-0000289D0000}"/>
    <cellStyle name="Percentuale 57 3 3 2" xfId="22756" xr:uid="{00000000-0005-0000-0000-0000299D0000}"/>
    <cellStyle name="Percentuale 57 3 3 2 2" xfId="22757" xr:uid="{00000000-0005-0000-0000-00002A9D0000}"/>
    <cellStyle name="Percentuale 57 3 3 2 3" xfId="22758" xr:uid="{00000000-0005-0000-0000-00002B9D0000}"/>
    <cellStyle name="Percentuale 57 3 3 2 4" xfId="22759" xr:uid="{00000000-0005-0000-0000-00002C9D0000}"/>
    <cellStyle name="Percentuale 57 3 3 2 5" xfId="26120" xr:uid="{00000000-0005-0000-0000-00002D9D0000}"/>
    <cellStyle name="Percentuale 57 3 3 3" xfId="22760" xr:uid="{00000000-0005-0000-0000-00002E9D0000}"/>
    <cellStyle name="Percentuale 57 3 3 4" xfId="22761" xr:uid="{00000000-0005-0000-0000-00002F9D0000}"/>
    <cellStyle name="Percentuale 57 3 3 5" xfId="22762" xr:uid="{00000000-0005-0000-0000-0000309D0000}"/>
    <cellStyle name="Percentuale 57 3 3 6" xfId="26119" xr:uid="{00000000-0005-0000-0000-0000319D0000}"/>
    <cellStyle name="Percentuale 57 3 4" xfId="22763" xr:uid="{00000000-0005-0000-0000-0000329D0000}"/>
    <cellStyle name="Percentuale 57 3 4 2" xfId="22764" xr:uid="{00000000-0005-0000-0000-0000339D0000}"/>
    <cellStyle name="Percentuale 57 3 4 3" xfId="22765" xr:uid="{00000000-0005-0000-0000-0000349D0000}"/>
    <cellStyle name="Percentuale 57 3 4 4" xfId="22766" xr:uid="{00000000-0005-0000-0000-0000359D0000}"/>
    <cellStyle name="Percentuale 57 3 4 5" xfId="26121" xr:uid="{00000000-0005-0000-0000-0000369D0000}"/>
    <cellStyle name="Percentuale 57 3 5" xfId="22767" xr:uid="{00000000-0005-0000-0000-0000379D0000}"/>
    <cellStyle name="Percentuale 57 3 5 2" xfId="34319" xr:uid="{00000000-0005-0000-0000-0000389D0000}"/>
    <cellStyle name="Percentuale 57 3 6" xfId="22768" xr:uid="{00000000-0005-0000-0000-0000399D0000}"/>
    <cellStyle name="Percentuale 57 3 7" xfId="22769" xr:uid="{00000000-0005-0000-0000-00003A9D0000}"/>
    <cellStyle name="Percentuale 57 3 8" xfId="26117" xr:uid="{00000000-0005-0000-0000-00003B9D0000}"/>
    <cellStyle name="Percentuale 57 4" xfId="22770" xr:uid="{00000000-0005-0000-0000-00003C9D0000}"/>
    <cellStyle name="Percentuale 57 4 2" xfId="22771" xr:uid="{00000000-0005-0000-0000-00003D9D0000}"/>
    <cellStyle name="Percentuale 57 4 2 2" xfId="22772" xr:uid="{00000000-0005-0000-0000-00003E9D0000}"/>
    <cellStyle name="Percentuale 57 4 2 2 2" xfId="22773" xr:uid="{00000000-0005-0000-0000-00003F9D0000}"/>
    <cellStyle name="Percentuale 57 4 2 2 3" xfId="22774" xr:uid="{00000000-0005-0000-0000-0000409D0000}"/>
    <cellStyle name="Percentuale 57 4 2 2 4" xfId="22775" xr:uid="{00000000-0005-0000-0000-0000419D0000}"/>
    <cellStyle name="Percentuale 57 4 2 2 5" xfId="26124" xr:uid="{00000000-0005-0000-0000-0000429D0000}"/>
    <cellStyle name="Percentuale 57 4 2 3" xfId="22776" xr:uid="{00000000-0005-0000-0000-0000439D0000}"/>
    <cellStyle name="Percentuale 57 4 2 4" xfId="22777" xr:uid="{00000000-0005-0000-0000-0000449D0000}"/>
    <cellStyle name="Percentuale 57 4 2 5" xfId="22778" xr:uid="{00000000-0005-0000-0000-0000459D0000}"/>
    <cellStyle name="Percentuale 57 4 2 6" xfId="26123" xr:uid="{00000000-0005-0000-0000-0000469D0000}"/>
    <cellStyle name="Percentuale 57 4 3" xfId="22779" xr:uid="{00000000-0005-0000-0000-0000479D0000}"/>
    <cellStyle name="Percentuale 57 4 3 2" xfId="22780" xr:uid="{00000000-0005-0000-0000-0000489D0000}"/>
    <cellStyle name="Percentuale 57 4 3 3" xfId="22781" xr:uid="{00000000-0005-0000-0000-0000499D0000}"/>
    <cellStyle name="Percentuale 57 4 3 4" xfId="22782" xr:uid="{00000000-0005-0000-0000-00004A9D0000}"/>
    <cellStyle name="Percentuale 57 4 3 5" xfId="26125" xr:uid="{00000000-0005-0000-0000-00004B9D0000}"/>
    <cellStyle name="Percentuale 57 4 4" xfId="22783" xr:uid="{00000000-0005-0000-0000-00004C9D0000}"/>
    <cellStyle name="Percentuale 57 4 5" xfId="22784" xr:uid="{00000000-0005-0000-0000-00004D9D0000}"/>
    <cellStyle name="Percentuale 57 4 6" xfId="22785" xr:uid="{00000000-0005-0000-0000-00004E9D0000}"/>
    <cellStyle name="Percentuale 57 4 7" xfId="26122" xr:uid="{00000000-0005-0000-0000-00004F9D0000}"/>
    <cellStyle name="Percentuale 57 5" xfId="22786" xr:uid="{00000000-0005-0000-0000-0000509D0000}"/>
    <cellStyle name="Percentuale 57 5 2" xfId="22787" xr:uid="{00000000-0005-0000-0000-0000519D0000}"/>
    <cellStyle name="Percentuale 57 5 3" xfId="22788" xr:uid="{00000000-0005-0000-0000-0000529D0000}"/>
    <cellStyle name="Percentuale 57 5 4" xfId="22789" xr:uid="{00000000-0005-0000-0000-0000539D0000}"/>
    <cellStyle name="Percentuale 57 5 5" xfId="26126" xr:uid="{00000000-0005-0000-0000-0000549D0000}"/>
    <cellStyle name="Percentuale 57 6" xfId="22790" xr:uid="{00000000-0005-0000-0000-0000559D0000}"/>
    <cellStyle name="Percentuale 57 6 2" xfId="32949" xr:uid="{00000000-0005-0000-0000-0000569D0000}"/>
    <cellStyle name="Percentuale 57 7" xfId="22791" xr:uid="{00000000-0005-0000-0000-0000579D0000}"/>
    <cellStyle name="Percentuale 57 8" xfId="22792" xr:uid="{00000000-0005-0000-0000-0000589D0000}"/>
    <cellStyle name="Percentuale 57 9" xfId="23858" xr:uid="{00000000-0005-0000-0000-0000599D0000}"/>
    <cellStyle name="Percentuale 58" xfId="22793" xr:uid="{00000000-0005-0000-0000-00005A9D0000}"/>
    <cellStyle name="Percentuale 58 2" xfId="22794" xr:uid="{00000000-0005-0000-0000-00005B9D0000}"/>
    <cellStyle name="Percentuale 58 2 2" xfId="22795" xr:uid="{00000000-0005-0000-0000-00005C9D0000}"/>
    <cellStyle name="Percentuale 58 2 2 2" xfId="22796" xr:uid="{00000000-0005-0000-0000-00005D9D0000}"/>
    <cellStyle name="Percentuale 58 2 2 3" xfId="22797" xr:uid="{00000000-0005-0000-0000-00005E9D0000}"/>
    <cellStyle name="Percentuale 58 2 2 4" xfId="22798" xr:uid="{00000000-0005-0000-0000-00005F9D0000}"/>
    <cellStyle name="Percentuale 58 2 2 5" xfId="26128" xr:uid="{00000000-0005-0000-0000-0000609D0000}"/>
    <cellStyle name="Percentuale 58 2 3" xfId="22799" xr:uid="{00000000-0005-0000-0000-0000619D0000}"/>
    <cellStyle name="Percentuale 58 2 3 2" xfId="34320" xr:uid="{00000000-0005-0000-0000-0000629D0000}"/>
    <cellStyle name="Percentuale 58 2 4" xfId="22800" xr:uid="{00000000-0005-0000-0000-0000639D0000}"/>
    <cellStyle name="Percentuale 58 2 5" xfId="22801" xr:uid="{00000000-0005-0000-0000-0000649D0000}"/>
    <cellStyle name="Percentuale 58 2 6" xfId="26127" xr:uid="{00000000-0005-0000-0000-0000659D0000}"/>
    <cellStyle name="Percentuale 58 3" xfId="22802" xr:uid="{00000000-0005-0000-0000-0000669D0000}"/>
    <cellStyle name="Percentuale 58 3 2" xfId="22803" xr:uid="{00000000-0005-0000-0000-0000679D0000}"/>
    <cellStyle name="Percentuale 58 3 2 2" xfId="22804" xr:uid="{00000000-0005-0000-0000-0000689D0000}"/>
    <cellStyle name="Percentuale 58 3 2 3" xfId="22805" xr:uid="{00000000-0005-0000-0000-0000699D0000}"/>
    <cellStyle name="Percentuale 58 3 2 4" xfId="22806" xr:uid="{00000000-0005-0000-0000-00006A9D0000}"/>
    <cellStyle name="Percentuale 58 3 2 5" xfId="26130" xr:uid="{00000000-0005-0000-0000-00006B9D0000}"/>
    <cellStyle name="Percentuale 58 3 3" xfId="22807" xr:uid="{00000000-0005-0000-0000-00006C9D0000}"/>
    <cellStyle name="Percentuale 58 3 3 2" xfId="22808" xr:uid="{00000000-0005-0000-0000-00006D9D0000}"/>
    <cellStyle name="Percentuale 58 3 3 2 2" xfId="22809" xr:uid="{00000000-0005-0000-0000-00006E9D0000}"/>
    <cellStyle name="Percentuale 58 3 3 2 3" xfId="22810" xr:uid="{00000000-0005-0000-0000-00006F9D0000}"/>
    <cellStyle name="Percentuale 58 3 3 2 4" xfId="22811" xr:uid="{00000000-0005-0000-0000-0000709D0000}"/>
    <cellStyle name="Percentuale 58 3 3 2 5" xfId="26132" xr:uid="{00000000-0005-0000-0000-0000719D0000}"/>
    <cellStyle name="Percentuale 58 3 3 3" xfId="22812" xr:uid="{00000000-0005-0000-0000-0000729D0000}"/>
    <cellStyle name="Percentuale 58 3 3 4" xfId="22813" xr:uid="{00000000-0005-0000-0000-0000739D0000}"/>
    <cellStyle name="Percentuale 58 3 3 5" xfId="22814" xr:uid="{00000000-0005-0000-0000-0000749D0000}"/>
    <cellStyle name="Percentuale 58 3 3 6" xfId="26131" xr:uid="{00000000-0005-0000-0000-0000759D0000}"/>
    <cellStyle name="Percentuale 58 3 4" xfId="22815" xr:uid="{00000000-0005-0000-0000-0000769D0000}"/>
    <cellStyle name="Percentuale 58 3 4 2" xfId="22816" xr:uid="{00000000-0005-0000-0000-0000779D0000}"/>
    <cellStyle name="Percentuale 58 3 4 3" xfId="22817" xr:uid="{00000000-0005-0000-0000-0000789D0000}"/>
    <cellStyle name="Percentuale 58 3 4 4" xfId="22818" xr:uid="{00000000-0005-0000-0000-0000799D0000}"/>
    <cellStyle name="Percentuale 58 3 4 5" xfId="26133" xr:uid="{00000000-0005-0000-0000-00007A9D0000}"/>
    <cellStyle name="Percentuale 58 3 5" xfId="22819" xr:uid="{00000000-0005-0000-0000-00007B9D0000}"/>
    <cellStyle name="Percentuale 58 3 5 2" xfId="34321" xr:uid="{00000000-0005-0000-0000-00007C9D0000}"/>
    <cellStyle name="Percentuale 58 3 6" xfId="22820" xr:uid="{00000000-0005-0000-0000-00007D9D0000}"/>
    <cellStyle name="Percentuale 58 3 7" xfId="22821" xr:uid="{00000000-0005-0000-0000-00007E9D0000}"/>
    <cellStyle name="Percentuale 58 3 8" xfId="26129" xr:uid="{00000000-0005-0000-0000-00007F9D0000}"/>
    <cellStyle name="Percentuale 58 4" xfId="22822" xr:uid="{00000000-0005-0000-0000-0000809D0000}"/>
    <cellStyle name="Percentuale 58 4 2" xfId="22823" xr:uid="{00000000-0005-0000-0000-0000819D0000}"/>
    <cellStyle name="Percentuale 58 4 2 2" xfId="22824" xr:uid="{00000000-0005-0000-0000-0000829D0000}"/>
    <cellStyle name="Percentuale 58 4 2 2 2" xfId="22825" xr:uid="{00000000-0005-0000-0000-0000839D0000}"/>
    <cellStyle name="Percentuale 58 4 2 2 3" xfId="22826" xr:uid="{00000000-0005-0000-0000-0000849D0000}"/>
    <cellStyle name="Percentuale 58 4 2 2 4" xfId="22827" xr:uid="{00000000-0005-0000-0000-0000859D0000}"/>
    <cellStyle name="Percentuale 58 4 2 2 5" xfId="26136" xr:uid="{00000000-0005-0000-0000-0000869D0000}"/>
    <cellStyle name="Percentuale 58 4 2 3" xfId="22828" xr:uid="{00000000-0005-0000-0000-0000879D0000}"/>
    <cellStyle name="Percentuale 58 4 2 4" xfId="22829" xr:uid="{00000000-0005-0000-0000-0000889D0000}"/>
    <cellStyle name="Percentuale 58 4 2 5" xfId="22830" xr:uid="{00000000-0005-0000-0000-0000899D0000}"/>
    <cellStyle name="Percentuale 58 4 2 6" xfId="26135" xr:uid="{00000000-0005-0000-0000-00008A9D0000}"/>
    <cellStyle name="Percentuale 58 4 3" xfId="22831" xr:uid="{00000000-0005-0000-0000-00008B9D0000}"/>
    <cellStyle name="Percentuale 58 4 3 2" xfId="22832" xr:uid="{00000000-0005-0000-0000-00008C9D0000}"/>
    <cellStyle name="Percentuale 58 4 3 3" xfId="22833" xr:uid="{00000000-0005-0000-0000-00008D9D0000}"/>
    <cellStyle name="Percentuale 58 4 3 4" xfId="22834" xr:uid="{00000000-0005-0000-0000-00008E9D0000}"/>
    <cellStyle name="Percentuale 58 4 3 5" xfId="26137" xr:uid="{00000000-0005-0000-0000-00008F9D0000}"/>
    <cellStyle name="Percentuale 58 4 4" xfId="22835" xr:uid="{00000000-0005-0000-0000-0000909D0000}"/>
    <cellStyle name="Percentuale 58 4 5" xfId="22836" xr:uid="{00000000-0005-0000-0000-0000919D0000}"/>
    <cellStyle name="Percentuale 58 4 6" xfId="22837" xr:uid="{00000000-0005-0000-0000-0000929D0000}"/>
    <cellStyle name="Percentuale 58 4 7" xfId="26134" xr:uid="{00000000-0005-0000-0000-0000939D0000}"/>
    <cellStyle name="Percentuale 58 5" xfId="22838" xr:uid="{00000000-0005-0000-0000-0000949D0000}"/>
    <cellStyle name="Percentuale 58 5 2" xfId="22839" xr:uid="{00000000-0005-0000-0000-0000959D0000}"/>
    <cellStyle name="Percentuale 58 5 3" xfId="22840" xr:uid="{00000000-0005-0000-0000-0000969D0000}"/>
    <cellStyle name="Percentuale 58 5 4" xfId="22841" xr:uid="{00000000-0005-0000-0000-0000979D0000}"/>
    <cellStyle name="Percentuale 58 5 5" xfId="26138" xr:uid="{00000000-0005-0000-0000-0000989D0000}"/>
    <cellStyle name="Percentuale 58 6" xfId="22842" xr:uid="{00000000-0005-0000-0000-0000999D0000}"/>
    <cellStyle name="Percentuale 58 6 2" xfId="32950" xr:uid="{00000000-0005-0000-0000-00009A9D0000}"/>
    <cellStyle name="Percentuale 58 7" xfId="22843" xr:uid="{00000000-0005-0000-0000-00009B9D0000}"/>
    <cellStyle name="Percentuale 58 8" xfId="22844" xr:uid="{00000000-0005-0000-0000-00009C9D0000}"/>
    <cellStyle name="Percentuale 58 9" xfId="23859" xr:uid="{00000000-0005-0000-0000-00009D9D0000}"/>
    <cellStyle name="Percentuale 59" xfId="22845" xr:uid="{00000000-0005-0000-0000-00009E9D0000}"/>
    <cellStyle name="Percentuale 59 2" xfId="22846" xr:uid="{00000000-0005-0000-0000-00009F9D0000}"/>
    <cellStyle name="Percentuale 59 2 2" xfId="22847" xr:uid="{00000000-0005-0000-0000-0000A09D0000}"/>
    <cellStyle name="Percentuale 59 2 2 2" xfId="22848" xr:uid="{00000000-0005-0000-0000-0000A19D0000}"/>
    <cellStyle name="Percentuale 59 2 2 3" xfId="22849" xr:uid="{00000000-0005-0000-0000-0000A29D0000}"/>
    <cellStyle name="Percentuale 59 2 2 4" xfId="22850" xr:uid="{00000000-0005-0000-0000-0000A39D0000}"/>
    <cellStyle name="Percentuale 59 2 2 5" xfId="26140" xr:uid="{00000000-0005-0000-0000-0000A49D0000}"/>
    <cellStyle name="Percentuale 59 2 3" xfId="22851" xr:uid="{00000000-0005-0000-0000-0000A59D0000}"/>
    <cellStyle name="Percentuale 59 2 3 2" xfId="34322" xr:uid="{00000000-0005-0000-0000-0000A69D0000}"/>
    <cellStyle name="Percentuale 59 2 4" xfId="22852" xr:uid="{00000000-0005-0000-0000-0000A79D0000}"/>
    <cellStyle name="Percentuale 59 2 5" xfId="22853" xr:uid="{00000000-0005-0000-0000-0000A89D0000}"/>
    <cellStyle name="Percentuale 59 2 6" xfId="26139" xr:uid="{00000000-0005-0000-0000-0000A99D0000}"/>
    <cellStyle name="Percentuale 59 3" xfId="22854" xr:uid="{00000000-0005-0000-0000-0000AA9D0000}"/>
    <cellStyle name="Percentuale 59 3 2" xfId="22855" xr:uid="{00000000-0005-0000-0000-0000AB9D0000}"/>
    <cellStyle name="Percentuale 59 3 2 2" xfId="22856" xr:uid="{00000000-0005-0000-0000-0000AC9D0000}"/>
    <cellStyle name="Percentuale 59 3 2 3" xfId="22857" xr:uid="{00000000-0005-0000-0000-0000AD9D0000}"/>
    <cellStyle name="Percentuale 59 3 2 4" xfId="22858" xr:uid="{00000000-0005-0000-0000-0000AE9D0000}"/>
    <cellStyle name="Percentuale 59 3 2 5" xfId="26142" xr:uid="{00000000-0005-0000-0000-0000AF9D0000}"/>
    <cellStyle name="Percentuale 59 3 3" xfId="22859" xr:uid="{00000000-0005-0000-0000-0000B09D0000}"/>
    <cellStyle name="Percentuale 59 3 3 2" xfId="22860" xr:uid="{00000000-0005-0000-0000-0000B19D0000}"/>
    <cellStyle name="Percentuale 59 3 3 2 2" xfId="22861" xr:uid="{00000000-0005-0000-0000-0000B29D0000}"/>
    <cellStyle name="Percentuale 59 3 3 2 3" xfId="22862" xr:uid="{00000000-0005-0000-0000-0000B39D0000}"/>
    <cellStyle name="Percentuale 59 3 3 2 4" xfId="22863" xr:uid="{00000000-0005-0000-0000-0000B49D0000}"/>
    <cellStyle name="Percentuale 59 3 3 2 5" xfId="26144" xr:uid="{00000000-0005-0000-0000-0000B59D0000}"/>
    <cellStyle name="Percentuale 59 3 3 3" xfId="22864" xr:uid="{00000000-0005-0000-0000-0000B69D0000}"/>
    <cellStyle name="Percentuale 59 3 3 4" xfId="22865" xr:uid="{00000000-0005-0000-0000-0000B79D0000}"/>
    <cellStyle name="Percentuale 59 3 3 5" xfId="22866" xr:uid="{00000000-0005-0000-0000-0000B89D0000}"/>
    <cellStyle name="Percentuale 59 3 3 6" xfId="26143" xr:uid="{00000000-0005-0000-0000-0000B99D0000}"/>
    <cellStyle name="Percentuale 59 3 4" xfId="22867" xr:uid="{00000000-0005-0000-0000-0000BA9D0000}"/>
    <cellStyle name="Percentuale 59 3 4 2" xfId="22868" xr:uid="{00000000-0005-0000-0000-0000BB9D0000}"/>
    <cellStyle name="Percentuale 59 3 4 3" xfId="22869" xr:uid="{00000000-0005-0000-0000-0000BC9D0000}"/>
    <cellStyle name="Percentuale 59 3 4 4" xfId="22870" xr:uid="{00000000-0005-0000-0000-0000BD9D0000}"/>
    <cellStyle name="Percentuale 59 3 4 5" xfId="26145" xr:uid="{00000000-0005-0000-0000-0000BE9D0000}"/>
    <cellStyle name="Percentuale 59 3 5" xfId="22871" xr:uid="{00000000-0005-0000-0000-0000BF9D0000}"/>
    <cellStyle name="Percentuale 59 3 5 2" xfId="34323" xr:uid="{00000000-0005-0000-0000-0000C09D0000}"/>
    <cellStyle name="Percentuale 59 3 6" xfId="22872" xr:uid="{00000000-0005-0000-0000-0000C19D0000}"/>
    <cellStyle name="Percentuale 59 3 7" xfId="22873" xr:uid="{00000000-0005-0000-0000-0000C29D0000}"/>
    <cellStyle name="Percentuale 59 3 8" xfId="26141" xr:uid="{00000000-0005-0000-0000-0000C39D0000}"/>
    <cellStyle name="Percentuale 59 4" xfId="22874" xr:uid="{00000000-0005-0000-0000-0000C49D0000}"/>
    <cellStyle name="Percentuale 59 4 2" xfId="22875" xr:uid="{00000000-0005-0000-0000-0000C59D0000}"/>
    <cellStyle name="Percentuale 59 4 2 2" xfId="22876" xr:uid="{00000000-0005-0000-0000-0000C69D0000}"/>
    <cellStyle name="Percentuale 59 4 2 2 2" xfId="22877" xr:uid="{00000000-0005-0000-0000-0000C79D0000}"/>
    <cellStyle name="Percentuale 59 4 2 2 3" xfId="22878" xr:uid="{00000000-0005-0000-0000-0000C89D0000}"/>
    <cellStyle name="Percentuale 59 4 2 2 4" xfId="22879" xr:uid="{00000000-0005-0000-0000-0000C99D0000}"/>
    <cellStyle name="Percentuale 59 4 2 2 5" xfId="26148" xr:uid="{00000000-0005-0000-0000-0000CA9D0000}"/>
    <cellStyle name="Percentuale 59 4 2 3" xfId="22880" xr:uid="{00000000-0005-0000-0000-0000CB9D0000}"/>
    <cellStyle name="Percentuale 59 4 2 4" xfId="22881" xr:uid="{00000000-0005-0000-0000-0000CC9D0000}"/>
    <cellStyle name="Percentuale 59 4 2 5" xfId="22882" xr:uid="{00000000-0005-0000-0000-0000CD9D0000}"/>
    <cellStyle name="Percentuale 59 4 2 6" xfId="26147" xr:uid="{00000000-0005-0000-0000-0000CE9D0000}"/>
    <cellStyle name="Percentuale 59 4 3" xfId="22883" xr:uid="{00000000-0005-0000-0000-0000CF9D0000}"/>
    <cellStyle name="Percentuale 59 4 3 2" xfId="22884" xr:uid="{00000000-0005-0000-0000-0000D09D0000}"/>
    <cellStyle name="Percentuale 59 4 3 3" xfId="22885" xr:uid="{00000000-0005-0000-0000-0000D19D0000}"/>
    <cellStyle name="Percentuale 59 4 3 4" xfId="22886" xr:uid="{00000000-0005-0000-0000-0000D29D0000}"/>
    <cellStyle name="Percentuale 59 4 3 5" xfId="26149" xr:uid="{00000000-0005-0000-0000-0000D39D0000}"/>
    <cellStyle name="Percentuale 59 4 4" xfId="22887" xr:uid="{00000000-0005-0000-0000-0000D49D0000}"/>
    <cellStyle name="Percentuale 59 4 5" xfId="22888" xr:uid="{00000000-0005-0000-0000-0000D59D0000}"/>
    <cellStyle name="Percentuale 59 4 6" xfId="22889" xr:uid="{00000000-0005-0000-0000-0000D69D0000}"/>
    <cellStyle name="Percentuale 59 4 7" xfId="26146" xr:uid="{00000000-0005-0000-0000-0000D79D0000}"/>
    <cellStyle name="Percentuale 59 5" xfId="22890" xr:uid="{00000000-0005-0000-0000-0000D89D0000}"/>
    <cellStyle name="Percentuale 59 5 2" xfId="22891" xr:uid="{00000000-0005-0000-0000-0000D99D0000}"/>
    <cellStyle name="Percentuale 59 5 3" xfId="22892" xr:uid="{00000000-0005-0000-0000-0000DA9D0000}"/>
    <cellStyle name="Percentuale 59 5 4" xfId="22893" xr:uid="{00000000-0005-0000-0000-0000DB9D0000}"/>
    <cellStyle name="Percentuale 59 5 5" xfId="26150" xr:uid="{00000000-0005-0000-0000-0000DC9D0000}"/>
    <cellStyle name="Percentuale 59 6" xfId="22894" xr:uid="{00000000-0005-0000-0000-0000DD9D0000}"/>
    <cellStyle name="Percentuale 59 6 2" xfId="32951" xr:uid="{00000000-0005-0000-0000-0000DE9D0000}"/>
    <cellStyle name="Percentuale 59 7" xfId="22895" xr:uid="{00000000-0005-0000-0000-0000DF9D0000}"/>
    <cellStyle name="Percentuale 59 8" xfId="22896" xr:uid="{00000000-0005-0000-0000-0000E09D0000}"/>
    <cellStyle name="Percentuale 59 9" xfId="23860" xr:uid="{00000000-0005-0000-0000-0000E19D0000}"/>
    <cellStyle name="Percentuale 6" xfId="22897" xr:uid="{00000000-0005-0000-0000-0000E29D0000}"/>
    <cellStyle name="Percentuale 6 2" xfId="22898" xr:uid="{00000000-0005-0000-0000-0000E39D0000}"/>
    <cellStyle name="Percentuale 6 2 2" xfId="22899" xr:uid="{00000000-0005-0000-0000-0000E49D0000}"/>
    <cellStyle name="Percentuale 6 2 2 2" xfId="22900" xr:uid="{00000000-0005-0000-0000-0000E59D0000}"/>
    <cellStyle name="Percentuale 6 2 2 3" xfId="22901" xr:uid="{00000000-0005-0000-0000-0000E69D0000}"/>
    <cellStyle name="Percentuale 6 2 2 4" xfId="22902" xr:uid="{00000000-0005-0000-0000-0000E79D0000}"/>
    <cellStyle name="Percentuale 6 2 2 5" xfId="26152" xr:uid="{00000000-0005-0000-0000-0000E89D0000}"/>
    <cellStyle name="Percentuale 6 2 3" xfId="22903" xr:uid="{00000000-0005-0000-0000-0000E99D0000}"/>
    <cellStyle name="Percentuale 6 2 3 2" xfId="34324" xr:uid="{00000000-0005-0000-0000-0000EA9D0000}"/>
    <cellStyle name="Percentuale 6 2 4" xfId="22904" xr:uid="{00000000-0005-0000-0000-0000EB9D0000}"/>
    <cellStyle name="Percentuale 6 2 5" xfId="22905" xr:uid="{00000000-0005-0000-0000-0000EC9D0000}"/>
    <cellStyle name="Percentuale 6 2 6" xfId="26151" xr:uid="{00000000-0005-0000-0000-0000ED9D0000}"/>
    <cellStyle name="Percentuale 6 3" xfId="22906" xr:uid="{00000000-0005-0000-0000-0000EE9D0000}"/>
    <cellStyle name="Percentuale 6 3 2" xfId="22907" xr:uid="{00000000-0005-0000-0000-0000EF9D0000}"/>
    <cellStyle name="Percentuale 6 3 2 2" xfId="22908" xr:uid="{00000000-0005-0000-0000-0000F09D0000}"/>
    <cellStyle name="Percentuale 6 3 2 3" xfId="22909" xr:uid="{00000000-0005-0000-0000-0000F19D0000}"/>
    <cellStyle name="Percentuale 6 3 2 4" xfId="22910" xr:uid="{00000000-0005-0000-0000-0000F29D0000}"/>
    <cellStyle name="Percentuale 6 3 2 5" xfId="26154" xr:uid="{00000000-0005-0000-0000-0000F39D0000}"/>
    <cellStyle name="Percentuale 6 3 3" xfId="22911" xr:uid="{00000000-0005-0000-0000-0000F49D0000}"/>
    <cellStyle name="Percentuale 6 3 3 2" xfId="22912" xr:uid="{00000000-0005-0000-0000-0000F59D0000}"/>
    <cellStyle name="Percentuale 6 3 3 2 2" xfId="22913" xr:uid="{00000000-0005-0000-0000-0000F69D0000}"/>
    <cellStyle name="Percentuale 6 3 3 2 3" xfId="22914" xr:uid="{00000000-0005-0000-0000-0000F79D0000}"/>
    <cellStyle name="Percentuale 6 3 3 2 4" xfId="22915" xr:uid="{00000000-0005-0000-0000-0000F89D0000}"/>
    <cellStyle name="Percentuale 6 3 3 2 5" xfId="26156" xr:uid="{00000000-0005-0000-0000-0000F99D0000}"/>
    <cellStyle name="Percentuale 6 3 3 3" xfId="22916" xr:uid="{00000000-0005-0000-0000-0000FA9D0000}"/>
    <cellStyle name="Percentuale 6 3 3 4" xfId="22917" xr:uid="{00000000-0005-0000-0000-0000FB9D0000}"/>
    <cellStyle name="Percentuale 6 3 3 5" xfId="22918" xr:uid="{00000000-0005-0000-0000-0000FC9D0000}"/>
    <cellStyle name="Percentuale 6 3 3 6" xfId="26155" xr:uid="{00000000-0005-0000-0000-0000FD9D0000}"/>
    <cellStyle name="Percentuale 6 3 4" xfId="22919" xr:uid="{00000000-0005-0000-0000-0000FE9D0000}"/>
    <cellStyle name="Percentuale 6 3 4 2" xfId="22920" xr:uid="{00000000-0005-0000-0000-0000FF9D0000}"/>
    <cellStyle name="Percentuale 6 3 4 3" xfId="22921" xr:uid="{00000000-0005-0000-0000-0000009E0000}"/>
    <cellStyle name="Percentuale 6 3 4 4" xfId="22922" xr:uid="{00000000-0005-0000-0000-0000019E0000}"/>
    <cellStyle name="Percentuale 6 3 4 5" xfId="26157" xr:uid="{00000000-0005-0000-0000-0000029E0000}"/>
    <cellStyle name="Percentuale 6 3 5" xfId="22923" xr:uid="{00000000-0005-0000-0000-0000039E0000}"/>
    <cellStyle name="Percentuale 6 3 5 2" xfId="34325" xr:uid="{00000000-0005-0000-0000-0000049E0000}"/>
    <cellStyle name="Percentuale 6 3 6" xfId="22924" xr:uid="{00000000-0005-0000-0000-0000059E0000}"/>
    <cellStyle name="Percentuale 6 3 7" xfId="22925" xr:uid="{00000000-0005-0000-0000-0000069E0000}"/>
    <cellStyle name="Percentuale 6 3 8" xfId="26153" xr:uid="{00000000-0005-0000-0000-0000079E0000}"/>
    <cellStyle name="Percentuale 6 4" xfId="22926" xr:uid="{00000000-0005-0000-0000-0000089E0000}"/>
    <cellStyle name="Percentuale 6 4 2" xfId="22927" xr:uid="{00000000-0005-0000-0000-0000099E0000}"/>
    <cellStyle name="Percentuale 6 4 2 2" xfId="22928" xr:uid="{00000000-0005-0000-0000-00000A9E0000}"/>
    <cellStyle name="Percentuale 6 4 2 2 2" xfId="22929" xr:uid="{00000000-0005-0000-0000-00000B9E0000}"/>
    <cellStyle name="Percentuale 6 4 2 2 3" xfId="22930" xr:uid="{00000000-0005-0000-0000-00000C9E0000}"/>
    <cellStyle name="Percentuale 6 4 2 2 4" xfId="22931" xr:uid="{00000000-0005-0000-0000-00000D9E0000}"/>
    <cellStyle name="Percentuale 6 4 2 2 5" xfId="26160" xr:uid="{00000000-0005-0000-0000-00000E9E0000}"/>
    <cellStyle name="Percentuale 6 4 2 3" xfId="22932" xr:uid="{00000000-0005-0000-0000-00000F9E0000}"/>
    <cellStyle name="Percentuale 6 4 2 4" xfId="22933" xr:uid="{00000000-0005-0000-0000-0000109E0000}"/>
    <cellStyle name="Percentuale 6 4 2 5" xfId="22934" xr:uid="{00000000-0005-0000-0000-0000119E0000}"/>
    <cellStyle name="Percentuale 6 4 2 6" xfId="26159" xr:uid="{00000000-0005-0000-0000-0000129E0000}"/>
    <cellStyle name="Percentuale 6 4 3" xfId="22935" xr:uid="{00000000-0005-0000-0000-0000139E0000}"/>
    <cellStyle name="Percentuale 6 4 3 2" xfId="22936" xr:uid="{00000000-0005-0000-0000-0000149E0000}"/>
    <cellStyle name="Percentuale 6 4 3 3" xfId="22937" xr:uid="{00000000-0005-0000-0000-0000159E0000}"/>
    <cellStyle name="Percentuale 6 4 3 4" xfId="22938" xr:uid="{00000000-0005-0000-0000-0000169E0000}"/>
    <cellStyle name="Percentuale 6 4 3 5" xfId="26161" xr:uid="{00000000-0005-0000-0000-0000179E0000}"/>
    <cellStyle name="Percentuale 6 4 4" xfId="22939" xr:uid="{00000000-0005-0000-0000-0000189E0000}"/>
    <cellStyle name="Percentuale 6 4 5" xfId="22940" xr:uid="{00000000-0005-0000-0000-0000199E0000}"/>
    <cellStyle name="Percentuale 6 4 6" xfId="22941" xr:uid="{00000000-0005-0000-0000-00001A9E0000}"/>
    <cellStyle name="Percentuale 6 4 7" xfId="26158" xr:uid="{00000000-0005-0000-0000-00001B9E0000}"/>
    <cellStyle name="Percentuale 6 5" xfId="22942" xr:uid="{00000000-0005-0000-0000-00001C9E0000}"/>
    <cellStyle name="Percentuale 6 5 2" xfId="22943" xr:uid="{00000000-0005-0000-0000-00001D9E0000}"/>
    <cellStyle name="Percentuale 6 5 3" xfId="22944" xr:uid="{00000000-0005-0000-0000-00001E9E0000}"/>
    <cellStyle name="Percentuale 6 5 4" xfId="22945" xr:uid="{00000000-0005-0000-0000-00001F9E0000}"/>
    <cellStyle name="Percentuale 6 5 5" xfId="26162" xr:uid="{00000000-0005-0000-0000-0000209E0000}"/>
    <cellStyle name="Percentuale 6 6" xfId="22946" xr:uid="{00000000-0005-0000-0000-0000219E0000}"/>
    <cellStyle name="Percentuale 6 6 2" xfId="32952" xr:uid="{00000000-0005-0000-0000-0000229E0000}"/>
    <cellStyle name="Percentuale 6 7" xfId="22947" xr:uid="{00000000-0005-0000-0000-0000239E0000}"/>
    <cellStyle name="Percentuale 6 8" xfId="22948" xr:uid="{00000000-0005-0000-0000-0000249E0000}"/>
    <cellStyle name="Percentuale 6 9" xfId="23861" xr:uid="{00000000-0005-0000-0000-0000259E0000}"/>
    <cellStyle name="Percentuale 60" xfId="22949" xr:uid="{00000000-0005-0000-0000-0000269E0000}"/>
    <cellStyle name="Percentuale 60 2" xfId="22950" xr:uid="{00000000-0005-0000-0000-0000279E0000}"/>
    <cellStyle name="Percentuale 60 2 2" xfId="22951" xr:uid="{00000000-0005-0000-0000-0000289E0000}"/>
    <cellStyle name="Percentuale 60 2 2 2" xfId="22952" xr:uid="{00000000-0005-0000-0000-0000299E0000}"/>
    <cellStyle name="Percentuale 60 2 2 3" xfId="22953" xr:uid="{00000000-0005-0000-0000-00002A9E0000}"/>
    <cellStyle name="Percentuale 60 2 2 4" xfId="22954" xr:uid="{00000000-0005-0000-0000-00002B9E0000}"/>
    <cellStyle name="Percentuale 60 2 2 5" xfId="26164" xr:uid="{00000000-0005-0000-0000-00002C9E0000}"/>
    <cellStyle name="Percentuale 60 2 3" xfId="22955" xr:uid="{00000000-0005-0000-0000-00002D9E0000}"/>
    <cellStyle name="Percentuale 60 2 3 2" xfId="34326" xr:uid="{00000000-0005-0000-0000-00002E9E0000}"/>
    <cellStyle name="Percentuale 60 2 4" xfId="22956" xr:uid="{00000000-0005-0000-0000-00002F9E0000}"/>
    <cellStyle name="Percentuale 60 2 5" xfId="22957" xr:uid="{00000000-0005-0000-0000-0000309E0000}"/>
    <cellStyle name="Percentuale 60 2 6" xfId="26163" xr:uid="{00000000-0005-0000-0000-0000319E0000}"/>
    <cellStyle name="Percentuale 60 3" xfId="22958" xr:uid="{00000000-0005-0000-0000-0000329E0000}"/>
    <cellStyle name="Percentuale 60 3 2" xfId="22959" xr:uid="{00000000-0005-0000-0000-0000339E0000}"/>
    <cellStyle name="Percentuale 60 3 2 2" xfId="22960" xr:uid="{00000000-0005-0000-0000-0000349E0000}"/>
    <cellStyle name="Percentuale 60 3 2 3" xfId="22961" xr:uid="{00000000-0005-0000-0000-0000359E0000}"/>
    <cellStyle name="Percentuale 60 3 2 4" xfId="22962" xr:uid="{00000000-0005-0000-0000-0000369E0000}"/>
    <cellStyle name="Percentuale 60 3 2 5" xfId="26166" xr:uid="{00000000-0005-0000-0000-0000379E0000}"/>
    <cellStyle name="Percentuale 60 3 3" xfId="22963" xr:uid="{00000000-0005-0000-0000-0000389E0000}"/>
    <cellStyle name="Percentuale 60 3 3 2" xfId="22964" xr:uid="{00000000-0005-0000-0000-0000399E0000}"/>
    <cellStyle name="Percentuale 60 3 3 2 2" xfId="22965" xr:uid="{00000000-0005-0000-0000-00003A9E0000}"/>
    <cellStyle name="Percentuale 60 3 3 2 3" xfId="22966" xr:uid="{00000000-0005-0000-0000-00003B9E0000}"/>
    <cellStyle name="Percentuale 60 3 3 2 4" xfId="22967" xr:uid="{00000000-0005-0000-0000-00003C9E0000}"/>
    <cellStyle name="Percentuale 60 3 3 2 5" xfId="26168" xr:uid="{00000000-0005-0000-0000-00003D9E0000}"/>
    <cellStyle name="Percentuale 60 3 3 3" xfId="22968" xr:uid="{00000000-0005-0000-0000-00003E9E0000}"/>
    <cellStyle name="Percentuale 60 3 3 4" xfId="22969" xr:uid="{00000000-0005-0000-0000-00003F9E0000}"/>
    <cellStyle name="Percentuale 60 3 3 5" xfId="22970" xr:uid="{00000000-0005-0000-0000-0000409E0000}"/>
    <cellStyle name="Percentuale 60 3 3 6" xfId="26167" xr:uid="{00000000-0005-0000-0000-0000419E0000}"/>
    <cellStyle name="Percentuale 60 3 4" xfId="22971" xr:uid="{00000000-0005-0000-0000-0000429E0000}"/>
    <cellStyle name="Percentuale 60 3 4 2" xfId="22972" xr:uid="{00000000-0005-0000-0000-0000439E0000}"/>
    <cellStyle name="Percentuale 60 3 4 3" xfId="22973" xr:uid="{00000000-0005-0000-0000-0000449E0000}"/>
    <cellStyle name="Percentuale 60 3 4 4" xfId="22974" xr:uid="{00000000-0005-0000-0000-0000459E0000}"/>
    <cellStyle name="Percentuale 60 3 4 5" xfId="26169" xr:uid="{00000000-0005-0000-0000-0000469E0000}"/>
    <cellStyle name="Percentuale 60 3 5" xfId="22975" xr:uid="{00000000-0005-0000-0000-0000479E0000}"/>
    <cellStyle name="Percentuale 60 3 5 2" xfId="34327" xr:uid="{00000000-0005-0000-0000-0000489E0000}"/>
    <cellStyle name="Percentuale 60 3 6" xfId="22976" xr:uid="{00000000-0005-0000-0000-0000499E0000}"/>
    <cellStyle name="Percentuale 60 3 7" xfId="22977" xr:uid="{00000000-0005-0000-0000-00004A9E0000}"/>
    <cellStyle name="Percentuale 60 3 8" xfId="26165" xr:uid="{00000000-0005-0000-0000-00004B9E0000}"/>
    <cellStyle name="Percentuale 60 4" xfId="22978" xr:uid="{00000000-0005-0000-0000-00004C9E0000}"/>
    <cellStyle name="Percentuale 60 4 2" xfId="22979" xr:uid="{00000000-0005-0000-0000-00004D9E0000}"/>
    <cellStyle name="Percentuale 60 4 2 2" xfId="22980" xr:uid="{00000000-0005-0000-0000-00004E9E0000}"/>
    <cellStyle name="Percentuale 60 4 2 2 2" xfId="22981" xr:uid="{00000000-0005-0000-0000-00004F9E0000}"/>
    <cellStyle name="Percentuale 60 4 2 2 3" xfId="22982" xr:uid="{00000000-0005-0000-0000-0000509E0000}"/>
    <cellStyle name="Percentuale 60 4 2 2 4" xfId="22983" xr:uid="{00000000-0005-0000-0000-0000519E0000}"/>
    <cellStyle name="Percentuale 60 4 2 2 5" xfId="26172" xr:uid="{00000000-0005-0000-0000-0000529E0000}"/>
    <cellStyle name="Percentuale 60 4 2 3" xfId="22984" xr:uid="{00000000-0005-0000-0000-0000539E0000}"/>
    <cellStyle name="Percentuale 60 4 2 4" xfId="22985" xr:uid="{00000000-0005-0000-0000-0000549E0000}"/>
    <cellStyle name="Percentuale 60 4 2 5" xfId="22986" xr:uid="{00000000-0005-0000-0000-0000559E0000}"/>
    <cellStyle name="Percentuale 60 4 2 6" xfId="26171" xr:uid="{00000000-0005-0000-0000-0000569E0000}"/>
    <cellStyle name="Percentuale 60 4 3" xfId="22987" xr:uid="{00000000-0005-0000-0000-0000579E0000}"/>
    <cellStyle name="Percentuale 60 4 3 2" xfId="22988" xr:uid="{00000000-0005-0000-0000-0000589E0000}"/>
    <cellStyle name="Percentuale 60 4 3 3" xfId="22989" xr:uid="{00000000-0005-0000-0000-0000599E0000}"/>
    <cellStyle name="Percentuale 60 4 3 4" xfId="22990" xr:uid="{00000000-0005-0000-0000-00005A9E0000}"/>
    <cellStyle name="Percentuale 60 4 3 5" xfId="26173" xr:uid="{00000000-0005-0000-0000-00005B9E0000}"/>
    <cellStyle name="Percentuale 60 4 4" xfId="22991" xr:uid="{00000000-0005-0000-0000-00005C9E0000}"/>
    <cellStyle name="Percentuale 60 4 5" xfId="22992" xr:uid="{00000000-0005-0000-0000-00005D9E0000}"/>
    <cellStyle name="Percentuale 60 4 6" xfId="22993" xr:uid="{00000000-0005-0000-0000-00005E9E0000}"/>
    <cellStyle name="Percentuale 60 4 7" xfId="26170" xr:uid="{00000000-0005-0000-0000-00005F9E0000}"/>
    <cellStyle name="Percentuale 60 5" xfId="22994" xr:uid="{00000000-0005-0000-0000-0000609E0000}"/>
    <cellStyle name="Percentuale 60 5 2" xfId="22995" xr:uid="{00000000-0005-0000-0000-0000619E0000}"/>
    <cellStyle name="Percentuale 60 5 3" xfId="22996" xr:uid="{00000000-0005-0000-0000-0000629E0000}"/>
    <cellStyle name="Percentuale 60 5 4" xfId="22997" xr:uid="{00000000-0005-0000-0000-0000639E0000}"/>
    <cellStyle name="Percentuale 60 5 5" xfId="26174" xr:uid="{00000000-0005-0000-0000-0000649E0000}"/>
    <cellStyle name="Percentuale 60 6" xfId="22998" xr:uid="{00000000-0005-0000-0000-0000659E0000}"/>
    <cellStyle name="Percentuale 60 6 2" xfId="32953" xr:uid="{00000000-0005-0000-0000-0000669E0000}"/>
    <cellStyle name="Percentuale 60 7" xfId="22999" xr:uid="{00000000-0005-0000-0000-0000679E0000}"/>
    <cellStyle name="Percentuale 60 8" xfId="23000" xr:uid="{00000000-0005-0000-0000-0000689E0000}"/>
    <cellStyle name="Percentuale 60 9" xfId="23862" xr:uid="{00000000-0005-0000-0000-0000699E0000}"/>
    <cellStyle name="Percentuale 61" xfId="23001" xr:uid="{00000000-0005-0000-0000-00006A9E0000}"/>
    <cellStyle name="Percentuale 61 2" xfId="23002" xr:uid="{00000000-0005-0000-0000-00006B9E0000}"/>
    <cellStyle name="Percentuale 61 2 2" xfId="23003" xr:uid="{00000000-0005-0000-0000-00006C9E0000}"/>
    <cellStyle name="Percentuale 61 2 2 2" xfId="23004" xr:uid="{00000000-0005-0000-0000-00006D9E0000}"/>
    <cellStyle name="Percentuale 61 2 2 3" xfId="23005" xr:uid="{00000000-0005-0000-0000-00006E9E0000}"/>
    <cellStyle name="Percentuale 61 2 2 4" xfId="23006" xr:uid="{00000000-0005-0000-0000-00006F9E0000}"/>
    <cellStyle name="Percentuale 61 2 2 5" xfId="26176" xr:uid="{00000000-0005-0000-0000-0000709E0000}"/>
    <cellStyle name="Percentuale 61 2 3" xfId="23007" xr:uid="{00000000-0005-0000-0000-0000719E0000}"/>
    <cellStyle name="Percentuale 61 2 3 2" xfId="34328" xr:uid="{00000000-0005-0000-0000-0000729E0000}"/>
    <cellStyle name="Percentuale 61 2 4" xfId="23008" xr:uid="{00000000-0005-0000-0000-0000739E0000}"/>
    <cellStyle name="Percentuale 61 2 5" xfId="23009" xr:uid="{00000000-0005-0000-0000-0000749E0000}"/>
    <cellStyle name="Percentuale 61 2 6" xfId="26175" xr:uid="{00000000-0005-0000-0000-0000759E0000}"/>
    <cellStyle name="Percentuale 61 3" xfId="23010" xr:uid="{00000000-0005-0000-0000-0000769E0000}"/>
    <cellStyle name="Percentuale 61 3 2" xfId="23011" xr:uid="{00000000-0005-0000-0000-0000779E0000}"/>
    <cellStyle name="Percentuale 61 3 2 2" xfId="23012" xr:uid="{00000000-0005-0000-0000-0000789E0000}"/>
    <cellStyle name="Percentuale 61 3 2 3" xfId="23013" xr:uid="{00000000-0005-0000-0000-0000799E0000}"/>
    <cellStyle name="Percentuale 61 3 2 4" xfId="23014" xr:uid="{00000000-0005-0000-0000-00007A9E0000}"/>
    <cellStyle name="Percentuale 61 3 2 5" xfId="26178" xr:uid="{00000000-0005-0000-0000-00007B9E0000}"/>
    <cellStyle name="Percentuale 61 3 3" xfId="23015" xr:uid="{00000000-0005-0000-0000-00007C9E0000}"/>
    <cellStyle name="Percentuale 61 3 3 2" xfId="23016" xr:uid="{00000000-0005-0000-0000-00007D9E0000}"/>
    <cellStyle name="Percentuale 61 3 3 2 2" xfId="23017" xr:uid="{00000000-0005-0000-0000-00007E9E0000}"/>
    <cellStyle name="Percentuale 61 3 3 2 3" xfId="23018" xr:uid="{00000000-0005-0000-0000-00007F9E0000}"/>
    <cellStyle name="Percentuale 61 3 3 2 4" xfId="23019" xr:uid="{00000000-0005-0000-0000-0000809E0000}"/>
    <cellStyle name="Percentuale 61 3 3 2 5" xfId="26180" xr:uid="{00000000-0005-0000-0000-0000819E0000}"/>
    <cellStyle name="Percentuale 61 3 3 3" xfId="23020" xr:uid="{00000000-0005-0000-0000-0000829E0000}"/>
    <cellStyle name="Percentuale 61 3 3 4" xfId="23021" xr:uid="{00000000-0005-0000-0000-0000839E0000}"/>
    <cellStyle name="Percentuale 61 3 3 5" xfId="23022" xr:uid="{00000000-0005-0000-0000-0000849E0000}"/>
    <cellStyle name="Percentuale 61 3 3 6" xfId="26179" xr:uid="{00000000-0005-0000-0000-0000859E0000}"/>
    <cellStyle name="Percentuale 61 3 4" xfId="23023" xr:uid="{00000000-0005-0000-0000-0000869E0000}"/>
    <cellStyle name="Percentuale 61 3 4 2" xfId="23024" xr:uid="{00000000-0005-0000-0000-0000879E0000}"/>
    <cellStyle name="Percentuale 61 3 4 3" xfId="23025" xr:uid="{00000000-0005-0000-0000-0000889E0000}"/>
    <cellStyle name="Percentuale 61 3 4 4" xfId="23026" xr:uid="{00000000-0005-0000-0000-0000899E0000}"/>
    <cellStyle name="Percentuale 61 3 4 5" xfId="26181" xr:uid="{00000000-0005-0000-0000-00008A9E0000}"/>
    <cellStyle name="Percentuale 61 3 5" xfId="23027" xr:uid="{00000000-0005-0000-0000-00008B9E0000}"/>
    <cellStyle name="Percentuale 61 3 5 2" xfId="34329" xr:uid="{00000000-0005-0000-0000-00008C9E0000}"/>
    <cellStyle name="Percentuale 61 3 6" xfId="23028" xr:uid="{00000000-0005-0000-0000-00008D9E0000}"/>
    <cellStyle name="Percentuale 61 3 7" xfId="23029" xr:uid="{00000000-0005-0000-0000-00008E9E0000}"/>
    <cellStyle name="Percentuale 61 3 8" xfId="26177" xr:uid="{00000000-0005-0000-0000-00008F9E0000}"/>
    <cellStyle name="Percentuale 61 4" xfId="23030" xr:uid="{00000000-0005-0000-0000-0000909E0000}"/>
    <cellStyle name="Percentuale 61 4 2" xfId="23031" xr:uid="{00000000-0005-0000-0000-0000919E0000}"/>
    <cellStyle name="Percentuale 61 4 2 2" xfId="23032" xr:uid="{00000000-0005-0000-0000-0000929E0000}"/>
    <cellStyle name="Percentuale 61 4 2 2 2" xfId="23033" xr:uid="{00000000-0005-0000-0000-0000939E0000}"/>
    <cellStyle name="Percentuale 61 4 2 2 3" xfId="23034" xr:uid="{00000000-0005-0000-0000-0000949E0000}"/>
    <cellStyle name="Percentuale 61 4 2 2 4" xfId="23035" xr:uid="{00000000-0005-0000-0000-0000959E0000}"/>
    <cellStyle name="Percentuale 61 4 2 2 5" xfId="26184" xr:uid="{00000000-0005-0000-0000-0000969E0000}"/>
    <cellStyle name="Percentuale 61 4 2 3" xfId="23036" xr:uid="{00000000-0005-0000-0000-0000979E0000}"/>
    <cellStyle name="Percentuale 61 4 2 4" xfId="23037" xr:uid="{00000000-0005-0000-0000-0000989E0000}"/>
    <cellStyle name="Percentuale 61 4 2 5" xfId="23038" xr:uid="{00000000-0005-0000-0000-0000999E0000}"/>
    <cellStyle name="Percentuale 61 4 2 6" xfId="26183" xr:uid="{00000000-0005-0000-0000-00009A9E0000}"/>
    <cellStyle name="Percentuale 61 4 3" xfId="23039" xr:uid="{00000000-0005-0000-0000-00009B9E0000}"/>
    <cellStyle name="Percentuale 61 4 3 2" xfId="23040" xr:uid="{00000000-0005-0000-0000-00009C9E0000}"/>
    <cellStyle name="Percentuale 61 4 3 3" xfId="23041" xr:uid="{00000000-0005-0000-0000-00009D9E0000}"/>
    <cellStyle name="Percentuale 61 4 3 4" xfId="23042" xr:uid="{00000000-0005-0000-0000-00009E9E0000}"/>
    <cellStyle name="Percentuale 61 4 3 5" xfId="26185" xr:uid="{00000000-0005-0000-0000-00009F9E0000}"/>
    <cellStyle name="Percentuale 61 4 4" xfId="23043" xr:uid="{00000000-0005-0000-0000-0000A09E0000}"/>
    <cellStyle name="Percentuale 61 4 5" xfId="23044" xr:uid="{00000000-0005-0000-0000-0000A19E0000}"/>
    <cellStyle name="Percentuale 61 4 6" xfId="23045" xr:uid="{00000000-0005-0000-0000-0000A29E0000}"/>
    <cellStyle name="Percentuale 61 4 7" xfId="26182" xr:uid="{00000000-0005-0000-0000-0000A39E0000}"/>
    <cellStyle name="Percentuale 61 5" xfId="23046" xr:uid="{00000000-0005-0000-0000-0000A49E0000}"/>
    <cellStyle name="Percentuale 61 5 2" xfId="23047" xr:uid="{00000000-0005-0000-0000-0000A59E0000}"/>
    <cellStyle name="Percentuale 61 5 3" xfId="23048" xr:uid="{00000000-0005-0000-0000-0000A69E0000}"/>
    <cellStyle name="Percentuale 61 5 4" xfId="23049" xr:uid="{00000000-0005-0000-0000-0000A79E0000}"/>
    <cellStyle name="Percentuale 61 5 5" xfId="26186" xr:uid="{00000000-0005-0000-0000-0000A89E0000}"/>
    <cellStyle name="Percentuale 61 6" xfId="23050" xr:uid="{00000000-0005-0000-0000-0000A99E0000}"/>
    <cellStyle name="Percentuale 61 6 2" xfId="32954" xr:uid="{00000000-0005-0000-0000-0000AA9E0000}"/>
    <cellStyle name="Percentuale 61 7" xfId="23051" xr:uid="{00000000-0005-0000-0000-0000AB9E0000}"/>
    <cellStyle name="Percentuale 61 8" xfId="23052" xr:uid="{00000000-0005-0000-0000-0000AC9E0000}"/>
    <cellStyle name="Percentuale 61 9" xfId="23863" xr:uid="{00000000-0005-0000-0000-0000AD9E0000}"/>
    <cellStyle name="Percentuale 62" xfId="23053" xr:uid="{00000000-0005-0000-0000-0000AE9E0000}"/>
    <cellStyle name="Percentuale 62 2" xfId="23054" xr:uid="{00000000-0005-0000-0000-0000AF9E0000}"/>
    <cellStyle name="Percentuale 62 2 2" xfId="23055" xr:uid="{00000000-0005-0000-0000-0000B09E0000}"/>
    <cellStyle name="Percentuale 62 2 3" xfId="23056" xr:uid="{00000000-0005-0000-0000-0000B19E0000}"/>
    <cellStyle name="Percentuale 62 2 4" xfId="23057" xr:uid="{00000000-0005-0000-0000-0000B29E0000}"/>
    <cellStyle name="Percentuale 62 2 5" xfId="26187" xr:uid="{00000000-0005-0000-0000-0000B39E0000}"/>
    <cellStyle name="Percentuale 62 3" xfId="23058" xr:uid="{00000000-0005-0000-0000-0000B49E0000}"/>
    <cellStyle name="Percentuale 62 3 2" xfId="32955" xr:uid="{00000000-0005-0000-0000-0000B59E0000}"/>
    <cellStyle name="Percentuale 62 4" xfId="23059" xr:uid="{00000000-0005-0000-0000-0000B69E0000}"/>
    <cellStyle name="Percentuale 62 5" xfId="23060" xr:uid="{00000000-0005-0000-0000-0000B79E0000}"/>
    <cellStyle name="Percentuale 62 6" xfId="23864" xr:uid="{00000000-0005-0000-0000-0000B89E0000}"/>
    <cellStyle name="Percentuale 63" xfId="23061" xr:uid="{00000000-0005-0000-0000-0000B99E0000}"/>
    <cellStyle name="Percentuale 63 2" xfId="23062" xr:uid="{00000000-0005-0000-0000-0000BA9E0000}"/>
    <cellStyle name="Percentuale 63 2 2" xfId="23063" xr:uid="{00000000-0005-0000-0000-0000BB9E0000}"/>
    <cellStyle name="Percentuale 63 2 3" xfId="23064" xr:uid="{00000000-0005-0000-0000-0000BC9E0000}"/>
    <cellStyle name="Percentuale 63 2 4" xfId="23065" xr:uid="{00000000-0005-0000-0000-0000BD9E0000}"/>
    <cellStyle name="Percentuale 63 2 5" xfId="26188" xr:uid="{00000000-0005-0000-0000-0000BE9E0000}"/>
    <cellStyle name="Percentuale 63 3" xfId="23066" xr:uid="{00000000-0005-0000-0000-0000BF9E0000}"/>
    <cellStyle name="Percentuale 63 3 2" xfId="32956" xr:uid="{00000000-0005-0000-0000-0000C09E0000}"/>
    <cellStyle name="Percentuale 63 4" xfId="23067" xr:uid="{00000000-0005-0000-0000-0000C19E0000}"/>
    <cellStyle name="Percentuale 63 5" xfId="23068" xr:uid="{00000000-0005-0000-0000-0000C29E0000}"/>
    <cellStyle name="Percentuale 63 6" xfId="23865" xr:uid="{00000000-0005-0000-0000-0000C39E0000}"/>
    <cellStyle name="Percentuale 64" xfId="23069" xr:uid="{00000000-0005-0000-0000-0000C49E0000}"/>
    <cellStyle name="Percentuale 64 2" xfId="23070" xr:uid="{00000000-0005-0000-0000-0000C59E0000}"/>
    <cellStyle name="Percentuale 64 2 2" xfId="23071" xr:uid="{00000000-0005-0000-0000-0000C69E0000}"/>
    <cellStyle name="Percentuale 64 2 3" xfId="23072" xr:uid="{00000000-0005-0000-0000-0000C79E0000}"/>
    <cellStyle name="Percentuale 64 2 4" xfId="23073" xr:uid="{00000000-0005-0000-0000-0000C89E0000}"/>
    <cellStyle name="Percentuale 64 2 5" xfId="26189" xr:uid="{00000000-0005-0000-0000-0000C99E0000}"/>
    <cellStyle name="Percentuale 64 3" xfId="23074" xr:uid="{00000000-0005-0000-0000-0000CA9E0000}"/>
    <cellStyle name="Percentuale 64 3 2" xfId="32957" xr:uid="{00000000-0005-0000-0000-0000CB9E0000}"/>
    <cellStyle name="Percentuale 64 4" xfId="23075" xr:uid="{00000000-0005-0000-0000-0000CC9E0000}"/>
    <cellStyle name="Percentuale 64 5" xfId="23076" xr:uid="{00000000-0005-0000-0000-0000CD9E0000}"/>
    <cellStyle name="Percentuale 64 6" xfId="23866" xr:uid="{00000000-0005-0000-0000-0000CE9E0000}"/>
    <cellStyle name="Percentuale 65" xfId="23077" xr:uid="{00000000-0005-0000-0000-0000CF9E0000}"/>
    <cellStyle name="Percentuale 65 2" xfId="23078" xr:uid="{00000000-0005-0000-0000-0000D09E0000}"/>
    <cellStyle name="Percentuale 65 2 2" xfId="23079" xr:uid="{00000000-0005-0000-0000-0000D19E0000}"/>
    <cellStyle name="Percentuale 65 2 3" xfId="23080" xr:uid="{00000000-0005-0000-0000-0000D29E0000}"/>
    <cellStyle name="Percentuale 65 2 4" xfId="23081" xr:uid="{00000000-0005-0000-0000-0000D39E0000}"/>
    <cellStyle name="Percentuale 65 2 5" xfId="26190" xr:uid="{00000000-0005-0000-0000-0000D49E0000}"/>
    <cellStyle name="Percentuale 65 3" xfId="23082" xr:uid="{00000000-0005-0000-0000-0000D59E0000}"/>
    <cellStyle name="Percentuale 65 3 2" xfId="32958" xr:uid="{00000000-0005-0000-0000-0000D69E0000}"/>
    <cellStyle name="Percentuale 65 4" xfId="23083" xr:uid="{00000000-0005-0000-0000-0000D79E0000}"/>
    <cellStyle name="Percentuale 65 5" xfId="23084" xr:uid="{00000000-0005-0000-0000-0000D89E0000}"/>
    <cellStyle name="Percentuale 65 6" xfId="23867" xr:uid="{00000000-0005-0000-0000-0000D99E0000}"/>
    <cellStyle name="Percentuale 66" xfId="23085" xr:uid="{00000000-0005-0000-0000-0000DA9E0000}"/>
    <cellStyle name="Percentuale 66 2" xfId="23086" xr:uid="{00000000-0005-0000-0000-0000DB9E0000}"/>
    <cellStyle name="Percentuale 66 2 2" xfId="23087" xr:uid="{00000000-0005-0000-0000-0000DC9E0000}"/>
    <cellStyle name="Percentuale 66 2 3" xfId="23088" xr:uid="{00000000-0005-0000-0000-0000DD9E0000}"/>
    <cellStyle name="Percentuale 66 2 4" xfId="23089" xr:uid="{00000000-0005-0000-0000-0000DE9E0000}"/>
    <cellStyle name="Percentuale 66 2 5" xfId="26191" xr:uid="{00000000-0005-0000-0000-0000DF9E0000}"/>
    <cellStyle name="Percentuale 66 3" xfId="23090" xr:uid="{00000000-0005-0000-0000-0000E09E0000}"/>
    <cellStyle name="Percentuale 66 3 2" xfId="32959" xr:uid="{00000000-0005-0000-0000-0000E19E0000}"/>
    <cellStyle name="Percentuale 66 4" xfId="23091" xr:uid="{00000000-0005-0000-0000-0000E29E0000}"/>
    <cellStyle name="Percentuale 66 5" xfId="23092" xr:uid="{00000000-0005-0000-0000-0000E39E0000}"/>
    <cellStyle name="Percentuale 66 6" xfId="23868" xr:uid="{00000000-0005-0000-0000-0000E49E0000}"/>
    <cellStyle name="Percentuale 67" xfId="23093" xr:uid="{00000000-0005-0000-0000-0000E59E0000}"/>
    <cellStyle name="Percentuale 67 2" xfId="23094" xr:uid="{00000000-0005-0000-0000-0000E69E0000}"/>
    <cellStyle name="Percentuale 67 2 2" xfId="23095" xr:uid="{00000000-0005-0000-0000-0000E79E0000}"/>
    <cellStyle name="Percentuale 67 2 3" xfId="23096" xr:uid="{00000000-0005-0000-0000-0000E89E0000}"/>
    <cellStyle name="Percentuale 67 2 4" xfId="23097" xr:uid="{00000000-0005-0000-0000-0000E99E0000}"/>
    <cellStyle name="Percentuale 67 2 5" xfId="26192" xr:uid="{00000000-0005-0000-0000-0000EA9E0000}"/>
    <cellStyle name="Percentuale 67 3" xfId="23098" xr:uid="{00000000-0005-0000-0000-0000EB9E0000}"/>
    <cellStyle name="Percentuale 67 3 2" xfId="32960" xr:uid="{00000000-0005-0000-0000-0000EC9E0000}"/>
    <cellStyle name="Percentuale 67 4" xfId="23099" xr:uid="{00000000-0005-0000-0000-0000ED9E0000}"/>
    <cellStyle name="Percentuale 67 5" xfId="23100" xr:uid="{00000000-0005-0000-0000-0000EE9E0000}"/>
    <cellStyle name="Percentuale 67 6" xfId="23869" xr:uid="{00000000-0005-0000-0000-0000EF9E0000}"/>
    <cellStyle name="Percentuale 68" xfId="23101" xr:uid="{00000000-0005-0000-0000-0000F09E0000}"/>
    <cellStyle name="Percentuale 68 2" xfId="23102" xr:uid="{00000000-0005-0000-0000-0000F19E0000}"/>
    <cellStyle name="Percentuale 68 2 2" xfId="23103" xr:uid="{00000000-0005-0000-0000-0000F29E0000}"/>
    <cellStyle name="Percentuale 68 2 2 2" xfId="23104" xr:uid="{00000000-0005-0000-0000-0000F39E0000}"/>
    <cellStyle name="Percentuale 68 2 2 3" xfId="23105" xr:uid="{00000000-0005-0000-0000-0000F49E0000}"/>
    <cellStyle name="Percentuale 68 2 2 4" xfId="23106" xr:uid="{00000000-0005-0000-0000-0000F59E0000}"/>
    <cellStyle name="Percentuale 68 2 2 5" xfId="26194" xr:uid="{00000000-0005-0000-0000-0000F69E0000}"/>
    <cellStyle name="Percentuale 68 2 3" xfId="23107" xr:uid="{00000000-0005-0000-0000-0000F79E0000}"/>
    <cellStyle name="Percentuale 68 2 3 2" xfId="34330" xr:uid="{00000000-0005-0000-0000-0000F89E0000}"/>
    <cellStyle name="Percentuale 68 2 4" xfId="23108" xr:uid="{00000000-0005-0000-0000-0000F99E0000}"/>
    <cellStyle name="Percentuale 68 2 5" xfId="23109" xr:uid="{00000000-0005-0000-0000-0000FA9E0000}"/>
    <cellStyle name="Percentuale 68 2 6" xfId="26193" xr:uid="{00000000-0005-0000-0000-0000FB9E0000}"/>
    <cellStyle name="Percentuale 68 3" xfId="23110" xr:uid="{00000000-0005-0000-0000-0000FC9E0000}"/>
    <cellStyle name="Percentuale 68 3 2" xfId="23111" xr:uid="{00000000-0005-0000-0000-0000FD9E0000}"/>
    <cellStyle name="Percentuale 68 3 2 2" xfId="23112" xr:uid="{00000000-0005-0000-0000-0000FE9E0000}"/>
    <cellStyle name="Percentuale 68 3 2 3" xfId="23113" xr:uid="{00000000-0005-0000-0000-0000FF9E0000}"/>
    <cellStyle name="Percentuale 68 3 2 4" xfId="23114" xr:uid="{00000000-0005-0000-0000-0000009F0000}"/>
    <cellStyle name="Percentuale 68 3 2 5" xfId="26196" xr:uid="{00000000-0005-0000-0000-0000019F0000}"/>
    <cellStyle name="Percentuale 68 3 3" xfId="23115" xr:uid="{00000000-0005-0000-0000-0000029F0000}"/>
    <cellStyle name="Percentuale 68 3 3 2" xfId="23116" xr:uid="{00000000-0005-0000-0000-0000039F0000}"/>
    <cellStyle name="Percentuale 68 3 3 2 2" xfId="23117" xr:uid="{00000000-0005-0000-0000-0000049F0000}"/>
    <cellStyle name="Percentuale 68 3 3 2 3" xfId="23118" xr:uid="{00000000-0005-0000-0000-0000059F0000}"/>
    <cellStyle name="Percentuale 68 3 3 2 4" xfId="23119" xr:uid="{00000000-0005-0000-0000-0000069F0000}"/>
    <cellStyle name="Percentuale 68 3 3 2 5" xfId="26198" xr:uid="{00000000-0005-0000-0000-0000079F0000}"/>
    <cellStyle name="Percentuale 68 3 3 3" xfId="23120" xr:uid="{00000000-0005-0000-0000-0000089F0000}"/>
    <cellStyle name="Percentuale 68 3 3 4" xfId="23121" xr:uid="{00000000-0005-0000-0000-0000099F0000}"/>
    <cellStyle name="Percentuale 68 3 3 5" xfId="23122" xr:uid="{00000000-0005-0000-0000-00000A9F0000}"/>
    <cellStyle name="Percentuale 68 3 3 6" xfId="26197" xr:uid="{00000000-0005-0000-0000-00000B9F0000}"/>
    <cellStyle name="Percentuale 68 3 4" xfId="23123" xr:uid="{00000000-0005-0000-0000-00000C9F0000}"/>
    <cellStyle name="Percentuale 68 3 4 2" xfId="23124" xr:uid="{00000000-0005-0000-0000-00000D9F0000}"/>
    <cellStyle name="Percentuale 68 3 4 3" xfId="23125" xr:uid="{00000000-0005-0000-0000-00000E9F0000}"/>
    <cellStyle name="Percentuale 68 3 4 4" xfId="23126" xr:uid="{00000000-0005-0000-0000-00000F9F0000}"/>
    <cellStyle name="Percentuale 68 3 4 5" xfId="26199" xr:uid="{00000000-0005-0000-0000-0000109F0000}"/>
    <cellStyle name="Percentuale 68 3 5" xfId="23127" xr:uid="{00000000-0005-0000-0000-0000119F0000}"/>
    <cellStyle name="Percentuale 68 3 5 2" xfId="34331" xr:uid="{00000000-0005-0000-0000-0000129F0000}"/>
    <cellStyle name="Percentuale 68 3 6" xfId="23128" xr:uid="{00000000-0005-0000-0000-0000139F0000}"/>
    <cellStyle name="Percentuale 68 3 7" xfId="23129" xr:uid="{00000000-0005-0000-0000-0000149F0000}"/>
    <cellStyle name="Percentuale 68 3 8" xfId="26195" xr:uid="{00000000-0005-0000-0000-0000159F0000}"/>
    <cellStyle name="Percentuale 68 4" xfId="23130" xr:uid="{00000000-0005-0000-0000-0000169F0000}"/>
    <cellStyle name="Percentuale 68 4 2" xfId="23131" xr:uid="{00000000-0005-0000-0000-0000179F0000}"/>
    <cellStyle name="Percentuale 68 4 2 2" xfId="23132" xr:uid="{00000000-0005-0000-0000-0000189F0000}"/>
    <cellStyle name="Percentuale 68 4 2 2 2" xfId="23133" xr:uid="{00000000-0005-0000-0000-0000199F0000}"/>
    <cellStyle name="Percentuale 68 4 2 2 3" xfId="23134" xr:uid="{00000000-0005-0000-0000-00001A9F0000}"/>
    <cellStyle name="Percentuale 68 4 2 2 4" xfId="23135" xr:uid="{00000000-0005-0000-0000-00001B9F0000}"/>
    <cellStyle name="Percentuale 68 4 2 2 5" xfId="26202" xr:uid="{00000000-0005-0000-0000-00001C9F0000}"/>
    <cellStyle name="Percentuale 68 4 2 3" xfId="23136" xr:uid="{00000000-0005-0000-0000-00001D9F0000}"/>
    <cellStyle name="Percentuale 68 4 2 4" xfId="23137" xr:uid="{00000000-0005-0000-0000-00001E9F0000}"/>
    <cellStyle name="Percentuale 68 4 2 5" xfId="23138" xr:uid="{00000000-0005-0000-0000-00001F9F0000}"/>
    <cellStyle name="Percentuale 68 4 2 6" xfId="26201" xr:uid="{00000000-0005-0000-0000-0000209F0000}"/>
    <cellStyle name="Percentuale 68 4 3" xfId="23139" xr:uid="{00000000-0005-0000-0000-0000219F0000}"/>
    <cellStyle name="Percentuale 68 4 3 2" xfId="23140" xr:uid="{00000000-0005-0000-0000-0000229F0000}"/>
    <cellStyle name="Percentuale 68 4 3 3" xfId="23141" xr:uid="{00000000-0005-0000-0000-0000239F0000}"/>
    <cellStyle name="Percentuale 68 4 3 4" xfId="23142" xr:uid="{00000000-0005-0000-0000-0000249F0000}"/>
    <cellStyle name="Percentuale 68 4 3 5" xfId="26203" xr:uid="{00000000-0005-0000-0000-0000259F0000}"/>
    <cellStyle name="Percentuale 68 4 4" xfId="23143" xr:uid="{00000000-0005-0000-0000-0000269F0000}"/>
    <cellStyle name="Percentuale 68 4 5" xfId="23144" xr:uid="{00000000-0005-0000-0000-0000279F0000}"/>
    <cellStyle name="Percentuale 68 4 6" xfId="23145" xr:uid="{00000000-0005-0000-0000-0000289F0000}"/>
    <cellStyle name="Percentuale 68 4 7" xfId="26200" xr:uid="{00000000-0005-0000-0000-0000299F0000}"/>
    <cellStyle name="Percentuale 68 5" xfId="23146" xr:uid="{00000000-0005-0000-0000-00002A9F0000}"/>
    <cellStyle name="Percentuale 68 5 2" xfId="23147" xr:uid="{00000000-0005-0000-0000-00002B9F0000}"/>
    <cellStyle name="Percentuale 68 5 3" xfId="23148" xr:uid="{00000000-0005-0000-0000-00002C9F0000}"/>
    <cellStyle name="Percentuale 68 5 4" xfId="23149" xr:uid="{00000000-0005-0000-0000-00002D9F0000}"/>
    <cellStyle name="Percentuale 68 5 5" xfId="26204" xr:uid="{00000000-0005-0000-0000-00002E9F0000}"/>
    <cellStyle name="Percentuale 68 6" xfId="23150" xr:uid="{00000000-0005-0000-0000-00002F9F0000}"/>
    <cellStyle name="Percentuale 68 6 2" xfId="32961" xr:uid="{00000000-0005-0000-0000-0000309F0000}"/>
    <cellStyle name="Percentuale 68 7" xfId="23151" xr:uid="{00000000-0005-0000-0000-0000319F0000}"/>
    <cellStyle name="Percentuale 68 8" xfId="23152" xr:uid="{00000000-0005-0000-0000-0000329F0000}"/>
    <cellStyle name="Percentuale 68 9" xfId="23870" xr:uid="{00000000-0005-0000-0000-0000339F0000}"/>
    <cellStyle name="Percentuale 69" xfId="23153" xr:uid="{00000000-0005-0000-0000-0000349F0000}"/>
    <cellStyle name="Percentuale 69 2" xfId="23154" xr:uid="{00000000-0005-0000-0000-0000359F0000}"/>
    <cellStyle name="Percentuale 69 2 2" xfId="23155" xr:uid="{00000000-0005-0000-0000-0000369F0000}"/>
    <cellStyle name="Percentuale 69 2 2 2" xfId="23156" xr:uid="{00000000-0005-0000-0000-0000379F0000}"/>
    <cellStyle name="Percentuale 69 2 2 3" xfId="23157" xr:uid="{00000000-0005-0000-0000-0000389F0000}"/>
    <cellStyle name="Percentuale 69 2 2 4" xfId="23158" xr:uid="{00000000-0005-0000-0000-0000399F0000}"/>
    <cellStyle name="Percentuale 69 2 2 5" xfId="26206" xr:uid="{00000000-0005-0000-0000-00003A9F0000}"/>
    <cellStyle name="Percentuale 69 2 3" xfId="23159" xr:uid="{00000000-0005-0000-0000-00003B9F0000}"/>
    <cellStyle name="Percentuale 69 2 3 2" xfId="34332" xr:uid="{00000000-0005-0000-0000-00003C9F0000}"/>
    <cellStyle name="Percentuale 69 2 4" xfId="23160" xr:uid="{00000000-0005-0000-0000-00003D9F0000}"/>
    <cellStyle name="Percentuale 69 2 5" xfId="23161" xr:uid="{00000000-0005-0000-0000-00003E9F0000}"/>
    <cellStyle name="Percentuale 69 2 6" xfId="26205" xr:uid="{00000000-0005-0000-0000-00003F9F0000}"/>
    <cellStyle name="Percentuale 69 3" xfId="23162" xr:uid="{00000000-0005-0000-0000-0000409F0000}"/>
    <cellStyle name="Percentuale 69 3 2" xfId="23163" xr:uid="{00000000-0005-0000-0000-0000419F0000}"/>
    <cellStyle name="Percentuale 69 3 2 2" xfId="23164" xr:uid="{00000000-0005-0000-0000-0000429F0000}"/>
    <cellStyle name="Percentuale 69 3 2 3" xfId="23165" xr:uid="{00000000-0005-0000-0000-0000439F0000}"/>
    <cellStyle name="Percentuale 69 3 2 4" xfId="23166" xr:uid="{00000000-0005-0000-0000-0000449F0000}"/>
    <cellStyle name="Percentuale 69 3 2 5" xfId="26208" xr:uid="{00000000-0005-0000-0000-0000459F0000}"/>
    <cellStyle name="Percentuale 69 3 3" xfId="23167" xr:uid="{00000000-0005-0000-0000-0000469F0000}"/>
    <cellStyle name="Percentuale 69 3 3 2" xfId="23168" xr:uid="{00000000-0005-0000-0000-0000479F0000}"/>
    <cellStyle name="Percentuale 69 3 3 2 2" xfId="23169" xr:uid="{00000000-0005-0000-0000-0000489F0000}"/>
    <cellStyle name="Percentuale 69 3 3 2 3" xfId="23170" xr:uid="{00000000-0005-0000-0000-0000499F0000}"/>
    <cellStyle name="Percentuale 69 3 3 2 4" xfId="23171" xr:uid="{00000000-0005-0000-0000-00004A9F0000}"/>
    <cellStyle name="Percentuale 69 3 3 2 5" xfId="26210" xr:uid="{00000000-0005-0000-0000-00004B9F0000}"/>
    <cellStyle name="Percentuale 69 3 3 3" xfId="23172" xr:uid="{00000000-0005-0000-0000-00004C9F0000}"/>
    <cellStyle name="Percentuale 69 3 3 4" xfId="23173" xr:uid="{00000000-0005-0000-0000-00004D9F0000}"/>
    <cellStyle name="Percentuale 69 3 3 5" xfId="23174" xr:uid="{00000000-0005-0000-0000-00004E9F0000}"/>
    <cellStyle name="Percentuale 69 3 3 6" xfId="26209" xr:uid="{00000000-0005-0000-0000-00004F9F0000}"/>
    <cellStyle name="Percentuale 69 3 4" xfId="23175" xr:uid="{00000000-0005-0000-0000-0000509F0000}"/>
    <cellStyle name="Percentuale 69 3 4 2" xfId="23176" xr:uid="{00000000-0005-0000-0000-0000519F0000}"/>
    <cellStyle name="Percentuale 69 3 4 3" xfId="23177" xr:uid="{00000000-0005-0000-0000-0000529F0000}"/>
    <cellStyle name="Percentuale 69 3 4 4" xfId="23178" xr:uid="{00000000-0005-0000-0000-0000539F0000}"/>
    <cellStyle name="Percentuale 69 3 4 5" xfId="26211" xr:uid="{00000000-0005-0000-0000-0000549F0000}"/>
    <cellStyle name="Percentuale 69 3 5" xfId="23179" xr:uid="{00000000-0005-0000-0000-0000559F0000}"/>
    <cellStyle name="Percentuale 69 3 5 2" xfId="34333" xr:uid="{00000000-0005-0000-0000-0000569F0000}"/>
    <cellStyle name="Percentuale 69 3 6" xfId="23180" xr:uid="{00000000-0005-0000-0000-0000579F0000}"/>
    <cellStyle name="Percentuale 69 3 7" xfId="23181" xr:uid="{00000000-0005-0000-0000-0000589F0000}"/>
    <cellStyle name="Percentuale 69 3 8" xfId="26207" xr:uid="{00000000-0005-0000-0000-0000599F0000}"/>
    <cellStyle name="Percentuale 69 4" xfId="23182" xr:uid="{00000000-0005-0000-0000-00005A9F0000}"/>
    <cellStyle name="Percentuale 69 4 2" xfId="23183" xr:uid="{00000000-0005-0000-0000-00005B9F0000}"/>
    <cellStyle name="Percentuale 69 4 2 2" xfId="23184" xr:uid="{00000000-0005-0000-0000-00005C9F0000}"/>
    <cellStyle name="Percentuale 69 4 2 2 2" xfId="23185" xr:uid="{00000000-0005-0000-0000-00005D9F0000}"/>
    <cellStyle name="Percentuale 69 4 2 2 3" xfId="23186" xr:uid="{00000000-0005-0000-0000-00005E9F0000}"/>
    <cellStyle name="Percentuale 69 4 2 2 4" xfId="23187" xr:uid="{00000000-0005-0000-0000-00005F9F0000}"/>
    <cellStyle name="Percentuale 69 4 2 2 5" xfId="26214" xr:uid="{00000000-0005-0000-0000-0000609F0000}"/>
    <cellStyle name="Percentuale 69 4 2 3" xfId="23188" xr:uid="{00000000-0005-0000-0000-0000619F0000}"/>
    <cellStyle name="Percentuale 69 4 2 4" xfId="23189" xr:uid="{00000000-0005-0000-0000-0000629F0000}"/>
    <cellStyle name="Percentuale 69 4 2 5" xfId="23190" xr:uid="{00000000-0005-0000-0000-0000639F0000}"/>
    <cellStyle name="Percentuale 69 4 2 6" xfId="26213" xr:uid="{00000000-0005-0000-0000-0000649F0000}"/>
    <cellStyle name="Percentuale 69 4 3" xfId="23191" xr:uid="{00000000-0005-0000-0000-0000659F0000}"/>
    <cellStyle name="Percentuale 69 4 3 2" xfId="23192" xr:uid="{00000000-0005-0000-0000-0000669F0000}"/>
    <cellStyle name="Percentuale 69 4 3 3" xfId="23193" xr:uid="{00000000-0005-0000-0000-0000679F0000}"/>
    <cellStyle name="Percentuale 69 4 3 4" xfId="23194" xr:uid="{00000000-0005-0000-0000-0000689F0000}"/>
    <cellStyle name="Percentuale 69 4 3 5" xfId="26215" xr:uid="{00000000-0005-0000-0000-0000699F0000}"/>
    <cellStyle name="Percentuale 69 4 4" xfId="23195" xr:uid="{00000000-0005-0000-0000-00006A9F0000}"/>
    <cellStyle name="Percentuale 69 4 5" xfId="23196" xr:uid="{00000000-0005-0000-0000-00006B9F0000}"/>
    <cellStyle name="Percentuale 69 4 6" xfId="23197" xr:uid="{00000000-0005-0000-0000-00006C9F0000}"/>
    <cellStyle name="Percentuale 69 4 7" xfId="26212" xr:uid="{00000000-0005-0000-0000-00006D9F0000}"/>
    <cellStyle name="Percentuale 69 5" xfId="23198" xr:uid="{00000000-0005-0000-0000-00006E9F0000}"/>
    <cellStyle name="Percentuale 69 5 2" xfId="23199" xr:uid="{00000000-0005-0000-0000-00006F9F0000}"/>
    <cellStyle name="Percentuale 69 5 3" xfId="23200" xr:uid="{00000000-0005-0000-0000-0000709F0000}"/>
    <cellStyle name="Percentuale 69 5 4" xfId="23201" xr:uid="{00000000-0005-0000-0000-0000719F0000}"/>
    <cellStyle name="Percentuale 69 5 5" xfId="26216" xr:uid="{00000000-0005-0000-0000-0000729F0000}"/>
    <cellStyle name="Percentuale 69 6" xfId="23202" xr:uid="{00000000-0005-0000-0000-0000739F0000}"/>
    <cellStyle name="Percentuale 69 6 2" xfId="32962" xr:uid="{00000000-0005-0000-0000-0000749F0000}"/>
    <cellStyle name="Percentuale 69 7" xfId="23203" xr:uid="{00000000-0005-0000-0000-0000759F0000}"/>
    <cellStyle name="Percentuale 69 8" xfId="23204" xr:uid="{00000000-0005-0000-0000-0000769F0000}"/>
    <cellStyle name="Percentuale 69 9" xfId="23871" xr:uid="{00000000-0005-0000-0000-0000779F0000}"/>
    <cellStyle name="Percentuale 7" xfId="23205" xr:uid="{00000000-0005-0000-0000-0000789F0000}"/>
    <cellStyle name="Percentuale 7 2" xfId="23206" xr:uid="{00000000-0005-0000-0000-0000799F0000}"/>
    <cellStyle name="Percentuale 7 2 2" xfId="23207" xr:uid="{00000000-0005-0000-0000-00007A9F0000}"/>
    <cellStyle name="Percentuale 7 2 2 2" xfId="23208" xr:uid="{00000000-0005-0000-0000-00007B9F0000}"/>
    <cellStyle name="Percentuale 7 2 2 3" xfId="23209" xr:uid="{00000000-0005-0000-0000-00007C9F0000}"/>
    <cellStyle name="Percentuale 7 2 2 4" xfId="23210" xr:uid="{00000000-0005-0000-0000-00007D9F0000}"/>
    <cellStyle name="Percentuale 7 2 2 5" xfId="26218" xr:uid="{00000000-0005-0000-0000-00007E9F0000}"/>
    <cellStyle name="Percentuale 7 2 3" xfId="23211" xr:uid="{00000000-0005-0000-0000-00007F9F0000}"/>
    <cellStyle name="Percentuale 7 2 3 2" xfId="34334" xr:uid="{00000000-0005-0000-0000-0000809F0000}"/>
    <cellStyle name="Percentuale 7 2 4" xfId="23212" xr:uid="{00000000-0005-0000-0000-0000819F0000}"/>
    <cellStyle name="Percentuale 7 2 5" xfId="23213" xr:uid="{00000000-0005-0000-0000-0000829F0000}"/>
    <cellStyle name="Percentuale 7 2 6" xfId="26217" xr:uid="{00000000-0005-0000-0000-0000839F0000}"/>
    <cellStyle name="Percentuale 7 3" xfId="23214" xr:uid="{00000000-0005-0000-0000-0000849F0000}"/>
    <cellStyle name="Percentuale 7 3 2" xfId="23215" xr:uid="{00000000-0005-0000-0000-0000859F0000}"/>
    <cellStyle name="Percentuale 7 3 2 2" xfId="23216" xr:uid="{00000000-0005-0000-0000-0000869F0000}"/>
    <cellStyle name="Percentuale 7 3 2 3" xfId="23217" xr:uid="{00000000-0005-0000-0000-0000879F0000}"/>
    <cellStyle name="Percentuale 7 3 2 4" xfId="23218" xr:uid="{00000000-0005-0000-0000-0000889F0000}"/>
    <cellStyle name="Percentuale 7 3 2 5" xfId="26220" xr:uid="{00000000-0005-0000-0000-0000899F0000}"/>
    <cellStyle name="Percentuale 7 3 3" xfId="23219" xr:uid="{00000000-0005-0000-0000-00008A9F0000}"/>
    <cellStyle name="Percentuale 7 3 3 2" xfId="23220" xr:uid="{00000000-0005-0000-0000-00008B9F0000}"/>
    <cellStyle name="Percentuale 7 3 3 2 2" xfId="23221" xr:uid="{00000000-0005-0000-0000-00008C9F0000}"/>
    <cellStyle name="Percentuale 7 3 3 2 3" xfId="23222" xr:uid="{00000000-0005-0000-0000-00008D9F0000}"/>
    <cellStyle name="Percentuale 7 3 3 2 4" xfId="23223" xr:uid="{00000000-0005-0000-0000-00008E9F0000}"/>
    <cellStyle name="Percentuale 7 3 3 2 5" xfId="26222" xr:uid="{00000000-0005-0000-0000-00008F9F0000}"/>
    <cellStyle name="Percentuale 7 3 3 3" xfId="23224" xr:uid="{00000000-0005-0000-0000-0000909F0000}"/>
    <cellStyle name="Percentuale 7 3 3 4" xfId="23225" xr:uid="{00000000-0005-0000-0000-0000919F0000}"/>
    <cellStyle name="Percentuale 7 3 3 5" xfId="23226" xr:uid="{00000000-0005-0000-0000-0000929F0000}"/>
    <cellStyle name="Percentuale 7 3 3 6" xfId="26221" xr:uid="{00000000-0005-0000-0000-0000939F0000}"/>
    <cellStyle name="Percentuale 7 3 4" xfId="23227" xr:uid="{00000000-0005-0000-0000-0000949F0000}"/>
    <cellStyle name="Percentuale 7 3 4 2" xfId="23228" xr:uid="{00000000-0005-0000-0000-0000959F0000}"/>
    <cellStyle name="Percentuale 7 3 4 3" xfId="23229" xr:uid="{00000000-0005-0000-0000-0000969F0000}"/>
    <cellStyle name="Percentuale 7 3 4 4" xfId="23230" xr:uid="{00000000-0005-0000-0000-0000979F0000}"/>
    <cellStyle name="Percentuale 7 3 4 5" xfId="26223" xr:uid="{00000000-0005-0000-0000-0000989F0000}"/>
    <cellStyle name="Percentuale 7 3 5" xfId="23231" xr:uid="{00000000-0005-0000-0000-0000999F0000}"/>
    <cellStyle name="Percentuale 7 3 5 2" xfId="34335" xr:uid="{00000000-0005-0000-0000-00009A9F0000}"/>
    <cellStyle name="Percentuale 7 3 6" xfId="23232" xr:uid="{00000000-0005-0000-0000-00009B9F0000}"/>
    <cellStyle name="Percentuale 7 3 7" xfId="23233" xr:uid="{00000000-0005-0000-0000-00009C9F0000}"/>
    <cellStyle name="Percentuale 7 3 8" xfId="26219" xr:uid="{00000000-0005-0000-0000-00009D9F0000}"/>
    <cellStyle name="Percentuale 7 4" xfId="23234" xr:uid="{00000000-0005-0000-0000-00009E9F0000}"/>
    <cellStyle name="Percentuale 7 4 2" xfId="23235" xr:uid="{00000000-0005-0000-0000-00009F9F0000}"/>
    <cellStyle name="Percentuale 7 4 2 2" xfId="23236" xr:uid="{00000000-0005-0000-0000-0000A09F0000}"/>
    <cellStyle name="Percentuale 7 4 2 2 2" xfId="23237" xr:uid="{00000000-0005-0000-0000-0000A19F0000}"/>
    <cellStyle name="Percentuale 7 4 2 2 3" xfId="23238" xr:uid="{00000000-0005-0000-0000-0000A29F0000}"/>
    <cellStyle name="Percentuale 7 4 2 2 4" xfId="23239" xr:uid="{00000000-0005-0000-0000-0000A39F0000}"/>
    <cellStyle name="Percentuale 7 4 2 2 5" xfId="26226" xr:uid="{00000000-0005-0000-0000-0000A49F0000}"/>
    <cellStyle name="Percentuale 7 4 2 3" xfId="23240" xr:uid="{00000000-0005-0000-0000-0000A59F0000}"/>
    <cellStyle name="Percentuale 7 4 2 4" xfId="23241" xr:uid="{00000000-0005-0000-0000-0000A69F0000}"/>
    <cellStyle name="Percentuale 7 4 2 5" xfId="23242" xr:uid="{00000000-0005-0000-0000-0000A79F0000}"/>
    <cellStyle name="Percentuale 7 4 2 6" xfId="26225" xr:uid="{00000000-0005-0000-0000-0000A89F0000}"/>
    <cellStyle name="Percentuale 7 4 3" xfId="23243" xr:uid="{00000000-0005-0000-0000-0000A99F0000}"/>
    <cellStyle name="Percentuale 7 4 3 2" xfId="23244" xr:uid="{00000000-0005-0000-0000-0000AA9F0000}"/>
    <cellStyle name="Percentuale 7 4 3 3" xfId="23245" xr:uid="{00000000-0005-0000-0000-0000AB9F0000}"/>
    <cellStyle name="Percentuale 7 4 3 4" xfId="23246" xr:uid="{00000000-0005-0000-0000-0000AC9F0000}"/>
    <cellStyle name="Percentuale 7 4 3 5" xfId="26227" xr:uid="{00000000-0005-0000-0000-0000AD9F0000}"/>
    <cellStyle name="Percentuale 7 4 4" xfId="23247" xr:uid="{00000000-0005-0000-0000-0000AE9F0000}"/>
    <cellStyle name="Percentuale 7 4 5" xfId="23248" xr:uid="{00000000-0005-0000-0000-0000AF9F0000}"/>
    <cellStyle name="Percentuale 7 4 6" xfId="23249" xr:uid="{00000000-0005-0000-0000-0000B09F0000}"/>
    <cellStyle name="Percentuale 7 4 7" xfId="26224" xr:uid="{00000000-0005-0000-0000-0000B19F0000}"/>
    <cellStyle name="Percentuale 7 5" xfId="23250" xr:uid="{00000000-0005-0000-0000-0000B29F0000}"/>
    <cellStyle name="Percentuale 7 5 2" xfId="23251" xr:uid="{00000000-0005-0000-0000-0000B39F0000}"/>
    <cellStyle name="Percentuale 7 5 3" xfId="23252" xr:uid="{00000000-0005-0000-0000-0000B49F0000}"/>
    <cellStyle name="Percentuale 7 5 4" xfId="23253" xr:uid="{00000000-0005-0000-0000-0000B59F0000}"/>
    <cellStyle name="Percentuale 7 5 5" xfId="26228" xr:uid="{00000000-0005-0000-0000-0000B69F0000}"/>
    <cellStyle name="Percentuale 7 6" xfId="23254" xr:uid="{00000000-0005-0000-0000-0000B79F0000}"/>
    <cellStyle name="Percentuale 7 6 2" xfId="32963" xr:uid="{00000000-0005-0000-0000-0000B89F0000}"/>
    <cellStyle name="Percentuale 7 7" xfId="23255" xr:uid="{00000000-0005-0000-0000-0000B99F0000}"/>
    <cellStyle name="Percentuale 7 8" xfId="23256" xr:uid="{00000000-0005-0000-0000-0000BA9F0000}"/>
    <cellStyle name="Percentuale 7 9" xfId="23872" xr:uid="{00000000-0005-0000-0000-0000BB9F0000}"/>
    <cellStyle name="Percentuale 8" xfId="23257" xr:uid="{00000000-0005-0000-0000-0000BC9F0000}"/>
    <cellStyle name="Percentuale 8 2" xfId="23258" xr:uid="{00000000-0005-0000-0000-0000BD9F0000}"/>
    <cellStyle name="Percentuale 8 2 2" xfId="23259" xr:uid="{00000000-0005-0000-0000-0000BE9F0000}"/>
    <cellStyle name="Percentuale 8 2 2 2" xfId="23260" xr:uid="{00000000-0005-0000-0000-0000BF9F0000}"/>
    <cellStyle name="Percentuale 8 2 2 3" xfId="23261" xr:uid="{00000000-0005-0000-0000-0000C09F0000}"/>
    <cellStyle name="Percentuale 8 2 2 4" xfId="23262" xr:uid="{00000000-0005-0000-0000-0000C19F0000}"/>
    <cellStyle name="Percentuale 8 2 2 5" xfId="26230" xr:uid="{00000000-0005-0000-0000-0000C29F0000}"/>
    <cellStyle name="Percentuale 8 2 3" xfId="23263" xr:uid="{00000000-0005-0000-0000-0000C39F0000}"/>
    <cellStyle name="Percentuale 8 2 3 2" xfId="34336" xr:uid="{00000000-0005-0000-0000-0000C49F0000}"/>
    <cellStyle name="Percentuale 8 2 4" xfId="23264" xr:uid="{00000000-0005-0000-0000-0000C59F0000}"/>
    <cellStyle name="Percentuale 8 2 5" xfId="23265" xr:uid="{00000000-0005-0000-0000-0000C69F0000}"/>
    <cellStyle name="Percentuale 8 2 6" xfId="26229" xr:uid="{00000000-0005-0000-0000-0000C79F0000}"/>
    <cellStyle name="Percentuale 8 3" xfId="23266" xr:uid="{00000000-0005-0000-0000-0000C89F0000}"/>
    <cellStyle name="Percentuale 8 3 2" xfId="23267" xr:uid="{00000000-0005-0000-0000-0000C99F0000}"/>
    <cellStyle name="Percentuale 8 3 2 2" xfId="23268" xr:uid="{00000000-0005-0000-0000-0000CA9F0000}"/>
    <cellStyle name="Percentuale 8 3 2 3" xfId="23269" xr:uid="{00000000-0005-0000-0000-0000CB9F0000}"/>
    <cellStyle name="Percentuale 8 3 2 4" xfId="23270" xr:uid="{00000000-0005-0000-0000-0000CC9F0000}"/>
    <cellStyle name="Percentuale 8 3 2 5" xfId="26232" xr:uid="{00000000-0005-0000-0000-0000CD9F0000}"/>
    <cellStyle name="Percentuale 8 3 3" xfId="23271" xr:uid="{00000000-0005-0000-0000-0000CE9F0000}"/>
    <cellStyle name="Percentuale 8 3 3 2" xfId="23272" xr:uid="{00000000-0005-0000-0000-0000CF9F0000}"/>
    <cellStyle name="Percentuale 8 3 3 2 2" xfId="23273" xr:uid="{00000000-0005-0000-0000-0000D09F0000}"/>
    <cellStyle name="Percentuale 8 3 3 2 3" xfId="23274" xr:uid="{00000000-0005-0000-0000-0000D19F0000}"/>
    <cellStyle name="Percentuale 8 3 3 2 4" xfId="23275" xr:uid="{00000000-0005-0000-0000-0000D29F0000}"/>
    <cellStyle name="Percentuale 8 3 3 2 5" xfId="26234" xr:uid="{00000000-0005-0000-0000-0000D39F0000}"/>
    <cellStyle name="Percentuale 8 3 3 3" xfId="23276" xr:uid="{00000000-0005-0000-0000-0000D49F0000}"/>
    <cellStyle name="Percentuale 8 3 3 4" xfId="23277" xr:uid="{00000000-0005-0000-0000-0000D59F0000}"/>
    <cellStyle name="Percentuale 8 3 3 5" xfId="23278" xr:uid="{00000000-0005-0000-0000-0000D69F0000}"/>
    <cellStyle name="Percentuale 8 3 3 6" xfId="26233" xr:uid="{00000000-0005-0000-0000-0000D79F0000}"/>
    <cellStyle name="Percentuale 8 3 4" xfId="23279" xr:uid="{00000000-0005-0000-0000-0000D89F0000}"/>
    <cellStyle name="Percentuale 8 3 4 2" xfId="23280" xr:uid="{00000000-0005-0000-0000-0000D99F0000}"/>
    <cellStyle name="Percentuale 8 3 4 3" xfId="23281" xr:uid="{00000000-0005-0000-0000-0000DA9F0000}"/>
    <cellStyle name="Percentuale 8 3 4 4" xfId="23282" xr:uid="{00000000-0005-0000-0000-0000DB9F0000}"/>
    <cellStyle name="Percentuale 8 3 4 5" xfId="26235" xr:uid="{00000000-0005-0000-0000-0000DC9F0000}"/>
    <cellStyle name="Percentuale 8 3 5" xfId="23283" xr:uid="{00000000-0005-0000-0000-0000DD9F0000}"/>
    <cellStyle name="Percentuale 8 3 5 2" xfId="34337" xr:uid="{00000000-0005-0000-0000-0000DE9F0000}"/>
    <cellStyle name="Percentuale 8 3 6" xfId="23284" xr:uid="{00000000-0005-0000-0000-0000DF9F0000}"/>
    <cellStyle name="Percentuale 8 3 7" xfId="23285" xr:uid="{00000000-0005-0000-0000-0000E09F0000}"/>
    <cellStyle name="Percentuale 8 3 8" xfId="26231" xr:uid="{00000000-0005-0000-0000-0000E19F0000}"/>
    <cellStyle name="Percentuale 8 4" xfId="23286" xr:uid="{00000000-0005-0000-0000-0000E29F0000}"/>
    <cellStyle name="Percentuale 8 4 2" xfId="23287" xr:uid="{00000000-0005-0000-0000-0000E39F0000}"/>
    <cellStyle name="Percentuale 8 4 2 2" xfId="23288" xr:uid="{00000000-0005-0000-0000-0000E49F0000}"/>
    <cellStyle name="Percentuale 8 4 2 2 2" xfId="23289" xr:uid="{00000000-0005-0000-0000-0000E59F0000}"/>
    <cellStyle name="Percentuale 8 4 2 2 3" xfId="23290" xr:uid="{00000000-0005-0000-0000-0000E69F0000}"/>
    <cellStyle name="Percentuale 8 4 2 2 4" xfId="23291" xr:uid="{00000000-0005-0000-0000-0000E79F0000}"/>
    <cellStyle name="Percentuale 8 4 2 2 5" xfId="26238" xr:uid="{00000000-0005-0000-0000-0000E89F0000}"/>
    <cellStyle name="Percentuale 8 4 2 3" xfId="23292" xr:uid="{00000000-0005-0000-0000-0000E99F0000}"/>
    <cellStyle name="Percentuale 8 4 2 4" xfId="23293" xr:uid="{00000000-0005-0000-0000-0000EA9F0000}"/>
    <cellStyle name="Percentuale 8 4 2 5" xfId="23294" xr:uid="{00000000-0005-0000-0000-0000EB9F0000}"/>
    <cellStyle name="Percentuale 8 4 2 6" xfId="26237" xr:uid="{00000000-0005-0000-0000-0000EC9F0000}"/>
    <cellStyle name="Percentuale 8 4 3" xfId="23295" xr:uid="{00000000-0005-0000-0000-0000ED9F0000}"/>
    <cellStyle name="Percentuale 8 4 3 2" xfId="23296" xr:uid="{00000000-0005-0000-0000-0000EE9F0000}"/>
    <cellStyle name="Percentuale 8 4 3 3" xfId="23297" xr:uid="{00000000-0005-0000-0000-0000EF9F0000}"/>
    <cellStyle name="Percentuale 8 4 3 4" xfId="23298" xr:uid="{00000000-0005-0000-0000-0000F09F0000}"/>
    <cellStyle name="Percentuale 8 4 3 5" xfId="26239" xr:uid="{00000000-0005-0000-0000-0000F19F0000}"/>
    <cellStyle name="Percentuale 8 4 4" xfId="23299" xr:uid="{00000000-0005-0000-0000-0000F29F0000}"/>
    <cellStyle name="Percentuale 8 4 5" xfId="23300" xr:uid="{00000000-0005-0000-0000-0000F39F0000}"/>
    <cellStyle name="Percentuale 8 4 6" xfId="23301" xr:uid="{00000000-0005-0000-0000-0000F49F0000}"/>
    <cellStyle name="Percentuale 8 4 7" xfId="26236" xr:uid="{00000000-0005-0000-0000-0000F59F0000}"/>
    <cellStyle name="Percentuale 8 5" xfId="23302" xr:uid="{00000000-0005-0000-0000-0000F69F0000}"/>
    <cellStyle name="Percentuale 8 5 2" xfId="23303" xr:uid="{00000000-0005-0000-0000-0000F79F0000}"/>
    <cellStyle name="Percentuale 8 5 3" xfId="23304" xr:uid="{00000000-0005-0000-0000-0000F89F0000}"/>
    <cellStyle name="Percentuale 8 5 4" xfId="23305" xr:uid="{00000000-0005-0000-0000-0000F99F0000}"/>
    <cellStyle name="Percentuale 8 5 5" xfId="26240" xr:uid="{00000000-0005-0000-0000-0000FA9F0000}"/>
    <cellStyle name="Percentuale 8 6" xfId="23306" xr:uid="{00000000-0005-0000-0000-0000FB9F0000}"/>
    <cellStyle name="Percentuale 8 6 2" xfId="32964" xr:uid="{00000000-0005-0000-0000-0000FC9F0000}"/>
    <cellStyle name="Percentuale 8 7" xfId="23307" xr:uid="{00000000-0005-0000-0000-0000FD9F0000}"/>
    <cellStyle name="Percentuale 8 8" xfId="23308" xr:uid="{00000000-0005-0000-0000-0000FE9F0000}"/>
    <cellStyle name="Percentuale 8 9" xfId="23873" xr:uid="{00000000-0005-0000-0000-0000FF9F0000}"/>
    <cellStyle name="Percentuale 9" xfId="23309" xr:uid="{00000000-0005-0000-0000-000000A00000}"/>
    <cellStyle name="Percentuale 9 2" xfId="23310" xr:uid="{00000000-0005-0000-0000-000001A00000}"/>
    <cellStyle name="Percentuale 9 2 2" xfId="23311" xr:uid="{00000000-0005-0000-0000-000002A00000}"/>
    <cellStyle name="Percentuale 9 2 2 2" xfId="23312" xr:uid="{00000000-0005-0000-0000-000003A00000}"/>
    <cellStyle name="Percentuale 9 2 2 3" xfId="23313" xr:uid="{00000000-0005-0000-0000-000004A00000}"/>
    <cellStyle name="Percentuale 9 2 2 4" xfId="23314" xr:uid="{00000000-0005-0000-0000-000005A00000}"/>
    <cellStyle name="Percentuale 9 2 2 5" xfId="26242" xr:uid="{00000000-0005-0000-0000-000006A00000}"/>
    <cellStyle name="Percentuale 9 2 3" xfId="23315" xr:uid="{00000000-0005-0000-0000-000007A00000}"/>
    <cellStyle name="Percentuale 9 2 3 2" xfId="34338" xr:uid="{00000000-0005-0000-0000-000008A00000}"/>
    <cellStyle name="Percentuale 9 2 4" xfId="23316" xr:uid="{00000000-0005-0000-0000-000009A00000}"/>
    <cellStyle name="Percentuale 9 2 5" xfId="23317" xr:uid="{00000000-0005-0000-0000-00000AA00000}"/>
    <cellStyle name="Percentuale 9 2 6" xfId="26241" xr:uid="{00000000-0005-0000-0000-00000BA00000}"/>
    <cellStyle name="Percentuale 9 3" xfId="23318" xr:uid="{00000000-0005-0000-0000-00000CA00000}"/>
    <cellStyle name="Percentuale 9 3 2" xfId="23319" xr:uid="{00000000-0005-0000-0000-00000DA00000}"/>
    <cellStyle name="Percentuale 9 3 2 2" xfId="23320" xr:uid="{00000000-0005-0000-0000-00000EA00000}"/>
    <cellStyle name="Percentuale 9 3 2 3" xfId="23321" xr:uid="{00000000-0005-0000-0000-00000FA00000}"/>
    <cellStyle name="Percentuale 9 3 2 4" xfId="23322" xr:uid="{00000000-0005-0000-0000-000010A00000}"/>
    <cellStyle name="Percentuale 9 3 2 5" xfId="26244" xr:uid="{00000000-0005-0000-0000-000011A00000}"/>
    <cellStyle name="Percentuale 9 3 3" xfId="23323" xr:uid="{00000000-0005-0000-0000-000012A00000}"/>
    <cellStyle name="Percentuale 9 3 3 2" xfId="23324" xr:uid="{00000000-0005-0000-0000-000013A00000}"/>
    <cellStyle name="Percentuale 9 3 3 2 2" xfId="23325" xr:uid="{00000000-0005-0000-0000-000014A00000}"/>
    <cellStyle name="Percentuale 9 3 3 2 3" xfId="23326" xr:uid="{00000000-0005-0000-0000-000015A00000}"/>
    <cellStyle name="Percentuale 9 3 3 2 4" xfId="23327" xr:uid="{00000000-0005-0000-0000-000016A00000}"/>
    <cellStyle name="Percentuale 9 3 3 2 5" xfId="26246" xr:uid="{00000000-0005-0000-0000-000017A00000}"/>
    <cellStyle name="Percentuale 9 3 3 3" xfId="23328" xr:uid="{00000000-0005-0000-0000-000018A00000}"/>
    <cellStyle name="Percentuale 9 3 3 4" xfId="23329" xr:uid="{00000000-0005-0000-0000-000019A00000}"/>
    <cellStyle name="Percentuale 9 3 3 5" xfId="23330" xr:uid="{00000000-0005-0000-0000-00001AA00000}"/>
    <cellStyle name="Percentuale 9 3 3 6" xfId="26245" xr:uid="{00000000-0005-0000-0000-00001BA00000}"/>
    <cellStyle name="Percentuale 9 3 4" xfId="23331" xr:uid="{00000000-0005-0000-0000-00001CA00000}"/>
    <cellStyle name="Percentuale 9 3 4 2" xfId="23332" xr:uid="{00000000-0005-0000-0000-00001DA00000}"/>
    <cellStyle name="Percentuale 9 3 4 3" xfId="23333" xr:uid="{00000000-0005-0000-0000-00001EA00000}"/>
    <cellStyle name="Percentuale 9 3 4 4" xfId="23334" xr:uid="{00000000-0005-0000-0000-00001FA00000}"/>
    <cellStyle name="Percentuale 9 3 4 5" xfId="26247" xr:uid="{00000000-0005-0000-0000-000020A00000}"/>
    <cellStyle name="Percentuale 9 3 5" xfId="23335" xr:uid="{00000000-0005-0000-0000-000021A00000}"/>
    <cellStyle name="Percentuale 9 3 5 2" xfId="34339" xr:uid="{00000000-0005-0000-0000-000022A00000}"/>
    <cellStyle name="Percentuale 9 3 6" xfId="23336" xr:uid="{00000000-0005-0000-0000-000023A00000}"/>
    <cellStyle name="Percentuale 9 3 7" xfId="23337" xr:uid="{00000000-0005-0000-0000-000024A00000}"/>
    <cellStyle name="Percentuale 9 3 8" xfId="26243" xr:uid="{00000000-0005-0000-0000-000025A00000}"/>
    <cellStyle name="Percentuale 9 4" xfId="23338" xr:uid="{00000000-0005-0000-0000-000026A00000}"/>
    <cellStyle name="Percentuale 9 4 2" xfId="23339" xr:uid="{00000000-0005-0000-0000-000027A00000}"/>
    <cellStyle name="Percentuale 9 4 2 2" xfId="23340" xr:uid="{00000000-0005-0000-0000-000028A00000}"/>
    <cellStyle name="Percentuale 9 4 2 2 2" xfId="23341" xr:uid="{00000000-0005-0000-0000-000029A00000}"/>
    <cellStyle name="Percentuale 9 4 2 2 3" xfId="23342" xr:uid="{00000000-0005-0000-0000-00002AA00000}"/>
    <cellStyle name="Percentuale 9 4 2 2 4" xfId="23343" xr:uid="{00000000-0005-0000-0000-00002BA00000}"/>
    <cellStyle name="Percentuale 9 4 2 2 5" xfId="26250" xr:uid="{00000000-0005-0000-0000-00002CA00000}"/>
    <cellStyle name="Percentuale 9 4 2 3" xfId="23344" xr:uid="{00000000-0005-0000-0000-00002DA00000}"/>
    <cellStyle name="Percentuale 9 4 2 4" xfId="23345" xr:uid="{00000000-0005-0000-0000-00002EA00000}"/>
    <cellStyle name="Percentuale 9 4 2 5" xfId="23346" xr:uid="{00000000-0005-0000-0000-00002FA00000}"/>
    <cellStyle name="Percentuale 9 4 2 6" xfId="26249" xr:uid="{00000000-0005-0000-0000-000030A00000}"/>
    <cellStyle name="Percentuale 9 4 3" xfId="23347" xr:uid="{00000000-0005-0000-0000-000031A00000}"/>
    <cellStyle name="Percentuale 9 4 3 2" xfId="23348" xr:uid="{00000000-0005-0000-0000-000032A00000}"/>
    <cellStyle name="Percentuale 9 4 3 3" xfId="23349" xr:uid="{00000000-0005-0000-0000-000033A00000}"/>
    <cellStyle name="Percentuale 9 4 3 4" xfId="23350" xr:uid="{00000000-0005-0000-0000-000034A00000}"/>
    <cellStyle name="Percentuale 9 4 3 5" xfId="26251" xr:uid="{00000000-0005-0000-0000-000035A00000}"/>
    <cellStyle name="Percentuale 9 4 4" xfId="23351" xr:uid="{00000000-0005-0000-0000-000036A00000}"/>
    <cellStyle name="Percentuale 9 4 5" xfId="23352" xr:uid="{00000000-0005-0000-0000-000037A00000}"/>
    <cellStyle name="Percentuale 9 4 6" xfId="23353" xr:uid="{00000000-0005-0000-0000-000038A00000}"/>
    <cellStyle name="Percentuale 9 4 7" xfId="26248" xr:uid="{00000000-0005-0000-0000-000039A00000}"/>
    <cellStyle name="Percentuale 9 5" xfId="23354" xr:uid="{00000000-0005-0000-0000-00003AA00000}"/>
    <cellStyle name="Percentuale 9 5 2" xfId="23355" xr:uid="{00000000-0005-0000-0000-00003BA00000}"/>
    <cellStyle name="Percentuale 9 5 3" xfId="23356" xr:uid="{00000000-0005-0000-0000-00003CA00000}"/>
    <cellStyle name="Percentuale 9 5 4" xfId="23357" xr:uid="{00000000-0005-0000-0000-00003DA00000}"/>
    <cellStyle name="Percentuale 9 5 5" xfId="26252" xr:uid="{00000000-0005-0000-0000-00003EA00000}"/>
    <cellStyle name="Percentuale 9 6" xfId="23358" xr:uid="{00000000-0005-0000-0000-00003FA00000}"/>
    <cellStyle name="Percentuale 9 6 2" xfId="32965" xr:uid="{00000000-0005-0000-0000-000040A00000}"/>
    <cellStyle name="Percentuale 9 7" xfId="23359" xr:uid="{00000000-0005-0000-0000-000041A00000}"/>
    <cellStyle name="Percentuale 9 8" xfId="23360" xr:uid="{00000000-0005-0000-0000-000042A00000}"/>
    <cellStyle name="Percentuale 9 9" xfId="23874" xr:uid="{00000000-0005-0000-0000-000043A00000}"/>
    <cellStyle name="Procent 2" xfId="23361" xr:uid="{00000000-0005-0000-0000-000044A00000}"/>
    <cellStyle name="Procent 2 2" xfId="23362" xr:uid="{00000000-0005-0000-0000-000045A00000}"/>
    <cellStyle name="Procent 2 2 2" xfId="23363" xr:uid="{00000000-0005-0000-0000-000046A00000}"/>
    <cellStyle name="Procent 2 2 2 2" xfId="32567" xr:uid="{00000000-0005-0000-0000-000047A00000}"/>
    <cellStyle name="Procent 2 2 3" xfId="23364" xr:uid="{00000000-0005-0000-0000-000048A00000}"/>
    <cellStyle name="Procent 2 2 3 2" xfId="34340" xr:uid="{00000000-0005-0000-0000-000049A00000}"/>
    <cellStyle name="Procent 2 2 4" xfId="23365" xr:uid="{00000000-0005-0000-0000-00004AA00000}"/>
    <cellStyle name="Procent 2 2 5" xfId="26254" xr:uid="{00000000-0005-0000-0000-00004BA00000}"/>
    <cellStyle name="Procent 2 2 6" xfId="32566" xr:uid="{00000000-0005-0000-0000-00004CA00000}"/>
    <cellStyle name="Procent 2 3" xfId="23366" xr:uid="{00000000-0005-0000-0000-00004DA00000}"/>
    <cellStyle name="Procent 2 3 2" xfId="32569" xr:uid="{00000000-0005-0000-0000-00004EA00000}"/>
    <cellStyle name="Procent 2 3 3" xfId="32568" xr:uid="{00000000-0005-0000-0000-00004FA00000}"/>
    <cellStyle name="Procent 2 4" xfId="23367" xr:uid="{00000000-0005-0000-0000-000050A00000}"/>
    <cellStyle name="Procent 2 4 2" xfId="32570" xr:uid="{00000000-0005-0000-0000-000051A00000}"/>
    <cellStyle name="Procent 2 5" xfId="23368" xr:uid="{00000000-0005-0000-0000-000052A00000}"/>
    <cellStyle name="Procent 2 6" xfId="26253" xr:uid="{00000000-0005-0000-0000-000053A00000}"/>
    <cellStyle name="Procent 3" xfId="23369" xr:uid="{00000000-0005-0000-0000-000054A00000}"/>
    <cellStyle name="Procent 3 2" xfId="23370" xr:uid="{00000000-0005-0000-0000-000055A00000}"/>
    <cellStyle name="Procent 3 2 2" xfId="23371" xr:uid="{00000000-0005-0000-0000-000056A00000}"/>
    <cellStyle name="Procent 3 2 3" xfId="23372" xr:uid="{00000000-0005-0000-0000-000057A00000}"/>
    <cellStyle name="Procent 3 2 4" xfId="23373" xr:uid="{00000000-0005-0000-0000-000058A00000}"/>
    <cellStyle name="Procent 3 2 5" xfId="26256" xr:uid="{00000000-0005-0000-0000-000059A00000}"/>
    <cellStyle name="Procent 3 3" xfId="23374" xr:uid="{00000000-0005-0000-0000-00005AA00000}"/>
    <cellStyle name="Procent 3 3 2" xfId="34341" xr:uid="{00000000-0005-0000-0000-00005BA00000}"/>
    <cellStyle name="Procent 3 4" xfId="23375" xr:uid="{00000000-0005-0000-0000-00005CA00000}"/>
    <cellStyle name="Procent 3 5" xfId="23376" xr:uid="{00000000-0005-0000-0000-00005DA00000}"/>
    <cellStyle name="Procent 3 6" xfId="26255" xr:uid="{00000000-0005-0000-0000-00005EA00000}"/>
    <cellStyle name="Procent 3 7" xfId="32571" xr:uid="{00000000-0005-0000-0000-00005FA00000}"/>
    <cellStyle name="Procent 4" xfId="23377" xr:uid="{00000000-0005-0000-0000-000060A00000}"/>
    <cellStyle name="Procent 4 10" xfId="26257" xr:uid="{00000000-0005-0000-0000-000061A00000}"/>
    <cellStyle name="Procent 4 2" xfId="23378" xr:uid="{00000000-0005-0000-0000-000062A00000}"/>
    <cellStyle name="Procent 4 2 2" xfId="23379" xr:uid="{00000000-0005-0000-0000-000063A00000}"/>
    <cellStyle name="Procent 4 2 2 2" xfId="23380" xr:uid="{00000000-0005-0000-0000-000064A00000}"/>
    <cellStyle name="Procent 4 2 2 3" xfId="23381" xr:uid="{00000000-0005-0000-0000-000065A00000}"/>
    <cellStyle name="Procent 4 2 2 4" xfId="23382" xr:uid="{00000000-0005-0000-0000-000066A00000}"/>
    <cellStyle name="Procent 4 2 2 5" xfId="27186" xr:uid="{00000000-0005-0000-0000-000067A00000}"/>
    <cellStyle name="Procent 4 2 3" xfId="23383" xr:uid="{00000000-0005-0000-0000-000068A00000}"/>
    <cellStyle name="Procent 4 2 3 2" xfId="23384" xr:uid="{00000000-0005-0000-0000-000069A00000}"/>
    <cellStyle name="Procent 4 2 3 3" xfId="23385" xr:uid="{00000000-0005-0000-0000-00006AA00000}"/>
    <cellStyle name="Procent 4 2 3 4" xfId="28221" xr:uid="{00000000-0005-0000-0000-00006BA00000}"/>
    <cellStyle name="Procent 4 2 4" xfId="23386" xr:uid="{00000000-0005-0000-0000-00006CA00000}"/>
    <cellStyle name="Procent 4 2 4 2" xfId="23387" xr:uid="{00000000-0005-0000-0000-00006DA00000}"/>
    <cellStyle name="Procent 4 2 4 3" xfId="23388" xr:uid="{00000000-0005-0000-0000-00006EA00000}"/>
    <cellStyle name="Procent 4 2 4 4" xfId="29137" xr:uid="{00000000-0005-0000-0000-00006FA00000}"/>
    <cellStyle name="Procent 4 2 5" xfId="23389" xr:uid="{00000000-0005-0000-0000-000070A00000}"/>
    <cellStyle name="Procent 4 2 5 2" xfId="23390" xr:uid="{00000000-0005-0000-0000-000071A00000}"/>
    <cellStyle name="Procent 4 2 5 3" xfId="23391" xr:uid="{00000000-0005-0000-0000-000072A00000}"/>
    <cellStyle name="Procent 4 2 5 4" xfId="30057" xr:uid="{00000000-0005-0000-0000-000073A00000}"/>
    <cellStyle name="Procent 4 2 6" xfId="23392" xr:uid="{00000000-0005-0000-0000-000074A00000}"/>
    <cellStyle name="Procent 4 2 7" xfId="23393" xr:uid="{00000000-0005-0000-0000-000075A00000}"/>
    <cellStyle name="Procent 4 2 8" xfId="23394" xr:uid="{00000000-0005-0000-0000-000076A00000}"/>
    <cellStyle name="Procent 4 2 9" xfId="26258" xr:uid="{00000000-0005-0000-0000-000077A00000}"/>
    <cellStyle name="Procent 4 3" xfId="23395" xr:uid="{00000000-0005-0000-0000-000078A00000}"/>
    <cellStyle name="Procent 4 3 2" xfId="23396" xr:uid="{00000000-0005-0000-0000-000079A00000}"/>
    <cellStyle name="Procent 4 3 3" xfId="23397" xr:uid="{00000000-0005-0000-0000-00007AA00000}"/>
    <cellStyle name="Procent 4 3 4" xfId="23398" xr:uid="{00000000-0005-0000-0000-00007BA00000}"/>
    <cellStyle name="Procent 4 3 5" xfId="27185" xr:uid="{00000000-0005-0000-0000-00007CA00000}"/>
    <cellStyle name="Procent 4 4" xfId="23399" xr:uid="{00000000-0005-0000-0000-00007DA00000}"/>
    <cellStyle name="Procent 4 4 2" xfId="23400" xr:uid="{00000000-0005-0000-0000-00007EA00000}"/>
    <cellStyle name="Procent 4 4 3" xfId="23401" xr:uid="{00000000-0005-0000-0000-00007FA00000}"/>
    <cellStyle name="Procent 4 4 4" xfId="27857" xr:uid="{00000000-0005-0000-0000-000080A00000}"/>
    <cellStyle name="Procent 4 5" xfId="23402" xr:uid="{00000000-0005-0000-0000-000081A00000}"/>
    <cellStyle name="Procent 4 5 2" xfId="23403" xr:uid="{00000000-0005-0000-0000-000082A00000}"/>
    <cellStyle name="Procent 4 5 3" xfId="23404" xr:uid="{00000000-0005-0000-0000-000083A00000}"/>
    <cellStyle name="Procent 4 5 4" xfId="28773" xr:uid="{00000000-0005-0000-0000-000084A00000}"/>
    <cellStyle name="Procent 4 6" xfId="23405" xr:uid="{00000000-0005-0000-0000-000085A00000}"/>
    <cellStyle name="Procent 4 6 2" xfId="23406" xr:uid="{00000000-0005-0000-0000-000086A00000}"/>
    <cellStyle name="Procent 4 6 3" xfId="23407" xr:uid="{00000000-0005-0000-0000-000087A00000}"/>
    <cellStyle name="Procent 4 6 4" xfId="29693" xr:uid="{00000000-0005-0000-0000-000088A00000}"/>
    <cellStyle name="Procent 4 7" xfId="23408" xr:uid="{00000000-0005-0000-0000-000089A00000}"/>
    <cellStyle name="Procent 4 8" xfId="23409" xr:uid="{00000000-0005-0000-0000-00008AA00000}"/>
    <cellStyle name="Procent 4 9" xfId="23410" xr:uid="{00000000-0005-0000-0000-00008BA00000}"/>
    <cellStyle name="Procent 5" xfId="32572" xr:uid="{00000000-0005-0000-0000-00008CA00000}"/>
    <cellStyle name="Procent 5 2" xfId="32573" xr:uid="{00000000-0005-0000-0000-00008DA00000}"/>
    <cellStyle name="Procent 6" xfId="32574" xr:uid="{00000000-0005-0000-0000-00008EA00000}"/>
    <cellStyle name="Procent 7" xfId="32575" xr:uid="{00000000-0005-0000-0000-00008FA00000}"/>
    <cellStyle name="Prozent 2" xfId="23411" xr:uid="{00000000-0005-0000-0000-000090A00000}"/>
    <cellStyle name="Prozent 2 2" xfId="23412" xr:uid="{00000000-0005-0000-0000-000091A00000}"/>
    <cellStyle name="Prozent 2 3" xfId="23413" xr:uid="{00000000-0005-0000-0000-000092A00000}"/>
    <cellStyle name="Prozent 2 4" xfId="29141" xr:uid="{00000000-0005-0000-0000-000093A00000}"/>
    <cellStyle name="Standard 2" xfId="23414" xr:uid="{00000000-0005-0000-0000-000094A00000}"/>
    <cellStyle name="Standard 2 2" xfId="23415" xr:uid="{00000000-0005-0000-0000-000095A00000}"/>
    <cellStyle name="Standard 2 2 2" xfId="23416" xr:uid="{00000000-0005-0000-0000-000096A00000}"/>
    <cellStyle name="Standard 2 2 2 2" xfId="30308" xr:uid="{00000000-0005-0000-0000-000097A00000}"/>
    <cellStyle name="Standard 2 2 3" xfId="30307" xr:uid="{00000000-0005-0000-0000-000098A00000}"/>
    <cellStyle name="Standard 2 3" xfId="23417" xr:uid="{00000000-0005-0000-0000-000099A00000}"/>
    <cellStyle name="Standard 2 4" xfId="23418" xr:uid="{00000000-0005-0000-0000-00009AA00000}"/>
    <cellStyle name="Standard 2 5" xfId="23419" xr:uid="{00000000-0005-0000-0000-00009BA00000}"/>
    <cellStyle name="Standard 2 6" xfId="23420" xr:uid="{00000000-0005-0000-0000-00009CA00000}"/>
    <cellStyle name="Standard 2 7" xfId="29142" xr:uid="{00000000-0005-0000-0000-00009DA00000}"/>
    <cellStyle name="Standard_2006_EPLKWtyp" xfId="23421" xr:uid="{00000000-0005-0000-0000-00009EA00000}"/>
    <cellStyle name="Style 134 2" xfId="32576" xr:uid="{00000000-0005-0000-0000-00009FA00000}"/>
    <cellStyle name="Style 140" xfId="32577" xr:uid="{00000000-0005-0000-0000-0000A0A00000}"/>
    <cellStyle name="Style 142 2" xfId="32578" xr:uid="{00000000-0005-0000-0000-0000A1A00000}"/>
    <cellStyle name="Style 21" xfId="23422" xr:uid="{00000000-0005-0000-0000-0000A2A00000}"/>
    <cellStyle name="Style 21 2" xfId="30309" xr:uid="{00000000-0005-0000-0000-0000A3A00000}"/>
    <cellStyle name="Style 22" xfId="23423" xr:uid="{00000000-0005-0000-0000-0000A4A00000}"/>
    <cellStyle name="Style 22 2" xfId="30310" xr:uid="{00000000-0005-0000-0000-0000A5A00000}"/>
    <cellStyle name="Style 23" xfId="23424" xr:uid="{00000000-0005-0000-0000-0000A6A00000}"/>
    <cellStyle name="Style 23 2" xfId="30311" xr:uid="{00000000-0005-0000-0000-0000A7A00000}"/>
    <cellStyle name="Style 24" xfId="23425" xr:uid="{00000000-0005-0000-0000-0000A8A00000}"/>
    <cellStyle name="Style 24 2" xfId="30312" xr:uid="{00000000-0005-0000-0000-0000A9A00000}"/>
    <cellStyle name="Style 25" xfId="23426" xr:uid="{00000000-0005-0000-0000-0000AAA00000}"/>
    <cellStyle name="Style 25 2" xfId="30313" xr:uid="{00000000-0005-0000-0000-0000ABA00000}"/>
    <cellStyle name="Style 26" xfId="23427" xr:uid="{00000000-0005-0000-0000-0000ACA00000}"/>
    <cellStyle name="Style 26 2" xfId="30314" xr:uid="{00000000-0005-0000-0000-0000ADA00000}"/>
    <cellStyle name="TableStyleLight1" xfId="23428" xr:uid="{00000000-0005-0000-0000-0000AEA00000}"/>
    <cellStyle name="TableStyleLight1 2" xfId="30061" xr:uid="{00000000-0005-0000-0000-0000AFA00000}"/>
    <cellStyle name="Testo avviso" xfId="23429" xr:uid="{00000000-0005-0000-0000-0000B0A00000}"/>
    <cellStyle name="Testo avviso 2" xfId="23430" xr:uid="{00000000-0005-0000-0000-0000B1A00000}"/>
    <cellStyle name="Testo avviso 3" xfId="23431" xr:uid="{00000000-0005-0000-0000-0000B2A00000}"/>
    <cellStyle name="Testo avviso 4" xfId="23432" xr:uid="{00000000-0005-0000-0000-0000B3A00000}"/>
    <cellStyle name="Testo avviso 5" xfId="23875" xr:uid="{00000000-0005-0000-0000-0000B4A00000}"/>
    <cellStyle name="Testo descrittivo" xfId="23433" xr:uid="{00000000-0005-0000-0000-0000B5A00000}"/>
    <cellStyle name="Testo descrittivo 2" xfId="23434" xr:uid="{00000000-0005-0000-0000-0000B6A00000}"/>
    <cellStyle name="Testo descrittivo 3" xfId="23435" xr:uid="{00000000-0005-0000-0000-0000B7A00000}"/>
    <cellStyle name="Testo descrittivo 4" xfId="23436" xr:uid="{00000000-0005-0000-0000-0000B8A00000}"/>
    <cellStyle name="Testo descrittivo 5" xfId="23876" xr:uid="{00000000-0005-0000-0000-0000B9A00000}"/>
    <cellStyle name="Titel 2" xfId="32579" xr:uid="{00000000-0005-0000-0000-0000BAA00000}"/>
    <cellStyle name="Title 10" xfId="23437" xr:uid="{00000000-0005-0000-0000-0000BBA00000}"/>
    <cellStyle name="Title 10 2" xfId="23438" xr:uid="{00000000-0005-0000-0000-0000BCA00000}"/>
    <cellStyle name="Title 10 3" xfId="23439" xr:uid="{00000000-0005-0000-0000-0000BDA00000}"/>
    <cellStyle name="Title 10 4" xfId="23440" xr:uid="{00000000-0005-0000-0000-0000BEA00000}"/>
    <cellStyle name="Title 10 5" xfId="24011" xr:uid="{00000000-0005-0000-0000-0000BFA00000}"/>
    <cellStyle name="Title 11" xfId="23441" xr:uid="{00000000-0005-0000-0000-0000C0A00000}"/>
    <cellStyle name="Title 11 2" xfId="23442" xr:uid="{00000000-0005-0000-0000-0000C1A00000}"/>
    <cellStyle name="Title 11 3" xfId="23443" xr:uid="{00000000-0005-0000-0000-0000C2A00000}"/>
    <cellStyle name="Title 11 4" xfId="23444" xr:uid="{00000000-0005-0000-0000-0000C3A00000}"/>
    <cellStyle name="Title 11 5" xfId="24012" xr:uid="{00000000-0005-0000-0000-0000C4A00000}"/>
    <cellStyle name="Title 12" xfId="23445" xr:uid="{00000000-0005-0000-0000-0000C5A00000}"/>
    <cellStyle name="Title 12 2" xfId="23446" xr:uid="{00000000-0005-0000-0000-0000C6A00000}"/>
    <cellStyle name="Title 12 3" xfId="23447" xr:uid="{00000000-0005-0000-0000-0000C7A00000}"/>
    <cellStyle name="Title 12 4" xfId="23448" xr:uid="{00000000-0005-0000-0000-0000C8A00000}"/>
    <cellStyle name="Title 12 5" xfId="24015" xr:uid="{00000000-0005-0000-0000-0000C9A00000}"/>
    <cellStyle name="Title 13" xfId="32416" xr:uid="{00000000-0005-0000-0000-0000CAA00000}"/>
    <cellStyle name="Title 2" xfId="23449" xr:uid="{00000000-0005-0000-0000-0000CBA00000}"/>
    <cellStyle name="Title 2 2" xfId="23450" xr:uid="{00000000-0005-0000-0000-0000CCA00000}"/>
    <cellStyle name="Title 2 2 2" xfId="33227" xr:uid="{00000000-0005-0000-0000-0000CDA00000}"/>
    <cellStyle name="Title 2 3" xfId="23451" xr:uid="{00000000-0005-0000-0000-0000CEA00000}"/>
    <cellStyle name="Title 2 4" xfId="23452" xr:uid="{00000000-0005-0000-0000-0000CFA00000}"/>
    <cellStyle name="Title 2 5" xfId="24010" xr:uid="{00000000-0005-0000-0000-0000D0A00000}"/>
    <cellStyle name="Title 2 6" xfId="32580" xr:uid="{00000000-0005-0000-0000-0000D1A00000}"/>
    <cellStyle name="Title 3" xfId="23453" xr:uid="{00000000-0005-0000-0000-0000D2A00000}"/>
    <cellStyle name="Title 3 2" xfId="23454" xr:uid="{00000000-0005-0000-0000-0000D3A00000}"/>
    <cellStyle name="Title 3 3" xfId="23455" xr:uid="{00000000-0005-0000-0000-0000D4A00000}"/>
    <cellStyle name="Title 3 4" xfId="23456" xr:uid="{00000000-0005-0000-0000-0000D5A00000}"/>
    <cellStyle name="Title 3 5" xfId="24014" xr:uid="{00000000-0005-0000-0000-0000D6A00000}"/>
    <cellStyle name="Title 4" xfId="23457" xr:uid="{00000000-0005-0000-0000-0000D7A00000}"/>
    <cellStyle name="Title 4 2" xfId="23458" xr:uid="{00000000-0005-0000-0000-0000D8A00000}"/>
    <cellStyle name="Title 4 3" xfId="23459" xr:uid="{00000000-0005-0000-0000-0000D9A00000}"/>
    <cellStyle name="Title 4 4" xfId="23460" xr:uid="{00000000-0005-0000-0000-0000DAA00000}"/>
    <cellStyle name="Title 4 5" xfId="24017" xr:uid="{00000000-0005-0000-0000-0000DBA00000}"/>
    <cellStyle name="Title 5" xfId="23461" xr:uid="{00000000-0005-0000-0000-0000DCA00000}"/>
    <cellStyle name="Title 5 2" xfId="23462" xr:uid="{00000000-0005-0000-0000-0000DDA00000}"/>
    <cellStyle name="Title 5 3" xfId="23463" xr:uid="{00000000-0005-0000-0000-0000DEA00000}"/>
    <cellStyle name="Title 5 4" xfId="23464" xr:uid="{00000000-0005-0000-0000-0000DFA00000}"/>
    <cellStyle name="Title 5 5" xfId="24020" xr:uid="{00000000-0005-0000-0000-0000E0A00000}"/>
    <cellStyle name="Title 6" xfId="23465" xr:uid="{00000000-0005-0000-0000-0000E1A00000}"/>
    <cellStyle name="Title 6 2" xfId="23466" xr:uid="{00000000-0005-0000-0000-0000E2A00000}"/>
    <cellStyle name="Title 6 3" xfId="23467" xr:uid="{00000000-0005-0000-0000-0000E3A00000}"/>
    <cellStyle name="Title 6 4" xfId="23468" xr:uid="{00000000-0005-0000-0000-0000E4A00000}"/>
    <cellStyle name="Title 6 5" xfId="24022" xr:uid="{00000000-0005-0000-0000-0000E5A00000}"/>
    <cellStyle name="Title 7" xfId="23469" xr:uid="{00000000-0005-0000-0000-0000E6A00000}"/>
    <cellStyle name="Title 7 2" xfId="23470" xr:uid="{00000000-0005-0000-0000-0000E7A00000}"/>
    <cellStyle name="Title 7 3" xfId="23471" xr:uid="{00000000-0005-0000-0000-0000E8A00000}"/>
    <cellStyle name="Title 7 4" xfId="23472" xr:uid="{00000000-0005-0000-0000-0000E9A00000}"/>
    <cellStyle name="Title 7 5" xfId="24024" xr:uid="{00000000-0005-0000-0000-0000EAA00000}"/>
    <cellStyle name="Title 8" xfId="23473" xr:uid="{00000000-0005-0000-0000-0000EBA00000}"/>
    <cellStyle name="Title 8 2" xfId="23474" xr:uid="{00000000-0005-0000-0000-0000ECA00000}"/>
    <cellStyle name="Title 8 3" xfId="23475" xr:uid="{00000000-0005-0000-0000-0000EDA00000}"/>
    <cellStyle name="Title 8 4" xfId="23476" xr:uid="{00000000-0005-0000-0000-0000EEA00000}"/>
    <cellStyle name="Title 8 5" xfId="24026" xr:uid="{00000000-0005-0000-0000-0000EFA00000}"/>
    <cellStyle name="Title 9" xfId="23477" xr:uid="{00000000-0005-0000-0000-0000F0A00000}"/>
    <cellStyle name="Title 9 2" xfId="23478" xr:uid="{00000000-0005-0000-0000-0000F1A00000}"/>
    <cellStyle name="Title 9 3" xfId="23479" xr:uid="{00000000-0005-0000-0000-0000F2A00000}"/>
    <cellStyle name="Title 9 4" xfId="23480" xr:uid="{00000000-0005-0000-0000-0000F3A00000}"/>
    <cellStyle name="Title 9 5" xfId="24028" xr:uid="{00000000-0005-0000-0000-0000F4A00000}"/>
    <cellStyle name="Titolo" xfId="23481" xr:uid="{00000000-0005-0000-0000-0000F5A00000}"/>
    <cellStyle name="Titolo 1" xfId="23482" xr:uid="{00000000-0005-0000-0000-0000F6A00000}"/>
    <cellStyle name="Titolo 1 2" xfId="23483" xr:uid="{00000000-0005-0000-0000-0000F7A00000}"/>
    <cellStyle name="Titolo 1 3" xfId="23484" xr:uid="{00000000-0005-0000-0000-0000F8A00000}"/>
    <cellStyle name="Titolo 1 4" xfId="23485" xr:uid="{00000000-0005-0000-0000-0000F9A00000}"/>
    <cellStyle name="Titolo 1 5" xfId="23878" xr:uid="{00000000-0005-0000-0000-0000FAA00000}"/>
    <cellStyle name="Titolo 2" xfId="23486" xr:uid="{00000000-0005-0000-0000-0000FBA00000}"/>
    <cellStyle name="Titolo 2 2" xfId="23487" xr:uid="{00000000-0005-0000-0000-0000FCA00000}"/>
    <cellStyle name="Titolo 2 3" xfId="23488" xr:uid="{00000000-0005-0000-0000-0000FDA00000}"/>
    <cellStyle name="Titolo 2 4" xfId="23489" xr:uid="{00000000-0005-0000-0000-0000FEA00000}"/>
    <cellStyle name="Titolo 2 5" xfId="23879" xr:uid="{00000000-0005-0000-0000-0000FFA00000}"/>
    <cellStyle name="Titolo 3" xfId="23490" xr:uid="{00000000-0005-0000-0000-000000A10000}"/>
    <cellStyle name="Titolo 3 2" xfId="23491" xr:uid="{00000000-0005-0000-0000-000001A10000}"/>
    <cellStyle name="Titolo 3 3" xfId="23492" xr:uid="{00000000-0005-0000-0000-000002A10000}"/>
    <cellStyle name="Titolo 3 4" xfId="23493" xr:uid="{00000000-0005-0000-0000-000003A10000}"/>
    <cellStyle name="Titolo 3 5" xfId="23880" xr:uid="{00000000-0005-0000-0000-000004A10000}"/>
    <cellStyle name="Titolo 4" xfId="23494" xr:uid="{00000000-0005-0000-0000-000005A10000}"/>
    <cellStyle name="Titolo 4 2" xfId="23495" xr:uid="{00000000-0005-0000-0000-000006A10000}"/>
    <cellStyle name="Titolo 4 3" xfId="23496" xr:uid="{00000000-0005-0000-0000-000007A10000}"/>
    <cellStyle name="Titolo 4 4" xfId="23497" xr:uid="{00000000-0005-0000-0000-000008A10000}"/>
    <cellStyle name="Titolo 4 5" xfId="23881" xr:uid="{00000000-0005-0000-0000-000009A10000}"/>
    <cellStyle name="Titolo 5" xfId="23498" xr:uid="{00000000-0005-0000-0000-00000AA10000}"/>
    <cellStyle name="Titolo 6" xfId="23499" xr:uid="{00000000-0005-0000-0000-00000BA10000}"/>
    <cellStyle name="Titolo 7" xfId="23500" xr:uid="{00000000-0005-0000-0000-00000CA10000}"/>
    <cellStyle name="Titolo 8" xfId="23877" xr:uid="{00000000-0005-0000-0000-00000DA10000}"/>
    <cellStyle name="Total" xfId="23501" builtinId="25" customBuiltin="1"/>
    <cellStyle name="Total 2" xfId="23502" xr:uid="{00000000-0005-0000-0000-00000FA10000}"/>
    <cellStyle name="Total 2 2" xfId="23503" xr:uid="{00000000-0005-0000-0000-000010A10000}"/>
    <cellStyle name="Total 2 3" xfId="23504" xr:uid="{00000000-0005-0000-0000-000011A10000}"/>
    <cellStyle name="Total 2 4" xfId="23505" xr:uid="{00000000-0005-0000-0000-000012A10000}"/>
    <cellStyle name="Total 2 5" xfId="26259" xr:uid="{00000000-0005-0000-0000-000013A10000}"/>
    <cellStyle name="Total 3" xfId="23506" xr:uid="{00000000-0005-0000-0000-000014A10000}"/>
    <cellStyle name="Total 4" xfId="23507" xr:uid="{00000000-0005-0000-0000-000015A10000}"/>
    <cellStyle name="Total 5" xfId="23508" xr:uid="{00000000-0005-0000-0000-000016A10000}"/>
    <cellStyle name="Total 6" xfId="23888" xr:uid="{00000000-0005-0000-0000-000017A10000}"/>
    <cellStyle name="Totale" xfId="23509" xr:uid="{00000000-0005-0000-0000-000018A10000}"/>
    <cellStyle name="Totale 2" xfId="23510" xr:uid="{00000000-0005-0000-0000-000019A10000}"/>
    <cellStyle name="Totale 2 2" xfId="32418" xr:uid="{00000000-0005-0000-0000-00001AA10000}"/>
    <cellStyle name="Totale 2 3" xfId="32419" xr:uid="{00000000-0005-0000-0000-00001BA10000}"/>
    <cellStyle name="Totale 2 4" xfId="32420" xr:uid="{00000000-0005-0000-0000-00001CA10000}"/>
    <cellStyle name="Totale 2 5" xfId="32421" xr:uid="{00000000-0005-0000-0000-00001DA10000}"/>
    <cellStyle name="Totale 2 6" xfId="32417" xr:uid="{00000000-0005-0000-0000-00001EA10000}"/>
    <cellStyle name="Totale 3" xfId="23511" xr:uid="{00000000-0005-0000-0000-00001FA10000}"/>
    <cellStyle name="Totale 3 2" xfId="32422" xr:uid="{00000000-0005-0000-0000-000020A10000}"/>
    <cellStyle name="Totale 4" xfId="23512" xr:uid="{00000000-0005-0000-0000-000021A10000}"/>
    <cellStyle name="Totale 4 2" xfId="32423" xr:uid="{00000000-0005-0000-0000-000022A10000}"/>
    <cellStyle name="Totale 5" xfId="23882" xr:uid="{00000000-0005-0000-0000-000023A10000}"/>
    <cellStyle name="Totale 6" xfId="32424" xr:uid="{00000000-0005-0000-0000-000024A10000}"/>
    <cellStyle name="Uncertain" xfId="23513" xr:uid="{00000000-0005-0000-0000-000025A10000}"/>
    <cellStyle name="Uncertain 2" xfId="23514" xr:uid="{00000000-0005-0000-0000-000026A10000}"/>
    <cellStyle name="Uncertain 3" xfId="23515" xr:uid="{00000000-0005-0000-0000-000027A10000}"/>
    <cellStyle name="Uncertain 4" xfId="23516" xr:uid="{00000000-0005-0000-0000-000028A10000}"/>
    <cellStyle name="Uncertain 5" xfId="26260" xr:uid="{00000000-0005-0000-0000-000029A10000}"/>
    <cellStyle name="Valore non valido" xfId="23517" xr:uid="{00000000-0005-0000-0000-00002AA10000}"/>
    <cellStyle name="Valore non valido 2" xfId="23518" xr:uid="{00000000-0005-0000-0000-00002BA10000}"/>
    <cellStyle name="Valore non valido 3" xfId="23519" xr:uid="{00000000-0005-0000-0000-00002CA10000}"/>
    <cellStyle name="Valore non valido 4" xfId="23520" xr:uid="{00000000-0005-0000-0000-00002DA10000}"/>
    <cellStyle name="Valore non valido 5" xfId="23883" xr:uid="{00000000-0005-0000-0000-00002EA10000}"/>
    <cellStyle name="Valore valido" xfId="23521" xr:uid="{00000000-0005-0000-0000-00002FA10000}"/>
    <cellStyle name="Valore valido 2" xfId="23522" xr:uid="{00000000-0005-0000-0000-000030A10000}"/>
    <cellStyle name="Valore valido 3" xfId="23523" xr:uid="{00000000-0005-0000-0000-000031A10000}"/>
    <cellStyle name="Valore valido 4" xfId="23524" xr:uid="{00000000-0005-0000-0000-000032A10000}"/>
    <cellStyle name="Valore valido 5" xfId="23884" xr:uid="{00000000-0005-0000-0000-000033A10000}"/>
    <cellStyle name="Warning Text" xfId="23525" builtinId="11" customBuiltin="1"/>
    <cellStyle name="Warning Text 2" xfId="23526" xr:uid="{00000000-0005-0000-0000-000035A10000}"/>
    <cellStyle name="Warning Text 2 2" xfId="32581" xr:uid="{00000000-0005-0000-0000-000036A10000}"/>
    <cellStyle name="Warning Text 3" xfId="23527" xr:uid="{00000000-0005-0000-0000-000037A10000}"/>
    <cellStyle name="Warning Text 4" xfId="23528" xr:uid="{00000000-0005-0000-0000-000038A10000}"/>
    <cellStyle name="Warning Text 5" xfId="23887" xr:uid="{00000000-0005-0000-0000-000039A10000}"/>
    <cellStyle name="X08_Total Oil" xfId="32582" xr:uid="{00000000-0005-0000-0000-00003AA10000}"/>
    <cellStyle name="X12_Total Figs 1 dec" xfId="32583" xr:uid="{00000000-0005-0000-0000-00003BA10000}"/>
    <cellStyle name="Years" xfId="23529" xr:uid="{00000000-0005-0000-0000-00003CA10000}"/>
    <cellStyle name="Years 2" xfId="23530" xr:uid="{00000000-0005-0000-0000-00003DA10000}"/>
    <cellStyle name="Years 3" xfId="23531" xr:uid="{00000000-0005-0000-0000-00003EA10000}"/>
    <cellStyle name="Years 4" xfId="23532" xr:uid="{00000000-0005-0000-0000-00003FA10000}"/>
    <cellStyle name="Years 5" xfId="26261" xr:uid="{00000000-0005-0000-0000-000040A10000}"/>
    <cellStyle name="Обычный_CRF2002 (1)" xfId="23533" xr:uid="{00000000-0005-0000-0000-000041A1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2.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Fuel</a:t>
            </a:r>
            <a:r>
              <a:rPr lang="en-GB" b="1" baseline="0"/>
              <a:t> Consumption in Each Plant Type (PJ)</a:t>
            </a:r>
            <a:endParaRPr lang="en-GB" b="1"/>
          </a:p>
        </c:rich>
      </c:tx>
      <c:overlay val="0"/>
      <c:spPr>
        <a:noFill/>
        <a:ln w="25400">
          <a:noFill/>
        </a:ln>
      </c:spPr>
    </c:title>
    <c:autoTitleDeleted val="0"/>
    <c:plotArea>
      <c:layout/>
      <c:barChart>
        <c:barDir val="col"/>
        <c:grouping val="stacked"/>
        <c:varyColors val="0"/>
        <c:ser>
          <c:idx val="0"/>
          <c:order val="0"/>
          <c:tx>
            <c:strRef>
              <c:f>'Calibration Results'!$AG$5</c:f>
              <c:strCache>
                <c:ptCount val="1"/>
              </c:strCache>
            </c:strRef>
          </c:tx>
          <c:spPr>
            <a:solidFill>
              <a:srgbClr val="5B9BD5"/>
            </a:solidFill>
            <a:ln w="25400">
              <a:noFill/>
            </a:ln>
          </c:spPr>
          <c:invertIfNegative val="0"/>
          <c:cat>
            <c:multiLvlStrRef>
              <c:f>'Calibration Results'!$AH$2:$AS$4</c:f>
              <c:multiLvlStrCache>
                <c:ptCount val="12"/>
                <c:lvl>
                  <c:pt idx="0">
                    <c:v>IEA</c:v>
                  </c:pt>
                  <c:pt idx="1">
                    <c:v>Eurostat</c:v>
                  </c:pt>
                  <c:pt idx="2">
                    <c:v>TIMES-AUT</c:v>
                  </c:pt>
                  <c:pt idx="3">
                    <c:v>IEA</c:v>
                  </c:pt>
                  <c:pt idx="4">
                    <c:v>Eurostat </c:v>
                  </c:pt>
                  <c:pt idx="5">
                    <c:v>TIMES-AUT</c:v>
                  </c:pt>
                  <c:pt idx="6">
                    <c:v>IEA</c:v>
                  </c:pt>
                  <c:pt idx="7">
                    <c:v>Eurostat</c:v>
                  </c:pt>
                  <c:pt idx="8">
                    <c:v>TIMES-AUT</c:v>
                  </c:pt>
                  <c:pt idx="9">
                    <c:v>IEA</c:v>
                  </c:pt>
                  <c:pt idx="10">
                    <c:v>Eurostat</c:v>
                  </c:pt>
                  <c:pt idx="11">
                    <c:v>TIMES-AUT</c:v>
                  </c:pt>
                </c:lvl>
                <c:lvl>
                  <c:pt idx="0">
                    <c:v>Electricity Plants</c:v>
                  </c:pt>
                  <c:pt idx="3">
                    <c:v>CHP Plants</c:v>
                  </c:pt>
                  <c:pt idx="6">
                    <c:v>Heat-Only Plants</c:v>
                  </c:pt>
                  <c:pt idx="9">
                    <c:v>Tot</c:v>
                  </c:pt>
                </c:lvl>
              </c:multiLvlStrCache>
            </c:multiLvlStrRef>
          </c:cat>
          <c:val>
            <c:numRef>
              <c:f>'Calibration Results'!$AH$5:$AS$5</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0-02A0-4E8E-BC57-1F144DD67ADD}"/>
            </c:ext>
          </c:extLst>
        </c:ser>
        <c:ser>
          <c:idx val="1"/>
          <c:order val="1"/>
          <c:tx>
            <c:strRef>
              <c:f>'Calibration Results'!$AG$6</c:f>
              <c:strCache>
                <c:ptCount val="1"/>
                <c:pt idx="0">
                  <c:v>Coal</c:v>
                </c:pt>
              </c:strCache>
            </c:strRef>
          </c:tx>
          <c:spPr>
            <a:solidFill>
              <a:srgbClr val="C00000"/>
            </a:solidFill>
            <a:ln w="25400">
              <a:noFill/>
            </a:ln>
          </c:spPr>
          <c:invertIfNegative val="0"/>
          <c:cat>
            <c:multiLvlStrRef>
              <c:f>'Calibration Results'!$AH$2:$AS$4</c:f>
              <c:multiLvlStrCache>
                <c:ptCount val="12"/>
                <c:lvl>
                  <c:pt idx="0">
                    <c:v>IEA</c:v>
                  </c:pt>
                  <c:pt idx="1">
                    <c:v>Eurostat</c:v>
                  </c:pt>
                  <c:pt idx="2">
                    <c:v>TIMES-AUT</c:v>
                  </c:pt>
                  <c:pt idx="3">
                    <c:v>IEA</c:v>
                  </c:pt>
                  <c:pt idx="4">
                    <c:v>Eurostat </c:v>
                  </c:pt>
                  <c:pt idx="5">
                    <c:v>TIMES-AUT</c:v>
                  </c:pt>
                  <c:pt idx="6">
                    <c:v>IEA</c:v>
                  </c:pt>
                  <c:pt idx="7">
                    <c:v>Eurostat</c:v>
                  </c:pt>
                  <c:pt idx="8">
                    <c:v>TIMES-AUT</c:v>
                  </c:pt>
                  <c:pt idx="9">
                    <c:v>IEA</c:v>
                  </c:pt>
                  <c:pt idx="10">
                    <c:v>Eurostat</c:v>
                  </c:pt>
                  <c:pt idx="11">
                    <c:v>TIMES-AUT</c:v>
                  </c:pt>
                </c:lvl>
                <c:lvl>
                  <c:pt idx="0">
                    <c:v>Electricity Plants</c:v>
                  </c:pt>
                  <c:pt idx="3">
                    <c:v>CHP Plants</c:v>
                  </c:pt>
                  <c:pt idx="6">
                    <c:v>Heat-Only Plants</c:v>
                  </c:pt>
                  <c:pt idx="9">
                    <c:v>Tot</c:v>
                  </c:pt>
                </c:lvl>
              </c:multiLvlStrCache>
            </c:multiLvlStrRef>
          </c:cat>
          <c:val>
            <c:numRef>
              <c:f>'Calibration Results'!$AH$6:$AS$6</c:f>
              <c:numCache>
                <c:formatCode>0.00</c:formatCode>
                <c:ptCount val="12"/>
              </c:numCache>
            </c:numRef>
          </c:val>
          <c:extLst>
            <c:ext xmlns:c16="http://schemas.microsoft.com/office/drawing/2014/chart" uri="{C3380CC4-5D6E-409C-BE32-E72D297353CC}">
              <c16:uniqueId val="{00000001-02A0-4E8E-BC57-1F144DD67ADD}"/>
            </c:ext>
          </c:extLst>
        </c:ser>
        <c:ser>
          <c:idx val="2"/>
          <c:order val="2"/>
          <c:tx>
            <c:strRef>
              <c:f>'Calibration Results'!$AG$7</c:f>
              <c:strCache>
                <c:ptCount val="1"/>
                <c:pt idx="0">
                  <c:v>Oil</c:v>
                </c:pt>
              </c:strCache>
            </c:strRef>
          </c:tx>
          <c:spPr>
            <a:solidFill>
              <a:schemeClr val="tx1"/>
            </a:solidFill>
            <a:ln w="25400">
              <a:noFill/>
            </a:ln>
          </c:spPr>
          <c:invertIfNegative val="0"/>
          <c:cat>
            <c:multiLvlStrRef>
              <c:f>'Calibration Results'!$AH$2:$AS$4</c:f>
              <c:multiLvlStrCache>
                <c:ptCount val="12"/>
                <c:lvl>
                  <c:pt idx="0">
                    <c:v>IEA</c:v>
                  </c:pt>
                  <c:pt idx="1">
                    <c:v>Eurostat</c:v>
                  </c:pt>
                  <c:pt idx="2">
                    <c:v>TIMES-AUT</c:v>
                  </c:pt>
                  <c:pt idx="3">
                    <c:v>IEA</c:v>
                  </c:pt>
                  <c:pt idx="4">
                    <c:v>Eurostat </c:v>
                  </c:pt>
                  <c:pt idx="5">
                    <c:v>TIMES-AUT</c:v>
                  </c:pt>
                  <c:pt idx="6">
                    <c:v>IEA</c:v>
                  </c:pt>
                  <c:pt idx="7">
                    <c:v>Eurostat</c:v>
                  </c:pt>
                  <c:pt idx="8">
                    <c:v>TIMES-AUT</c:v>
                  </c:pt>
                  <c:pt idx="9">
                    <c:v>IEA</c:v>
                  </c:pt>
                  <c:pt idx="10">
                    <c:v>Eurostat</c:v>
                  </c:pt>
                  <c:pt idx="11">
                    <c:v>TIMES-AUT</c:v>
                  </c:pt>
                </c:lvl>
                <c:lvl>
                  <c:pt idx="0">
                    <c:v>Electricity Plants</c:v>
                  </c:pt>
                  <c:pt idx="3">
                    <c:v>CHP Plants</c:v>
                  </c:pt>
                  <c:pt idx="6">
                    <c:v>Heat-Only Plants</c:v>
                  </c:pt>
                  <c:pt idx="9">
                    <c:v>Tot</c:v>
                  </c:pt>
                </c:lvl>
              </c:multiLvlStrCache>
            </c:multiLvlStrRef>
          </c:cat>
          <c:val>
            <c:numRef>
              <c:f>'Calibration Results'!$AH$7:$AS$7</c:f>
              <c:numCache>
                <c:formatCode>0.00</c:formatCode>
                <c:ptCount val="12"/>
              </c:numCache>
            </c:numRef>
          </c:val>
          <c:extLst>
            <c:ext xmlns:c16="http://schemas.microsoft.com/office/drawing/2014/chart" uri="{C3380CC4-5D6E-409C-BE32-E72D297353CC}">
              <c16:uniqueId val="{00000002-02A0-4E8E-BC57-1F144DD67ADD}"/>
            </c:ext>
          </c:extLst>
        </c:ser>
        <c:ser>
          <c:idx val="3"/>
          <c:order val="3"/>
          <c:tx>
            <c:strRef>
              <c:f>'Calibration Results'!$AG$8</c:f>
              <c:strCache>
                <c:ptCount val="1"/>
                <c:pt idx="0">
                  <c:v>Nat Gas</c:v>
                </c:pt>
              </c:strCache>
            </c:strRef>
          </c:tx>
          <c:spPr>
            <a:solidFill>
              <a:schemeClr val="accent5"/>
            </a:solidFill>
            <a:ln w="25400">
              <a:noFill/>
            </a:ln>
          </c:spPr>
          <c:invertIfNegative val="0"/>
          <c:cat>
            <c:multiLvlStrRef>
              <c:f>'Calibration Results'!$AH$2:$AS$4</c:f>
              <c:multiLvlStrCache>
                <c:ptCount val="12"/>
                <c:lvl>
                  <c:pt idx="0">
                    <c:v>IEA</c:v>
                  </c:pt>
                  <c:pt idx="1">
                    <c:v>Eurostat</c:v>
                  </c:pt>
                  <c:pt idx="2">
                    <c:v>TIMES-AUT</c:v>
                  </c:pt>
                  <c:pt idx="3">
                    <c:v>IEA</c:v>
                  </c:pt>
                  <c:pt idx="4">
                    <c:v>Eurostat </c:v>
                  </c:pt>
                  <c:pt idx="5">
                    <c:v>TIMES-AUT</c:v>
                  </c:pt>
                  <c:pt idx="6">
                    <c:v>IEA</c:v>
                  </c:pt>
                  <c:pt idx="7">
                    <c:v>Eurostat</c:v>
                  </c:pt>
                  <c:pt idx="8">
                    <c:v>TIMES-AUT</c:v>
                  </c:pt>
                  <c:pt idx="9">
                    <c:v>IEA</c:v>
                  </c:pt>
                  <c:pt idx="10">
                    <c:v>Eurostat</c:v>
                  </c:pt>
                  <c:pt idx="11">
                    <c:v>TIMES-AUT</c:v>
                  </c:pt>
                </c:lvl>
                <c:lvl>
                  <c:pt idx="0">
                    <c:v>Electricity Plants</c:v>
                  </c:pt>
                  <c:pt idx="3">
                    <c:v>CHP Plants</c:v>
                  </c:pt>
                  <c:pt idx="6">
                    <c:v>Heat-Only Plants</c:v>
                  </c:pt>
                  <c:pt idx="9">
                    <c:v>Tot</c:v>
                  </c:pt>
                </c:lvl>
              </c:multiLvlStrCache>
            </c:multiLvlStrRef>
          </c:cat>
          <c:val>
            <c:numRef>
              <c:f>'Calibration Results'!$AH$8:$AS$8</c:f>
              <c:numCache>
                <c:formatCode>0.00</c:formatCode>
                <c:ptCount val="12"/>
              </c:numCache>
            </c:numRef>
          </c:val>
          <c:extLst>
            <c:ext xmlns:c16="http://schemas.microsoft.com/office/drawing/2014/chart" uri="{C3380CC4-5D6E-409C-BE32-E72D297353CC}">
              <c16:uniqueId val="{00000003-02A0-4E8E-BC57-1F144DD67ADD}"/>
            </c:ext>
          </c:extLst>
        </c:ser>
        <c:ser>
          <c:idx val="4"/>
          <c:order val="4"/>
          <c:tx>
            <c:strRef>
              <c:f>'Calibration Results'!$AG$9</c:f>
              <c:strCache>
                <c:ptCount val="1"/>
                <c:pt idx="0">
                  <c:v>Geothermal &amp; Solar</c:v>
                </c:pt>
              </c:strCache>
            </c:strRef>
          </c:tx>
          <c:spPr>
            <a:solidFill>
              <a:srgbClr val="FFFF00"/>
            </a:solidFill>
            <a:ln w="25400">
              <a:noFill/>
            </a:ln>
          </c:spPr>
          <c:invertIfNegative val="0"/>
          <c:cat>
            <c:multiLvlStrRef>
              <c:f>'Calibration Results'!$AH$2:$AS$4</c:f>
              <c:multiLvlStrCache>
                <c:ptCount val="12"/>
                <c:lvl>
                  <c:pt idx="0">
                    <c:v>IEA</c:v>
                  </c:pt>
                  <c:pt idx="1">
                    <c:v>Eurostat</c:v>
                  </c:pt>
                  <c:pt idx="2">
                    <c:v>TIMES-AUT</c:v>
                  </c:pt>
                  <c:pt idx="3">
                    <c:v>IEA</c:v>
                  </c:pt>
                  <c:pt idx="4">
                    <c:v>Eurostat </c:v>
                  </c:pt>
                  <c:pt idx="5">
                    <c:v>TIMES-AUT</c:v>
                  </c:pt>
                  <c:pt idx="6">
                    <c:v>IEA</c:v>
                  </c:pt>
                  <c:pt idx="7">
                    <c:v>Eurostat</c:v>
                  </c:pt>
                  <c:pt idx="8">
                    <c:v>TIMES-AUT</c:v>
                  </c:pt>
                  <c:pt idx="9">
                    <c:v>IEA</c:v>
                  </c:pt>
                  <c:pt idx="10">
                    <c:v>Eurostat</c:v>
                  </c:pt>
                  <c:pt idx="11">
                    <c:v>TIMES-AUT</c:v>
                  </c:pt>
                </c:lvl>
                <c:lvl>
                  <c:pt idx="0">
                    <c:v>Electricity Plants</c:v>
                  </c:pt>
                  <c:pt idx="3">
                    <c:v>CHP Plants</c:v>
                  </c:pt>
                  <c:pt idx="6">
                    <c:v>Heat-Only Plants</c:v>
                  </c:pt>
                  <c:pt idx="9">
                    <c:v>Tot</c:v>
                  </c:pt>
                </c:lvl>
              </c:multiLvlStrCache>
            </c:multiLvlStrRef>
          </c:cat>
          <c:val>
            <c:numRef>
              <c:f>'Calibration Results'!$AH$9:$AS$9</c:f>
              <c:numCache>
                <c:formatCode>0.00</c:formatCode>
                <c:ptCount val="12"/>
              </c:numCache>
            </c:numRef>
          </c:val>
          <c:extLst>
            <c:ext xmlns:c16="http://schemas.microsoft.com/office/drawing/2014/chart" uri="{C3380CC4-5D6E-409C-BE32-E72D297353CC}">
              <c16:uniqueId val="{00000004-02A0-4E8E-BC57-1F144DD67ADD}"/>
            </c:ext>
          </c:extLst>
        </c:ser>
        <c:ser>
          <c:idx val="5"/>
          <c:order val="5"/>
          <c:tx>
            <c:strRef>
              <c:f>'Calibration Results'!$AG$10</c:f>
              <c:strCache>
                <c:ptCount val="1"/>
                <c:pt idx="0">
                  <c:v>Biofuels &amp; Waste</c:v>
                </c:pt>
              </c:strCache>
            </c:strRef>
          </c:tx>
          <c:spPr>
            <a:solidFill>
              <a:srgbClr val="70AD47"/>
            </a:solidFill>
            <a:ln w="25400">
              <a:noFill/>
            </a:ln>
          </c:spPr>
          <c:invertIfNegative val="0"/>
          <c:cat>
            <c:multiLvlStrRef>
              <c:f>'Calibration Results'!$AH$2:$AS$4</c:f>
              <c:multiLvlStrCache>
                <c:ptCount val="12"/>
                <c:lvl>
                  <c:pt idx="0">
                    <c:v>IEA</c:v>
                  </c:pt>
                  <c:pt idx="1">
                    <c:v>Eurostat</c:v>
                  </c:pt>
                  <c:pt idx="2">
                    <c:v>TIMES-AUT</c:v>
                  </c:pt>
                  <c:pt idx="3">
                    <c:v>IEA</c:v>
                  </c:pt>
                  <c:pt idx="4">
                    <c:v>Eurostat </c:v>
                  </c:pt>
                  <c:pt idx="5">
                    <c:v>TIMES-AUT</c:v>
                  </c:pt>
                  <c:pt idx="6">
                    <c:v>IEA</c:v>
                  </c:pt>
                  <c:pt idx="7">
                    <c:v>Eurostat</c:v>
                  </c:pt>
                  <c:pt idx="8">
                    <c:v>TIMES-AUT</c:v>
                  </c:pt>
                  <c:pt idx="9">
                    <c:v>IEA</c:v>
                  </c:pt>
                  <c:pt idx="10">
                    <c:v>Eurostat</c:v>
                  </c:pt>
                  <c:pt idx="11">
                    <c:v>TIMES-AUT</c:v>
                  </c:pt>
                </c:lvl>
                <c:lvl>
                  <c:pt idx="0">
                    <c:v>Electricity Plants</c:v>
                  </c:pt>
                  <c:pt idx="3">
                    <c:v>CHP Plants</c:v>
                  </c:pt>
                  <c:pt idx="6">
                    <c:v>Heat-Only Plants</c:v>
                  </c:pt>
                  <c:pt idx="9">
                    <c:v>Tot</c:v>
                  </c:pt>
                </c:lvl>
              </c:multiLvlStrCache>
            </c:multiLvlStrRef>
          </c:cat>
          <c:val>
            <c:numRef>
              <c:f>'Calibration Results'!$AH$10:$AS$10</c:f>
              <c:numCache>
                <c:formatCode>0.00</c:formatCode>
                <c:ptCount val="12"/>
              </c:numCache>
            </c:numRef>
          </c:val>
          <c:extLst>
            <c:ext xmlns:c16="http://schemas.microsoft.com/office/drawing/2014/chart" uri="{C3380CC4-5D6E-409C-BE32-E72D297353CC}">
              <c16:uniqueId val="{00000005-02A0-4E8E-BC57-1F144DD67ADD}"/>
            </c:ext>
          </c:extLst>
        </c:ser>
        <c:dLbls>
          <c:showLegendKey val="0"/>
          <c:showVal val="0"/>
          <c:showCatName val="0"/>
          <c:showSerName val="0"/>
          <c:showPercent val="0"/>
          <c:showBubbleSize val="0"/>
        </c:dLbls>
        <c:gapWidth val="150"/>
        <c:overlap val="100"/>
        <c:axId val="164143304"/>
        <c:axId val="164143696"/>
      </c:barChart>
      <c:catAx>
        <c:axId val="164143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a-DK"/>
          </a:p>
        </c:txPr>
        <c:crossAx val="164143696"/>
        <c:crosses val="autoZero"/>
        <c:auto val="1"/>
        <c:lblAlgn val="ctr"/>
        <c:lblOffset val="100"/>
        <c:noMultiLvlLbl val="0"/>
      </c:catAx>
      <c:valAx>
        <c:axId val="164143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ln w="6350">
            <a:noFill/>
          </a:ln>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a-DK"/>
          </a:p>
        </c:txPr>
        <c:crossAx val="164143304"/>
        <c:crosses val="autoZero"/>
        <c:crossBetween val="between"/>
      </c:valAx>
      <c:spPr>
        <a:noFill/>
        <a:ln w="25400">
          <a:noFill/>
        </a:ln>
      </c:spPr>
    </c:plotArea>
    <c:legend>
      <c:legendPos val="b"/>
      <c:overlay val="0"/>
      <c:spPr>
        <a:noFill/>
        <a:ln w="25400">
          <a:noFill/>
        </a:ln>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a-DK"/>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a-DK"/>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Fuel</a:t>
            </a:r>
            <a:r>
              <a:rPr lang="en-GB" b="1" baseline="0"/>
              <a:t> Consumption (PJ)</a:t>
            </a:r>
            <a:endParaRPr lang="en-GB"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a-DK"/>
        </a:p>
      </c:txPr>
    </c:title>
    <c:autoTitleDeleted val="0"/>
    <c:plotArea>
      <c:layout/>
      <c:barChart>
        <c:barDir val="col"/>
        <c:grouping val="clustered"/>
        <c:varyColors val="0"/>
        <c:ser>
          <c:idx val="0"/>
          <c:order val="0"/>
          <c:tx>
            <c:strRef>
              <c:f>'Calibration Results'!$K$3:$K$4</c:f>
              <c:strCache>
                <c:ptCount val="2"/>
                <c:pt idx="0">
                  <c:v>IEA</c:v>
                </c:pt>
                <c:pt idx="1">
                  <c:v>(PJ)</c:v>
                </c:pt>
              </c:strCache>
            </c:strRef>
          </c:tx>
          <c:spPr>
            <a:solidFill>
              <a:schemeClr val="accent1"/>
            </a:solidFill>
            <a:ln>
              <a:noFill/>
            </a:ln>
            <a:effectLst/>
          </c:spPr>
          <c:invertIfNegative val="0"/>
          <c:cat>
            <c:strRef>
              <c:f>('Calibration Results'!$J$5:$J$7,'Calibration Results'!$J$10)</c:f>
              <c:strCache>
                <c:ptCount val="4"/>
                <c:pt idx="0">
                  <c:v>Coal</c:v>
                </c:pt>
                <c:pt idx="1">
                  <c:v>Oil</c:v>
                </c:pt>
                <c:pt idx="2">
                  <c:v>Nat Gas</c:v>
                </c:pt>
                <c:pt idx="3">
                  <c:v>Bio and Waste</c:v>
                </c:pt>
              </c:strCache>
            </c:strRef>
          </c:cat>
          <c:val>
            <c:numRef>
              <c:f>('Calibration Results'!$K$5:$K$7,'Calibration Results'!$K$10)</c:f>
              <c:numCache>
                <c:formatCode>0.00</c:formatCode>
                <c:ptCount val="4"/>
                <c:pt idx="0">
                  <c:v>1.130436</c:v>
                </c:pt>
                <c:pt idx="1">
                  <c:v>3.4331760000000004</c:v>
                </c:pt>
                <c:pt idx="2">
                  <c:v>33.243192000000001</c:v>
                </c:pt>
                <c:pt idx="3">
                  <c:v>16.286652</c:v>
                </c:pt>
              </c:numCache>
            </c:numRef>
          </c:val>
          <c:extLst>
            <c:ext xmlns:c16="http://schemas.microsoft.com/office/drawing/2014/chart" uri="{C3380CC4-5D6E-409C-BE32-E72D297353CC}">
              <c16:uniqueId val="{00000000-22C3-4EBF-A33B-FE514DF6778A}"/>
            </c:ext>
          </c:extLst>
        </c:ser>
        <c:ser>
          <c:idx val="1"/>
          <c:order val="1"/>
          <c:tx>
            <c:strRef>
              <c:f>'Calibration Results'!$L$3:$L$4</c:f>
              <c:strCache>
                <c:ptCount val="2"/>
                <c:pt idx="0">
                  <c:v>Eurostat</c:v>
                </c:pt>
                <c:pt idx="1">
                  <c:v>(PJ)</c:v>
                </c:pt>
              </c:strCache>
            </c:strRef>
          </c:tx>
          <c:spPr>
            <a:solidFill>
              <a:schemeClr val="accent2"/>
            </a:solidFill>
            <a:ln>
              <a:noFill/>
            </a:ln>
            <a:effectLst/>
          </c:spPr>
          <c:invertIfNegative val="0"/>
          <c:cat>
            <c:strRef>
              <c:f>('Calibration Results'!$J$5:$J$7,'Calibration Results'!$J$10)</c:f>
              <c:strCache>
                <c:ptCount val="4"/>
                <c:pt idx="0">
                  <c:v>Coal</c:v>
                </c:pt>
                <c:pt idx="1">
                  <c:v>Oil</c:v>
                </c:pt>
                <c:pt idx="2">
                  <c:v>Nat Gas</c:v>
                </c:pt>
                <c:pt idx="3">
                  <c:v>Bio and Waste</c:v>
                </c:pt>
              </c:strCache>
            </c:strRef>
          </c:cat>
          <c:val>
            <c:numRef>
              <c:f>('Calibration Results'!$L$5:$L$7,'Calibration Results'!$L$10)</c:f>
              <c:numCache>
                <c:formatCode>0.00</c:formatCode>
                <c:ptCount val="4"/>
                <c:pt idx="0">
                  <c:v>0.73099999999999998</c:v>
                </c:pt>
                <c:pt idx="1">
                  <c:v>3.4710000000000001</c:v>
                </c:pt>
                <c:pt idx="2">
                  <c:v>33.604999999999997</c:v>
                </c:pt>
                <c:pt idx="3">
                  <c:v>16.301999999999996</c:v>
                </c:pt>
              </c:numCache>
            </c:numRef>
          </c:val>
          <c:extLst>
            <c:ext xmlns:c16="http://schemas.microsoft.com/office/drawing/2014/chart" uri="{C3380CC4-5D6E-409C-BE32-E72D297353CC}">
              <c16:uniqueId val="{00000001-22C3-4EBF-A33B-FE514DF6778A}"/>
            </c:ext>
          </c:extLst>
        </c:ser>
        <c:ser>
          <c:idx val="2"/>
          <c:order val="2"/>
          <c:tx>
            <c:strRef>
              <c:f>'Calibration Results'!$M$3:$M$4</c:f>
              <c:strCache>
                <c:ptCount val="2"/>
                <c:pt idx="0">
                  <c:v>TIMES-AUT</c:v>
                </c:pt>
                <c:pt idx="1">
                  <c:v>(PJ)</c:v>
                </c:pt>
              </c:strCache>
            </c:strRef>
          </c:tx>
          <c:spPr>
            <a:solidFill>
              <a:schemeClr val="accent3"/>
            </a:solidFill>
            <a:ln>
              <a:noFill/>
            </a:ln>
            <a:effectLst/>
          </c:spPr>
          <c:invertIfNegative val="0"/>
          <c:cat>
            <c:strRef>
              <c:f>('Calibration Results'!$J$5:$J$7,'Calibration Results'!$J$10)</c:f>
              <c:strCache>
                <c:ptCount val="4"/>
                <c:pt idx="0">
                  <c:v>Coal</c:v>
                </c:pt>
                <c:pt idx="1">
                  <c:v>Oil</c:v>
                </c:pt>
                <c:pt idx="2">
                  <c:v>Nat Gas</c:v>
                </c:pt>
                <c:pt idx="3">
                  <c:v>Bio and Waste</c:v>
                </c:pt>
              </c:strCache>
            </c:strRef>
          </c:cat>
          <c:val>
            <c:numRef>
              <c:f>('Calibration Results'!$M$5:$M$7,'Calibration Results'!$M$10)</c:f>
              <c:numCache>
                <c:formatCode>0.00</c:formatCode>
                <c:ptCount val="4"/>
                <c:pt idx="0">
                  <c:v>0</c:v>
                </c:pt>
                <c:pt idx="1">
                  <c:v>1.853</c:v>
                </c:pt>
                <c:pt idx="2">
                  <c:v>44.655000000000001</c:v>
                </c:pt>
                <c:pt idx="3">
                  <c:v>13.582999999999998</c:v>
                </c:pt>
              </c:numCache>
            </c:numRef>
          </c:val>
          <c:extLst>
            <c:ext xmlns:c16="http://schemas.microsoft.com/office/drawing/2014/chart" uri="{C3380CC4-5D6E-409C-BE32-E72D297353CC}">
              <c16:uniqueId val="{00000002-22C3-4EBF-A33B-FE514DF6778A}"/>
            </c:ext>
          </c:extLst>
        </c:ser>
        <c:dLbls>
          <c:showLegendKey val="0"/>
          <c:showVal val="0"/>
          <c:showCatName val="0"/>
          <c:showSerName val="0"/>
          <c:showPercent val="0"/>
          <c:showBubbleSize val="0"/>
        </c:dLbls>
        <c:gapWidth val="219"/>
        <c:overlap val="-27"/>
        <c:axId val="242796344"/>
        <c:axId val="242796736"/>
      </c:barChart>
      <c:catAx>
        <c:axId val="2427963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a-DK"/>
          </a:p>
        </c:txPr>
        <c:crossAx val="242796736"/>
        <c:crosses val="autoZero"/>
        <c:auto val="1"/>
        <c:lblAlgn val="ctr"/>
        <c:lblOffset val="100"/>
        <c:noMultiLvlLbl val="0"/>
      </c:catAx>
      <c:valAx>
        <c:axId val="24279673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a-DK"/>
          </a:p>
        </c:txPr>
        <c:crossAx val="2427963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a-DK"/>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a-DK"/>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Electricity Gen. by Fuel Type (PJ)</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a-DK"/>
        </a:p>
      </c:txPr>
    </c:title>
    <c:autoTitleDeleted val="0"/>
    <c:plotArea>
      <c:layout/>
      <c:barChart>
        <c:barDir val="col"/>
        <c:grouping val="clustered"/>
        <c:varyColors val="0"/>
        <c:ser>
          <c:idx val="0"/>
          <c:order val="0"/>
          <c:tx>
            <c:strRef>
              <c:f>'Calibration Results'!$S$3:$S$4</c:f>
              <c:strCache>
                <c:ptCount val="2"/>
                <c:pt idx="0">
                  <c:v>IEA</c:v>
                </c:pt>
                <c:pt idx="1">
                  <c:v>(PJ)</c:v>
                </c:pt>
              </c:strCache>
            </c:strRef>
          </c:tx>
          <c:spPr>
            <a:solidFill>
              <a:schemeClr val="accent1"/>
            </a:solidFill>
            <a:ln>
              <a:noFill/>
            </a:ln>
            <a:effectLst/>
          </c:spPr>
          <c:invertIfNegative val="0"/>
          <c:cat>
            <c:strRef>
              <c:f>('Calibration Results'!$R$5,'Calibration Results'!$R$11:$R$14,'Calibration Results'!$R$16,'Calibration Results'!$R$18,'Calibration Results'!$R$20:$R$21)</c:f>
              <c:strCache>
                <c:ptCount val="9"/>
                <c:pt idx="0">
                  <c:v>Combustible Fuels</c:v>
                </c:pt>
                <c:pt idx="1">
                  <c:v>Nuclear</c:v>
                </c:pt>
                <c:pt idx="2">
                  <c:v>Hydro</c:v>
                </c:pt>
                <c:pt idx="3">
                  <c:v>Geothermal</c:v>
                </c:pt>
                <c:pt idx="4">
                  <c:v>PV</c:v>
                </c:pt>
                <c:pt idx="5">
                  <c:v>Wind</c:v>
                </c:pt>
                <c:pt idx="6">
                  <c:v>Other</c:v>
                </c:pt>
                <c:pt idx="7">
                  <c:v>Imp</c:v>
                </c:pt>
                <c:pt idx="8">
                  <c:v>Exp</c:v>
                </c:pt>
              </c:strCache>
            </c:strRef>
          </c:cat>
          <c:val>
            <c:numRef>
              <c:f>('Calibration Results'!$S$5,'Calibration Results'!$S$11:$S$14,'Calibration Results'!$S$16,'Calibration Results'!$S$18,'Calibration Results'!$S$20:$S$21)</c:f>
              <c:numCache>
                <c:formatCode>General</c:formatCode>
                <c:ptCount val="9"/>
                <c:pt idx="0">
                  <c:v>19.634399999999999</c:v>
                </c:pt>
                <c:pt idx="1">
                  <c:v>0</c:v>
                </c:pt>
                <c:pt idx="2">
                  <c:v>421.74719999999996</c:v>
                </c:pt>
                <c:pt idx="3">
                  <c:v>0</c:v>
                </c:pt>
                <c:pt idx="4">
                  <c:v>0</c:v>
                </c:pt>
                <c:pt idx="5">
                  <c:v>3.1644000000000001</c:v>
                </c:pt>
                <c:pt idx="6">
                  <c:v>0.55799999999999994</c:v>
                </c:pt>
                <c:pt idx="7">
                  <c:v>52.822800000000001</c:v>
                </c:pt>
                <c:pt idx="8">
                  <c:v>25.6464</c:v>
                </c:pt>
              </c:numCache>
            </c:numRef>
          </c:val>
          <c:extLst>
            <c:ext xmlns:c16="http://schemas.microsoft.com/office/drawing/2014/chart" uri="{C3380CC4-5D6E-409C-BE32-E72D297353CC}">
              <c16:uniqueId val="{00000000-CB9D-4C74-9AB0-BC93A8588965}"/>
            </c:ext>
          </c:extLst>
        </c:ser>
        <c:ser>
          <c:idx val="1"/>
          <c:order val="1"/>
          <c:tx>
            <c:strRef>
              <c:f>'Calibration Results'!$T$3:$T$4</c:f>
              <c:strCache>
                <c:ptCount val="2"/>
                <c:pt idx="0">
                  <c:v>Eurostat</c:v>
                </c:pt>
                <c:pt idx="1">
                  <c:v>(PJ)</c:v>
                </c:pt>
              </c:strCache>
            </c:strRef>
          </c:tx>
          <c:spPr>
            <a:solidFill>
              <a:schemeClr val="accent2"/>
            </a:solidFill>
            <a:ln>
              <a:noFill/>
            </a:ln>
            <a:effectLst/>
          </c:spPr>
          <c:invertIfNegative val="0"/>
          <c:cat>
            <c:strRef>
              <c:f>('Calibration Results'!$R$5,'Calibration Results'!$R$11:$R$14,'Calibration Results'!$R$16,'Calibration Results'!$R$18,'Calibration Results'!$R$20:$R$21)</c:f>
              <c:strCache>
                <c:ptCount val="9"/>
                <c:pt idx="0">
                  <c:v>Combustible Fuels</c:v>
                </c:pt>
                <c:pt idx="1">
                  <c:v>Nuclear</c:v>
                </c:pt>
                <c:pt idx="2">
                  <c:v>Hydro</c:v>
                </c:pt>
                <c:pt idx="3">
                  <c:v>Geothermal</c:v>
                </c:pt>
                <c:pt idx="4">
                  <c:v>PV</c:v>
                </c:pt>
                <c:pt idx="5">
                  <c:v>Wind</c:v>
                </c:pt>
                <c:pt idx="6">
                  <c:v>Other</c:v>
                </c:pt>
                <c:pt idx="7">
                  <c:v>Imp</c:v>
                </c:pt>
                <c:pt idx="8">
                  <c:v>Exp</c:v>
                </c:pt>
              </c:strCache>
            </c:strRef>
          </c:cat>
          <c:val>
            <c:numRef>
              <c:f>('Calibration Results'!$T$5,'Calibration Results'!$T$11:$T$14,'Calibration Results'!$T$16,'Calibration Results'!$T$18,'Calibration Results'!$T$20:$T$21)</c:f>
              <c:numCache>
                <c:formatCode>General</c:formatCode>
                <c:ptCount val="9"/>
                <c:pt idx="0">
                  <c:v>20.192</c:v>
                </c:pt>
                <c:pt idx="1">
                  <c:v>0</c:v>
                </c:pt>
                <c:pt idx="2">
                  <c:v>418.85300000000007</c:v>
                </c:pt>
                <c:pt idx="3">
                  <c:v>0</c:v>
                </c:pt>
                <c:pt idx="4">
                  <c:v>0</c:v>
                </c:pt>
                <c:pt idx="5">
                  <c:v>3.1639999999999997</c:v>
                </c:pt>
                <c:pt idx="6">
                  <c:v>0</c:v>
                </c:pt>
                <c:pt idx="7">
                  <c:v>52.823</c:v>
                </c:pt>
                <c:pt idx="8">
                  <c:v>25.646000000000001</c:v>
                </c:pt>
              </c:numCache>
            </c:numRef>
          </c:val>
          <c:extLst>
            <c:ext xmlns:c16="http://schemas.microsoft.com/office/drawing/2014/chart" uri="{C3380CC4-5D6E-409C-BE32-E72D297353CC}">
              <c16:uniqueId val="{00000001-CB9D-4C74-9AB0-BC93A8588965}"/>
            </c:ext>
          </c:extLst>
        </c:ser>
        <c:ser>
          <c:idx val="2"/>
          <c:order val="2"/>
          <c:tx>
            <c:strRef>
              <c:f>'Calibration Results'!$U$3:$U$4</c:f>
              <c:strCache>
                <c:ptCount val="2"/>
                <c:pt idx="0">
                  <c:v>TIMES-AUT</c:v>
                </c:pt>
                <c:pt idx="1">
                  <c:v>(PJ)</c:v>
                </c:pt>
              </c:strCache>
            </c:strRef>
          </c:tx>
          <c:spPr>
            <a:solidFill>
              <a:schemeClr val="accent3"/>
            </a:solidFill>
            <a:ln>
              <a:noFill/>
            </a:ln>
            <a:effectLst/>
          </c:spPr>
          <c:invertIfNegative val="0"/>
          <c:cat>
            <c:strRef>
              <c:f>('Calibration Results'!$R$5,'Calibration Results'!$R$11:$R$14,'Calibration Results'!$R$16,'Calibration Results'!$R$18,'Calibration Results'!$R$20:$R$21)</c:f>
              <c:strCache>
                <c:ptCount val="9"/>
                <c:pt idx="0">
                  <c:v>Combustible Fuels</c:v>
                </c:pt>
                <c:pt idx="1">
                  <c:v>Nuclear</c:v>
                </c:pt>
                <c:pt idx="2">
                  <c:v>Hydro</c:v>
                </c:pt>
                <c:pt idx="3">
                  <c:v>Geothermal</c:v>
                </c:pt>
                <c:pt idx="4">
                  <c:v>PV</c:v>
                </c:pt>
                <c:pt idx="5">
                  <c:v>Wind</c:v>
                </c:pt>
                <c:pt idx="6">
                  <c:v>Other</c:v>
                </c:pt>
                <c:pt idx="7">
                  <c:v>Imp</c:v>
                </c:pt>
                <c:pt idx="8">
                  <c:v>Exp</c:v>
                </c:pt>
              </c:strCache>
            </c:strRef>
          </c:cat>
          <c:val>
            <c:numRef>
              <c:f>('Calibration Results'!$U$5,'Calibration Results'!$U$11:$U$14,'Calibration Results'!$U$16,'Calibration Results'!$U$18,'Calibration Results'!$U$20:$U$21)</c:f>
              <c:numCache>
                <c:formatCode>General</c:formatCode>
                <c:ptCount val="9"/>
                <c:pt idx="0" formatCode="0.0000">
                  <c:v>26.352999999999998</c:v>
                </c:pt>
                <c:pt idx="2" formatCode="0.0000">
                  <c:v>418.85300000000001</c:v>
                </c:pt>
                <c:pt idx="5" formatCode="0.0000">
                  <c:v>3.1640000000000001</c:v>
                </c:pt>
                <c:pt idx="6">
                  <c:v>0</c:v>
                </c:pt>
                <c:pt idx="7" formatCode="0.00">
                  <c:v>52.823</c:v>
                </c:pt>
                <c:pt idx="8" formatCode="0.00">
                  <c:v>25.645999999999997</c:v>
                </c:pt>
              </c:numCache>
            </c:numRef>
          </c:val>
          <c:extLst>
            <c:ext xmlns:c16="http://schemas.microsoft.com/office/drawing/2014/chart" uri="{C3380CC4-5D6E-409C-BE32-E72D297353CC}">
              <c16:uniqueId val="{00000002-CB9D-4C74-9AB0-BC93A8588965}"/>
            </c:ext>
          </c:extLst>
        </c:ser>
        <c:dLbls>
          <c:showLegendKey val="0"/>
          <c:showVal val="0"/>
          <c:showCatName val="0"/>
          <c:showSerName val="0"/>
          <c:showPercent val="0"/>
          <c:showBubbleSize val="0"/>
        </c:dLbls>
        <c:gapWidth val="219"/>
        <c:overlap val="-27"/>
        <c:axId val="242797520"/>
        <c:axId val="242797912"/>
      </c:barChart>
      <c:catAx>
        <c:axId val="2427975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a-DK"/>
          </a:p>
        </c:txPr>
        <c:crossAx val="242797912"/>
        <c:crosses val="autoZero"/>
        <c:auto val="1"/>
        <c:lblAlgn val="ctr"/>
        <c:lblOffset val="100"/>
        <c:noMultiLvlLbl val="0"/>
      </c:catAx>
      <c:valAx>
        <c:axId val="2427979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a-DK"/>
          </a:p>
        </c:txPr>
        <c:crossAx val="24279752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a-DK"/>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Heat</a:t>
            </a:r>
            <a:r>
              <a:rPr lang="en-GB" b="1" baseline="0"/>
              <a:t> Gen. by Fuel Type (PJ)</a:t>
            </a:r>
            <a:endParaRPr lang="en-GB"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a-DK"/>
        </a:p>
      </c:txPr>
    </c:title>
    <c:autoTitleDeleted val="0"/>
    <c:plotArea>
      <c:layout/>
      <c:barChart>
        <c:barDir val="col"/>
        <c:grouping val="clustered"/>
        <c:varyColors val="0"/>
        <c:ser>
          <c:idx val="0"/>
          <c:order val="0"/>
          <c:tx>
            <c:strRef>
              <c:f>'Calibration Results'!$AA$3:$AA$4</c:f>
              <c:strCache>
                <c:ptCount val="2"/>
                <c:pt idx="0">
                  <c:v>IEA</c:v>
                </c:pt>
                <c:pt idx="1">
                  <c:v>(PJ)</c:v>
                </c:pt>
              </c:strCache>
            </c:strRef>
          </c:tx>
          <c:spPr>
            <a:solidFill>
              <a:schemeClr val="accent1"/>
            </a:solidFill>
            <a:ln>
              <a:noFill/>
            </a:ln>
            <a:effectLst/>
          </c:spPr>
          <c:invertIfNegative val="0"/>
          <c:cat>
            <c:strRef>
              <c:f>('Calibration Results'!$Z$5,'Calibration Results'!$Z$13,'Calibration Results'!$Z$15,'Calibration Results'!$Z$18)</c:f>
              <c:strCache>
                <c:ptCount val="4"/>
                <c:pt idx="0">
                  <c:v>Combustible Fuels</c:v>
                </c:pt>
                <c:pt idx="1">
                  <c:v>Geothermal</c:v>
                </c:pt>
                <c:pt idx="2">
                  <c:v>Solar thermal</c:v>
                </c:pt>
                <c:pt idx="3">
                  <c:v>Other</c:v>
                </c:pt>
              </c:strCache>
            </c:strRef>
          </c:cat>
          <c:val>
            <c:numRef>
              <c:f>('Calibration Results'!$AA$5,'Calibration Results'!$AA$13,'Calibration Results'!$AA$15,'Calibration Results'!$AA$18)</c:f>
              <c:numCache>
                <c:formatCode>General</c:formatCode>
                <c:ptCount val="4"/>
                <c:pt idx="0">
                  <c:v>15.355</c:v>
                </c:pt>
                <c:pt idx="1">
                  <c:v>0</c:v>
                </c:pt>
                <c:pt idx="2">
                  <c:v>0</c:v>
                </c:pt>
                <c:pt idx="3">
                  <c:v>6.9009999999999998</c:v>
                </c:pt>
              </c:numCache>
            </c:numRef>
          </c:val>
          <c:extLst>
            <c:ext xmlns:c16="http://schemas.microsoft.com/office/drawing/2014/chart" uri="{C3380CC4-5D6E-409C-BE32-E72D297353CC}">
              <c16:uniqueId val="{00000000-3A0D-4C4F-88F1-4AE714C62A71}"/>
            </c:ext>
          </c:extLst>
        </c:ser>
        <c:ser>
          <c:idx val="1"/>
          <c:order val="1"/>
          <c:tx>
            <c:strRef>
              <c:f>'Calibration Results'!$AB$3:$AB$4</c:f>
              <c:strCache>
                <c:ptCount val="2"/>
                <c:pt idx="0">
                  <c:v>Eurostat</c:v>
                </c:pt>
                <c:pt idx="1">
                  <c:v>(PJ)</c:v>
                </c:pt>
              </c:strCache>
            </c:strRef>
          </c:tx>
          <c:spPr>
            <a:solidFill>
              <a:schemeClr val="accent2"/>
            </a:solidFill>
            <a:ln>
              <a:noFill/>
            </a:ln>
            <a:effectLst/>
          </c:spPr>
          <c:invertIfNegative val="0"/>
          <c:cat>
            <c:strRef>
              <c:f>('Calibration Results'!$Z$5,'Calibration Results'!$Z$13,'Calibration Results'!$Z$15,'Calibration Results'!$Z$18)</c:f>
              <c:strCache>
                <c:ptCount val="4"/>
                <c:pt idx="0">
                  <c:v>Combustible Fuels</c:v>
                </c:pt>
                <c:pt idx="1">
                  <c:v>Geothermal</c:v>
                </c:pt>
                <c:pt idx="2">
                  <c:v>Solar thermal</c:v>
                </c:pt>
                <c:pt idx="3">
                  <c:v>Other</c:v>
                </c:pt>
              </c:strCache>
            </c:strRef>
          </c:cat>
          <c:val>
            <c:numRef>
              <c:f>('Calibration Results'!$AB$5,'Calibration Results'!$AB$13,'Calibration Results'!$AB$15,'Calibration Results'!$AB$18)</c:f>
              <c:numCache>
                <c:formatCode>General</c:formatCode>
                <c:ptCount val="4"/>
                <c:pt idx="0">
                  <c:v>15.355</c:v>
                </c:pt>
                <c:pt idx="3">
                  <c:v>6.9010000000000007</c:v>
                </c:pt>
              </c:numCache>
            </c:numRef>
          </c:val>
          <c:extLst>
            <c:ext xmlns:c16="http://schemas.microsoft.com/office/drawing/2014/chart" uri="{C3380CC4-5D6E-409C-BE32-E72D297353CC}">
              <c16:uniqueId val="{00000001-3A0D-4C4F-88F1-4AE714C62A71}"/>
            </c:ext>
          </c:extLst>
        </c:ser>
        <c:ser>
          <c:idx val="2"/>
          <c:order val="2"/>
          <c:tx>
            <c:strRef>
              <c:f>'Calibration Results'!$AC$3:$AC$4</c:f>
              <c:strCache>
                <c:ptCount val="2"/>
                <c:pt idx="0">
                  <c:v>TIMES-AUT</c:v>
                </c:pt>
                <c:pt idx="1">
                  <c:v>(PJ)</c:v>
                </c:pt>
              </c:strCache>
            </c:strRef>
          </c:tx>
          <c:spPr>
            <a:solidFill>
              <a:schemeClr val="accent3"/>
            </a:solidFill>
            <a:ln>
              <a:noFill/>
            </a:ln>
            <a:effectLst/>
          </c:spPr>
          <c:invertIfNegative val="0"/>
          <c:cat>
            <c:strRef>
              <c:f>('Calibration Results'!$Z$5,'Calibration Results'!$Z$13,'Calibration Results'!$Z$15,'Calibration Results'!$Z$18)</c:f>
              <c:strCache>
                <c:ptCount val="4"/>
                <c:pt idx="0">
                  <c:v>Combustible Fuels</c:v>
                </c:pt>
                <c:pt idx="1">
                  <c:v>Geothermal</c:v>
                </c:pt>
                <c:pt idx="2">
                  <c:v>Solar thermal</c:v>
                </c:pt>
                <c:pt idx="3">
                  <c:v>Other</c:v>
                </c:pt>
              </c:strCache>
            </c:strRef>
          </c:cat>
          <c:val>
            <c:numRef>
              <c:f>('Calibration Results'!$AC$5,'Calibration Results'!$AC$13,'Calibration Results'!$AC$15,'Calibration Results'!$AC$18)</c:f>
              <c:numCache>
                <c:formatCode>0.00</c:formatCode>
                <c:ptCount val="4"/>
                <c:pt idx="0" formatCode="0.0000">
                  <c:v>14.39</c:v>
                </c:pt>
                <c:pt idx="3">
                  <c:v>4.2080000000000002</c:v>
                </c:pt>
              </c:numCache>
            </c:numRef>
          </c:val>
          <c:extLst>
            <c:ext xmlns:c16="http://schemas.microsoft.com/office/drawing/2014/chart" uri="{C3380CC4-5D6E-409C-BE32-E72D297353CC}">
              <c16:uniqueId val="{00000002-3A0D-4C4F-88F1-4AE714C62A71}"/>
            </c:ext>
          </c:extLst>
        </c:ser>
        <c:dLbls>
          <c:showLegendKey val="0"/>
          <c:showVal val="0"/>
          <c:showCatName val="0"/>
          <c:showSerName val="0"/>
          <c:showPercent val="0"/>
          <c:showBubbleSize val="0"/>
        </c:dLbls>
        <c:gapWidth val="219"/>
        <c:overlap val="-27"/>
        <c:axId val="242798696"/>
        <c:axId val="242799088"/>
      </c:barChart>
      <c:catAx>
        <c:axId val="2427986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a-DK"/>
          </a:p>
        </c:txPr>
        <c:crossAx val="242799088"/>
        <c:crosses val="autoZero"/>
        <c:auto val="1"/>
        <c:lblAlgn val="ctr"/>
        <c:lblOffset val="100"/>
        <c:noMultiLvlLbl val="0"/>
      </c:catAx>
      <c:valAx>
        <c:axId val="2427990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a-DK"/>
          </a:p>
        </c:txPr>
        <c:crossAx val="24279869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a-DK"/>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5.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2</xdr:col>
      <xdr:colOff>428625</xdr:colOff>
      <xdr:row>12</xdr:row>
      <xdr:rowOff>100539</xdr:rowOff>
    </xdr:from>
    <xdr:to>
      <xdr:col>9</xdr:col>
      <xdr:colOff>150435</xdr:colOff>
      <xdr:row>22</xdr:row>
      <xdr:rowOff>151942</xdr:rowOff>
    </xdr:to>
    <xdr:pic>
      <xdr:nvPicPr>
        <xdr:cNvPr id="3" name="Picture 1">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733550" y="2300814"/>
          <a:ext cx="4122360" cy="186115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16</xdr:col>
      <xdr:colOff>457200</xdr:colOff>
      <xdr:row>14</xdr:row>
      <xdr:rowOff>38100</xdr:rowOff>
    </xdr:from>
    <xdr:to>
      <xdr:col>23</xdr:col>
      <xdr:colOff>304800</xdr:colOff>
      <xdr:row>25</xdr:row>
      <xdr:rowOff>83820</xdr:rowOff>
    </xdr:to>
    <xdr:pic>
      <xdr:nvPicPr>
        <xdr:cNvPr id="56344" name="Picture 1">
          <a:extLst>
            <a:ext uri="{FF2B5EF4-FFF2-40B4-BE49-F238E27FC236}">
              <a16:creationId xmlns:a16="http://schemas.microsoft.com/office/drawing/2014/main" id="{00000000-0008-0000-0100-000018DC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506200" y="2606040"/>
          <a:ext cx="4114800" cy="20650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16</xdr:col>
      <xdr:colOff>525780</xdr:colOff>
      <xdr:row>1</xdr:row>
      <xdr:rowOff>83820</xdr:rowOff>
    </xdr:from>
    <xdr:to>
      <xdr:col>24</xdr:col>
      <xdr:colOff>68580</xdr:colOff>
      <xdr:row>11</xdr:row>
      <xdr:rowOff>15240</xdr:rowOff>
    </xdr:to>
    <xdr:sp macro="" textlink="">
      <xdr:nvSpPr>
        <xdr:cNvPr id="3" name="TextBox 2">
          <a:extLst>
            <a:ext uri="{FF2B5EF4-FFF2-40B4-BE49-F238E27FC236}">
              <a16:creationId xmlns:a16="http://schemas.microsoft.com/office/drawing/2014/main" id="{00000000-0008-0000-0100-000003000000}"/>
            </a:ext>
          </a:extLst>
        </xdr:cNvPr>
        <xdr:cNvSpPr txBox="1"/>
      </xdr:nvSpPr>
      <xdr:spPr>
        <a:xfrm>
          <a:off x="11574780" y="266700"/>
          <a:ext cx="4419600" cy="17678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a-DK" sz="1100" b="1" baseline="0"/>
            <a:t>Notes 24th of April 2017: </a:t>
          </a:r>
        </a:p>
        <a:p>
          <a:endParaRPr lang="da-DK" sz="1100" b="1" baseline="0"/>
        </a:p>
        <a:p>
          <a:r>
            <a:rPr lang="da-DK" sz="1100" b="0" baseline="0"/>
            <a:t>This constraint ensure that the import and export do not exceed historical values.</a:t>
          </a:r>
        </a:p>
        <a:p>
          <a:endParaRPr lang="da-DK" sz="1100" b="0" baseline="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10</xdr:col>
      <xdr:colOff>0</xdr:colOff>
      <xdr:row>8</xdr:row>
      <xdr:rowOff>0</xdr:rowOff>
    </xdr:from>
    <xdr:to>
      <xdr:col>17</xdr:col>
      <xdr:colOff>152400</xdr:colOff>
      <xdr:row>17</xdr:row>
      <xdr:rowOff>97155</xdr:rowOff>
    </xdr:to>
    <xdr:sp macro="" textlink="">
      <xdr:nvSpPr>
        <xdr:cNvPr id="2" name="TextBox 1">
          <a:extLst>
            <a:ext uri="{FF2B5EF4-FFF2-40B4-BE49-F238E27FC236}">
              <a16:creationId xmlns:a16="http://schemas.microsoft.com/office/drawing/2014/main" id="{00000000-0008-0000-0200-000002000000}"/>
            </a:ext>
          </a:extLst>
        </xdr:cNvPr>
        <xdr:cNvSpPr txBox="1"/>
      </xdr:nvSpPr>
      <xdr:spPr>
        <a:xfrm>
          <a:off x="8267700" y="1463040"/>
          <a:ext cx="4419600" cy="175069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da-DK" sz="1100" b="0" baseline="0"/>
        </a:p>
        <a:p>
          <a:r>
            <a:rPr lang="da-DK" sz="1100" b="1" baseline="0">
              <a:solidFill>
                <a:sysClr val="windowText" lastClr="000000"/>
              </a:solidFill>
            </a:rPr>
            <a:t>RAFS 6th February 2018:</a:t>
          </a:r>
        </a:p>
        <a:p>
          <a:endParaRPr lang="da-DK" sz="1100" b="1" baseline="0">
            <a:solidFill>
              <a:sysClr val="windowText" lastClr="000000"/>
            </a:solidFill>
          </a:endParaRPr>
        </a:p>
        <a:p>
          <a:r>
            <a:rPr lang="da-DK" sz="1100" b="0" baseline="0">
              <a:solidFill>
                <a:srgbClr val="FF0000"/>
              </a:solidFill>
            </a:rPr>
            <a:t>Since the model was not using electric boilers and heat pumps I needed to force their activity</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32</xdr:col>
      <xdr:colOff>436245</xdr:colOff>
      <xdr:row>15</xdr:row>
      <xdr:rowOff>64770</xdr:rowOff>
    </xdr:from>
    <xdr:to>
      <xdr:col>46</xdr:col>
      <xdr:colOff>180975</xdr:colOff>
      <xdr:row>38</xdr:row>
      <xdr:rowOff>47625</xdr:rowOff>
    </xdr:to>
    <xdr:graphicFrame macro="">
      <xdr:nvGraphicFramePr>
        <xdr:cNvPr id="9378" name="Chart 6">
          <a:extLst>
            <a:ext uri="{FF2B5EF4-FFF2-40B4-BE49-F238E27FC236}">
              <a16:creationId xmlns:a16="http://schemas.microsoft.com/office/drawing/2014/main" id="{00000000-0008-0000-0300-0000A224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484414</xdr:colOff>
      <xdr:row>3</xdr:row>
      <xdr:rowOff>31296</xdr:rowOff>
    </xdr:from>
    <xdr:to>
      <xdr:col>6</xdr:col>
      <xdr:colOff>576943</xdr:colOff>
      <xdr:row>25</xdr:row>
      <xdr:rowOff>161925</xdr:rowOff>
    </xdr:to>
    <xdr:sp macro="" textlink="">
      <xdr:nvSpPr>
        <xdr:cNvPr id="9" name="TextBox 8">
          <a:extLst>
            <a:ext uri="{FF2B5EF4-FFF2-40B4-BE49-F238E27FC236}">
              <a16:creationId xmlns:a16="http://schemas.microsoft.com/office/drawing/2014/main" id="{00000000-0008-0000-0300-000009000000}"/>
            </a:ext>
          </a:extLst>
        </xdr:cNvPr>
        <xdr:cNvSpPr txBox="1"/>
      </xdr:nvSpPr>
      <xdr:spPr>
        <a:xfrm>
          <a:off x="484414" y="574221"/>
          <a:ext cx="5626554" cy="411207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a-DK" sz="1100" b="1" baseline="0"/>
            <a:t>Notes 30th of January 2018: </a:t>
          </a:r>
        </a:p>
        <a:p>
          <a:endParaRPr lang="en-GB" sz="1100" b="0"/>
        </a:p>
        <a:p>
          <a:r>
            <a:rPr lang="en-GB" sz="1100" b="0"/>
            <a:t>In this sheet a comparison</a:t>
          </a:r>
          <a:r>
            <a:rPr lang="en-GB" sz="1100" b="0" baseline="0"/>
            <a:t> between Eurostat statistics (Energy Balance), the IEA statistics and model results is carried out. In particular, fuel input to the power and heat sector, electricity and heat generation by plant type and fuel input to Power only, Heat only and CHP plants are analysed:</a:t>
          </a:r>
        </a:p>
        <a:p>
          <a:endParaRPr lang="en-GB" sz="1100" b="0" baseline="0"/>
        </a:p>
        <a:p>
          <a:r>
            <a:rPr lang="en-GB" sz="1100" b="0" baseline="0">
              <a:solidFill>
                <a:srgbClr val="FF0000"/>
              </a:solidFill>
            </a:rPr>
            <a:t>NGA consumption is a bit higher than statistics in the whole sector</a:t>
          </a:r>
        </a:p>
        <a:p>
          <a:endParaRPr lang="en-GB" sz="1100" b="0" baseline="0">
            <a:solidFill>
              <a:srgbClr val="FF0000"/>
            </a:solidFill>
          </a:endParaRPr>
        </a:p>
        <a:p>
          <a:r>
            <a:rPr lang="en-GB" sz="1100" b="0" baseline="0">
              <a:solidFill>
                <a:srgbClr val="FF0000"/>
              </a:solidFill>
            </a:rPr>
            <a:t>Electric boilers and heat pumps do not come in play in DH production, so they are forced</a:t>
          </a:r>
        </a:p>
        <a:p>
          <a:endParaRPr lang="en-GB" sz="1100" b="0" baseline="0">
            <a:solidFill>
              <a:srgbClr val="FF0000"/>
            </a:solidFill>
          </a:endParaRPr>
        </a:p>
        <a:p>
          <a:r>
            <a:rPr lang="da-DK" sz="1100" b="0" baseline="0">
              <a:solidFill>
                <a:srgbClr val="FF0000"/>
              </a:solidFill>
              <a:effectLst/>
              <a:latin typeface="+mn-lt"/>
              <a:ea typeface="+mn-ea"/>
              <a:cs typeface="+mn-cs"/>
            </a:rPr>
            <a:t>Biofuels consumed in Power only plants is wood pellets (solid biomass) as we can see from the Eurostat energy balance. We do not have such plant modelled in the model and the contribution is very low. So I neglected the production from Biomass in power only plant</a:t>
          </a:r>
        </a:p>
        <a:p>
          <a:endParaRPr lang="en-GB">
            <a:solidFill>
              <a:srgbClr val="FF0000"/>
            </a:solidFill>
            <a:effectLst/>
          </a:endParaRPr>
        </a:p>
        <a:p>
          <a:r>
            <a:rPr lang="da-DK" sz="1100" b="0" baseline="0">
              <a:solidFill>
                <a:srgbClr val="FF0000"/>
              </a:solidFill>
              <a:effectLst/>
              <a:latin typeface="+mn-lt"/>
              <a:ea typeface="+mn-ea"/>
              <a:cs typeface="+mn-cs"/>
            </a:rPr>
            <a:t>We also neglected coal power only plants, but it is a very low contribution</a:t>
          </a:r>
        </a:p>
        <a:p>
          <a:endParaRPr lang="da-DK" sz="1100" b="0" baseline="0">
            <a:solidFill>
              <a:srgbClr val="FF0000"/>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da-DK" sz="1100" b="0" baseline="0">
              <a:solidFill>
                <a:srgbClr val="FF0000"/>
              </a:solidFill>
              <a:effectLst/>
              <a:latin typeface="+mn-lt"/>
              <a:ea typeface="+mn-ea"/>
              <a:cs typeface="+mn-cs"/>
            </a:rPr>
            <a:t>Since the model was not exporting but was importing until the upper bound, I decided to force the export with a LO bound</a:t>
          </a:r>
          <a:endParaRPr lang="en-GB">
            <a:solidFill>
              <a:srgbClr val="FF0000"/>
            </a:solidFill>
            <a:effectLst/>
          </a:endParaRPr>
        </a:p>
        <a:p>
          <a:endParaRPr lang="en-GB">
            <a:solidFill>
              <a:srgbClr val="FF0000"/>
            </a:solidFill>
            <a:effectLst/>
          </a:endParaRPr>
        </a:p>
        <a:p>
          <a:endParaRPr lang="en-GB" sz="1100" b="0" baseline="0">
            <a:solidFill>
              <a:srgbClr val="FF0000"/>
            </a:solidFill>
          </a:endParaRPr>
        </a:p>
        <a:p>
          <a:endParaRPr lang="en-GB" sz="1100" b="0" baseline="0"/>
        </a:p>
        <a:p>
          <a:endParaRPr lang="da-DK" sz="1100" b="1"/>
        </a:p>
      </xdr:txBody>
    </xdr:sp>
    <xdr:clientData/>
  </xdr:twoCellAnchor>
  <xdr:twoCellAnchor>
    <xdr:from>
      <xdr:col>8</xdr:col>
      <xdr:colOff>466725</xdr:colOff>
      <xdr:row>15</xdr:row>
      <xdr:rowOff>114300</xdr:rowOff>
    </xdr:from>
    <xdr:to>
      <xdr:col>15</xdr:col>
      <xdr:colOff>476250</xdr:colOff>
      <xdr:row>30</xdr:row>
      <xdr:rowOff>142875</xdr:rowOff>
    </xdr:to>
    <xdr:graphicFrame macro="">
      <xdr:nvGraphicFramePr>
        <xdr:cNvPr id="3" name="Chart 2">
          <a:extLst>
            <a:ext uri="{FF2B5EF4-FFF2-40B4-BE49-F238E27FC236}">
              <a16:creationId xmlns:a16="http://schemas.microsoft.com/office/drawing/2014/main" id="{00000000-0008-0000-03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0</xdr:colOff>
      <xdr:row>25</xdr:row>
      <xdr:rowOff>93888</xdr:rowOff>
    </xdr:from>
    <xdr:to>
      <xdr:col>22</xdr:col>
      <xdr:colOff>386443</xdr:colOff>
      <xdr:row>43</xdr:row>
      <xdr:rowOff>122463</xdr:rowOff>
    </xdr:to>
    <xdr:graphicFrame macro="">
      <xdr:nvGraphicFramePr>
        <xdr:cNvPr id="4" name="Chart 3">
          <a:extLst>
            <a:ext uri="{FF2B5EF4-FFF2-40B4-BE49-F238E27FC236}">
              <a16:creationId xmlns:a16="http://schemas.microsoft.com/office/drawing/2014/main" id="{00000000-0008-0000-03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24</xdr:col>
      <xdr:colOff>129267</xdr:colOff>
      <xdr:row>21</xdr:row>
      <xdr:rowOff>161924</xdr:rowOff>
    </xdr:from>
    <xdr:to>
      <xdr:col>30</xdr:col>
      <xdr:colOff>462642</xdr:colOff>
      <xdr:row>37</xdr:row>
      <xdr:rowOff>9524</xdr:rowOff>
    </xdr:to>
    <xdr:graphicFrame macro="">
      <xdr:nvGraphicFramePr>
        <xdr:cNvPr id="5" name="Chart 4">
          <a:extLst>
            <a:ext uri="{FF2B5EF4-FFF2-40B4-BE49-F238E27FC236}">
              <a16:creationId xmlns:a16="http://schemas.microsoft.com/office/drawing/2014/main" id="{00000000-0008-0000-03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6</xdr:col>
      <xdr:colOff>119743</xdr:colOff>
      <xdr:row>2</xdr:row>
      <xdr:rowOff>174172</xdr:rowOff>
    </xdr:from>
    <xdr:to>
      <xdr:col>11</xdr:col>
      <xdr:colOff>74749</xdr:colOff>
      <xdr:row>13</xdr:row>
      <xdr:rowOff>21377</xdr:rowOff>
    </xdr:to>
    <xdr:sp macro="" textlink="">
      <xdr:nvSpPr>
        <xdr:cNvPr id="5" name="TextBox 4">
          <a:extLst>
            <a:ext uri="{FF2B5EF4-FFF2-40B4-BE49-F238E27FC236}">
              <a16:creationId xmlns:a16="http://schemas.microsoft.com/office/drawing/2014/main" id="{00000000-0008-0000-0500-000005000000}"/>
            </a:ext>
          </a:extLst>
        </xdr:cNvPr>
        <xdr:cNvSpPr txBox="1"/>
      </xdr:nvSpPr>
      <xdr:spPr>
        <a:xfrm>
          <a:off x="4822372" y="544286"/>
          <a:ext cx="3754120" cy="188283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a-DK" sz="1100" b="1" baseline="0"/>
            <a:t>Notes: </a:t>
          </a:r>
          <a:r>
            <a:rPr lang="da-DK" sz="1100" b="0" baseline="0"/>
            <a:t>Please note that the heat to which the tables are referring to is the district heating heat only and no individual heating is included in such value. In the energy balance you have the energy consumed for individual heating expressed as fuel in input to the different sectors as natural gas in the residential sector.</a:t>
          </a:r>
          <a:endParaRPr lang="da-DK" sz="1100" b="0"/>
        </a:p>
      </xdr:txBody>
    </xdr:sp>
    <xdr:clientData/>
  </xdr:twoCellAnchor>
  <xdr:twoCellAnchor editAs="oneCell">
    <xdr:from>
      <xdr:col>16</xdr:col>
      <xdr:colOff>587829</xdr:colOff>
      <xdr:row>1</xdr:row>
      <xdr:rowOff>12700</xdr:rowOff>
    </xdr:from>
    <xdr:to>
      <xdr:col>24</xdr:col>
      <xdr:colOff>263410</xdr:colOff>
      <xdr:row>52</xdr:row>
      <xdr:rowOff>174786</xdr:rowOff>
    </xdr:to>
    <xdr:pic>
      <xdr:nvPicPr>
        <xdr:cNvPr id="2" name="Picture 1">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a:stretch>
          <a:fillRect/>
        </a:stretch>
      </xdr:blipFill>
      <xdr:spPr>
        <a:xfrm>
          <a:off x="12132129" y="190500"/>
          <a:ext cx="4552381" cy="9229886"/>
        </a:xfrm>
        <a:prstGeom prst="rect">
          <a:avLst/>
        </a:prstGeom>
      </xdr:spPr>
    </xdr:pic>
    <xdr:clientData/>
  </xdr:twoCellAnchor>
  <xdr:twoCellAnchor editAs="oneCell">
    <xdr:from>
      <xdr:col>1</xdr:col>
      <xdr:colOff>393700</xdr:colOff>
      <xdr:row>41</xdr:row>
      <xdr:rowOff>0</xdr:rowOff>
    </xdr:from>
    <xdr:to>
      <xdr:col>14</xdr:col>
      <xdr:colOff>376695</xdr:colOff>
      <xdr:row>92</xdr:row>
      <xdr:rowOff>170295</xdr:rowOff>
    </xdr:to>
    <xdr:pic>
      <xdr:nvPicPr>
        <xdr:cNvPr id="3" name="Picture 2">
          <a:extLst>
            <a:ext uri="{FF2B5EF4-FFF2-40B4-BE49-F238E27FC236}">
              <a16:creationId xmlns:a16="http://schemas.microsoft.com/office/drawing/2014/main" id="{00000000-0008-0000-0500-000003000000}"/>
            </a:ext>
          </a:extLst>
        </xdr:cNvPr>
        <xdr:cNvPicPr>
          <a:picLocks noChangeAspect="1"/>
        </xdr:cNvPicPr>
      </xdr:nvPicPr>
      <xdr:blipFill>
        <a:blip xmlns:r="http://schemas.openxmlformats.org/officeDocument/2006/relationships" r:embed="rId2"/>
        <a:stretch>
          <a:fillRect/>
        </a:stretch>
      </xdr:blipFill>
      <xdr:spPr>
        <a:xfrm>
          <a:off x="1663700" y="7289800"/>
          <a:ext cx="9038095" cy="9238095"/>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1</xdr:col>
      <xdr:colOff>373380</xdr:colOff>
      <xdr:row>17</xdr:row>
      <xdr:rowOff>182881</xdr:rowOff>
    </xdr:from>
    <xdr:to>
      <xdr:col>3</xdr:col>
      <xdr:colOff>985974</xdr:colOff>
      <xdr:row>33</xdr:row>
      <xdr:rowOff>22860</xdr:rowOff>
    </xdr:to>
    <xdr:sp macro="" textlink="">
      <xdr:nvSpPr>
        <xdr:cNvPr id="2" name="TextBox 1">
          <a:extLst>
            <a:ext uri="{FF2B5EF4-FFF2-40B4-BE49-F238E27FC236}">
              <a16:creationId xmlns:a16="http://schemas.microsoft.com/office/drawing/2014/main" id="{00000000-0008-0000-0600-000002000000}"/>
            </a:ext>
          </a:extLst>
        </xdr:cNvPr>
        <xdr:cNvSpPr txBox="1"/>
      </xdr:nvSpPr>
      <xdr:spPr>
        <a:xfrm>
          <a:off x="1752600" y="3977641"/>
          <a:ext cx="5626554" cy="294893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a-DK" sz="1100" b="1" baseline="0"/>
            <a:t>Notes: </a:t>
          </a:r>
        </a:p>
        <a:p>
          <a:endParaRPr lang="en-GB" sz="1100" b="0"/>
        </a:p>
        <a:p>
          <a:r>
            <a:rPr lang="en-GB" sz="1100" b="0"/>
            <a:t>Energy Consumption</a:t>
          </a:r>
          <a:r>
            <a:rPr lang="en-GB" sz="1100" b="0" baseline="0"/>
            <a:t> by sector taken from the SSB webiste: </a:t>
          </a:r>
        </a:p>
        <a:p>
          <a:endParaRPr lang="en-GB" sz="1100" b="0" baseline="0"/>
        </a:p>
        <a:p>
          <a:r>
            <a:rPr lang="en-GB" sz="1100" b="0"/>
            <a:t>https://www.ssb.no/statistikkbanken/SelectVarVal/Define.asp?MainTable=EnergiBal2&amp;KortNavnWeb=energibalanse&amp;PLanguage=1&amp;checked=true </a:t>
          </a:r>
        </a:p>
        <a:p>
          <a:endParaRPr lang="en-GB" sz="1100" b="0"/>
        </a:p>
        <a:p>
          <a:r>
            <a:rPr lang="en-GB" sz="1100" b="0"/>
            <a:t>On the right you can also find the energy commodity balance taken from the SSB website:</a:t>
          </a:r>
        </a:p>
        <a:p>
          <a:endParaRPr lang="en-GB" sz="1100" b="0"/>
        </a:p>
        <a:p>
          <a:r>
            <a:rPr lang="en-GB" sz="1100" b="0"/>
            <a:t>https://www.ssb.no/statistikkbanken/SelectVarVal/Define.asp?subjectcode=al&amp;ProductId=al&amp;MainTable=EnergiVareBalans&amp;SubTable=1&amp;PLanguage=1&amp;nvl=True&amp;Qid=0&amp;gruppe1=Hele&amp;gruppe2=Hele&amp;VS1=EnergiVareBalanse01&amp;VS2=&amp;mt=0&amp;KortNavnWeb=energibalanse&amp;CMSSubjectArea=&amp;StatVariant=&amp;checked=true</a:t>
          </a:r>
        </a:p>
        <a:p>
          <a:endParaRPr lang="en-GB" sz="1100" b="0"/>
        </a:p>
        <a:p>
          <a:r>
            <a:rPr lang="en-GB" sz="1100" b="0"/>
            <a:t>Further information can be found at the following page, which serves as navigation portal to the whole database</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6</xdr:col>
      <xdr:colOff>238298</xdr:colOff>
      <xdr:row>5</xdr:row>
      <xdr:rowOff>29094</xdr:rowOff>
    </xdr:from>
    <xdr:to>
      <xdr:col>12</xdr:col>
      <xdr:colOff>334818</xdr:colOff>
      <xdr:row>15</xdr:row>
      <xdr:rowOff>110837</xdr:rowOff>
    </xdr:to>
    <xdr:sp macro="" textlink="">
      <xdr:nvSpPr>
        <xdr:cNvPr id="4" name="TextBox 3">
          <a:extLst>
            <a:ext uri="{FF2B5EF4-FFF2-40B4-BE49-F238E27FC236}">
              <a16:creationId xmlns:a16="http://schemas.microsoft.com/office/drawing/2014/main" id="{00000000-0008-0000-0900-000004000000}"/>
            </a:ext>
          </a:extLst>
        </xdr:cNvPr>
        <xdr:cNvSpPr txBox="1"/>
      </xdr:nvSpPr>
      <xdr:spPr>
        <a:xfrm>
          <a:off x="4623262" y="929639"/>
          <a:ext cx="3754120" cy="188283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a-DK" sz="1100" b="1" baseline="0"/>
            <a:t>Notes: </a:t>
          </a:r>
          <a:r>
            <a:rPr lang="da-DK" sz="1100" b="0" baseline="0"/>
            <a:t>Please note that the heat to which the tables are referring to is the district heating heat only and no individual heating is included in such value. In the energy balance you have the energy consumed for individual heating expressed as fuel in input to the different sectors as natural gas in the residential sector.</a:t>
          </a:r>
          <a:endParaRPr lang="da-DK" sz="1100" b="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EsApplNT\ESTAT-E5\TEMP\Common%20Reporting%20Format%20V1.01.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EsApplNT\ESTAT-E5\Documents%20and%20Settings\meyered\Local%20Settings\Temporary%20Internet%20Files\OLK111\TMP\BALANC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efreshError="1">
        <row r="4">
          <cell r="C4" t="str">
            <v>European Community</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cro1"/>
    </sheetNames>
    <sheetDataSet>
      <sheetData sheetId="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B39"/>
  <sheetViews>
    <sheetView zoomScale="80" zoomScaleNormal="80" workbookViewId="0">
      <selection activeCell="H37" sqref="H37"/>
    </sheetView>
  </sheetViews>
  <sheetFormatPr defaultRowHeight="14.4"/>
  <cols>
    <col min="2" max="2" width="10.109375" bestFit="1" customWidth="1"/>
    <col min="3" max="3" width="6.88671875" customWidth="1"/>
    <col min="4" max="4" width="6" customWidth="1"/>
    <col min="9" max="9" width="15.6640625" customWidth="1"/>
    <col min="10" max="10" width="12" customWidth="1"/>
    <col min="14" max="14" width="14.88671875" customWidth="1"/>
    <col min="16" max="16" width="7.88671875" customWidth="1"/>
    <col min="17" max="17" width="8" customWidth="1"/>
    <col min="22" max="22" width="5.109375" customWidth="1"/>
  </cols>
  <sheetData>
    <row r="1" spans="1:28">
      <c r="A1" t="s">
        <v>17</v>
      </c>
    </row>
    <row r="2" spans="1:28">
      <c r="E2" s="2" t="s">
        <v>10</v>
      </c>
    </row>
    <row r="3" spans="1:28">
      <c r="B3" s="1"/>
      <c r="C3" s="1"/>
      <c r="E3" s="1" t="s">
        <v>11</v>
      </c>
      <c r="F3" s="1" t="s">
        <v>9</v>
      </c>
      <c r="G3" s="1" t="s">
        <v>8</v>
      </c>
      <c r="H3" s="1" t="s">
        <v>2</v>
      </c>
      <c r="I3" s="1" t="s">
        <v>15</v>
      </c>
      <c r="J3" s="1" t="s">
        <v>16</v>
      </c>
      <c r="K3" s="1" t="s">
        <v>608</v>
      </c>
      <c r="L3" s="1" t="s">
        <v>609</v>
      </c>
      <c r="M3" s="1" t="s">
        <v>4</v>
      </c>
      <c r="N3" s="1" t="s">
        <v>3</v>
      </c>
      <c r="O3" s="1" t="s">
        <v>12</v>
      </c>
      <c r="P3" s="1" t="s">
        <v>1</v>
      </c>
      <c r="Q3" s="1" t="s">
        <v>6</v>
      </c>
      <c r="R3" s="1" t="s">
        <v>13</v>
      </c>
      <c r="S3" s="1" t="s">
        <v>5</v>
      </c>
      <c r="T3" s="1" t="s">
        <v>14</v>
      </c>
    </row>
    <row r="4" spans="1:28" ht="15.6" customHeight="1">
      <c r="E4" s="3" t="s">
        <v>19</v>
      </c>
      <c r="F4" s="5"/>
      <c r="G4" s="5"/>
      <c r="H4" s="5"/>
      <c r="I4" s="5"/>
      <c r="J4" s="5"/>
      <c r="K4" s="5"/>
      <c r="L4" s="5"/>
      <c r="M4" s="5"/>
      <c r="N4" s="5"/>
      <c r="O4" s="5"/>
      <c r="P4" s="5"/>
      <c r="Q4" s="5"/>
      <c r="R4" s="5"/>
      <c r="S4" s="5"/>
      <c r="T4" s="5"/>
    </row>
    <row r="5" spans="1:28" ht="15" thickBot="1">
      <c r="E5" s="4" t="s">
        <v>20</v>
      </c>
      <c r="F5" s="4"/>
      <c r="G5" s="4"/>
      <c r="H5" s="4"/>
      <c r="I5" s="4"/>
      <c r="J5" s="4"/>
      <c r="K5" s="4"/>
      <c r="L5" s="4"/>
      <c r="M5" s="4"/>
      <c r="N5" s="4"/>
      <c r="O5" s="4"/>
      <c r="P5" s="4"/>
      <c r="Q5" s="4"/>
      <c r="R5" s="4"/>
      <c r="S5" s="4"/>
      <c r="T5" s="4"/>
      <c r="W5" s="1"/>
      <c r="AB5" s="1"/>
    </row>
    <row r="7" spans="1:28">
      <c r="AB7" s="1"/>
    </row>
    <row r="8" spans="1:28">
      <c r="A8" s="13"/>
    </row>
    <row r="9" spans="1:28">
      <c r="A9" s="13"/>
      <c r="AB9" s="1"/>
    </row>
    <row r="10" spans="1:28">
      <c r="A10" s="13"/>
    </row>
    <row r="11" spans="1:28">
      <c r="A11" s="13"/>
      <c r="AB11" s="10"/>
    </row>
    <row r="12" spans="1:28">
      <c r="A12" s="13"/>
      <c r="AB12" s="10"/>
    </row>
    <row r="13" spans="1:28">
      <c r="A13" s="13"/>
      <c r="AB13" s="14"/>
    </row>
    <row r="14" spans="1:28">
      <c r="A14" s="13"/>
      <c r="AB14" s="10"/>
    </row>
    <row r="15" spans="1:28">
      <c r="A15" s="13"/>
      <c r="AB15" s="10"/>
    </row>
    <row r="16" spans="1:28">
      <c r="A16" s="13"/>
      <c r="AB16" s="10"/>
    </row>
    <row r="17" spans="1:28">
      <c r="A17" s="13"/>
      <c r="AB17" s="10"/>
    </row>
    <row r="18" spans="1:28">
      <c r="A18" s="13"/>
    </row>
    <row r="19" spans="1:28">
      <c r="A19" s="13"/>
    </row>
    <row r="20" spans="1:28">
      <c r="A20" s="13"/>
    </row>
    <row r="21" spans="1:28">
      <c r="A21" s="13"/>
    </row>
    <row r="22" spans="1:28">
      <c r="A22" s="13"/>
      <c r="AB22" s="10"/>
    </row>
    <row r="23" spans="1:28">
      <c r="A23" s="13"/>
      <c r="AB23" s="10"/>
    </row>
    <row r="24" spans="1:28">
      <c r="A24" s="13"/>
    </row>
    <row r="25" spans="1:28">
      <c r="A25" s="13"/>
    </row>
    <row r="26" spans="1:28">
      <c r="A26" s="13"/>
    </row>
    <row r="27" spans="1:28">
      <c r="A27" s="13"/>
    </row>
    <row r="28" spans="1:28">
      <c r="A28" s="13"/>
    </row>
    <row r="29" spans="1:28">
      <c r="A29" s="13"/>
    </row>
    <row r="30" spans="1:28">
      <c r="A30" s="13"/>
    </row>
    <row r="31" spans="1:28">
      <c r="A31" s="13"/>
    </row>
    <row r="32" spans="1:28">
      <c r="A32" s="13"/>
    </row>
    <row r="33" spans="1:28">
      <c r="A33" s="13"/>
    </row>
    <row r="34" spans="1:28">
      <c r="A34" s="13"/>
    </row>
    <row r="35" spans="1:28">
      <c r="A35" s="13"/>
    </row>
    <row r="36" spans="1:28">
      <c r="A36" s="13"/>
    </row>
    <row r="38" spans="1:28">
      <c r="AB38" s="10"/>
    </row>
    <row r="39" spans="1:28">
      <c r="AB39" s="10"/>
    </row>
  </sheetData>
  <pageMargins left="0.7" right="0.7" top="0.75" bottom="0.75" header="0.3" footer="0.3"/>
  <pageSetup paperSize="9" orientation="portrait"/>
  <drawing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BU179"/>
  <sheetViews>
    <sheetView zoomScaleNormal="100" workbookViewId="0">
      <pane xSplit="7" ySplit="2" topLeftCell="BF3" activePane="bottomRight" state="frozen"/>
      <selection pane="topRight" activeCell="H1" sqref="H1"/>
      <selection pane="bottomLeft" activeCell="A3" sqref="A3"/>
      <selection pane="bottomRight" activeCell="BT12" sqref="BT12"/>
    </sheetView>
  </sheetViews>
  <sheetFormatPr defaultRowHeight="10.199999999999999"/>
  <cols>
    <col min="1" max="3" width="2" style="22" customWidth="1"/>
    <col min="4" max="4" width="2.44140625" style="22" customWidth="1"/>
    <col min="5" max="5" width="45.5546875" style="22" customWidth="1"/>
    <col min="6" max="6" width="7.109375" style="105" customWidth="1"/>
    <col min="7" max="7" width="0.5546875" style="105" customWidth="1"/>
    <col min="8" max="22" width="10.6640625" style="105" customWidth="1"/>
    <col min="23" max="45" width="10.6640625" style="22" customWidth="1"/>
    <col min="46" max="51" width="9.6640625" style="22" customWidth="1"/>
    <col min="52" max="52" width="10.6640625" style="105" customWidth="1"/>
    <col min="53" max="57" width="9.6640625" style="22" customWidth="1"/>
    <col min="58" max="256" width="8.88671875" style="22"/>
    <col min="257" max="259" width="2" style="22" customWidth="1"/>
    <col min="260" max="260" width="2.44140625" style="22" customWidth="1"/>
    <col min="261" max="261" width="45.5546875" style="22" customWidth="1"/>
    <col min="262" max="262" width="7.109375" style="22" customWidth="1"/>
    <col min="263" max="263" width="0.5546875" style="22" customWidth="1"/>
    <col min="264" max="301" width="10.6640625" style="22" customWidth="1"/>
    <col min="302" max="307" width="9.6640625" style="22" customWidth="1"/>
    <col min="308" max="308" width="10.6640625" style="22" customWidth="1"/>
    <col min="309" max="313" width="9.6640625" style="22" customWidth="1"/>
    <col min="314" max="512" width="8.88671875" style="22"/>
    <col min="513" max="515" width="2" style="22" customWidth="1"/>
    <col min="516" max="516" width="2.44140625" style="22" customWidth="1"/>
    <col min="517" max="517" width="45.5546875" style="22" customWidth="1"/>
    <col min="518" max="518" width="7.109375" style="22" customWidth="1"/>
    <col min="519" max="519" width="0.5546875" style="22" customWidth="1"/>
    <col min="520" max="557" width="10.6640625" style="22" customWidth="1"/>
    <col min="558" max="563" width="9.6640625" style="22" customWidth="1"/>
    <col min="564" max="564" width="10.6640625" style="22" customWidth="1"/>
    <col min="565" max="569" width="9.6640625" style="22" customWidth="1"/>
    <col min="570" max="768" width="8.88671875" style="22"/>
    <col min="769" max="771" width="2" style="22" customWidth="1"/>
    <col min="772" max="772" width="2.44140625" style="22" customWidth="1"/>
    <col min="773" max="773" width="45.5546875" style="22" customWidth="1"/>
    <col min="774" max="774" width="7.109375" style="22" customWidth="1"/>
    <col min="775" max="775" width="0.5546875" style="22" customWidth="1"/>
    <col min="776" max="813" width="10.6640625" style="22" customWidth="1"/>
    <col min="814" max="819" width="9.6640625" style="22" customWidth="1"/>
    <col min="820" max="820" width="10.6640625" style="22" customWidth="1"/>
    <col min="821" max="825" width="9.6640625" style="22" customWidth="1"/>
    <col min="826" max="1024" width="8.88671875" style="22"/>
    <col min="1025" max="1027" width="2" style="22" customWidth="1"/>
    <col min="1028" max="1028" width="2.44140625" style="22" customWidth="1"/>
    <col min="1029" max="1029" width="45.5546875" style="22" customWidth="1"/>
    <col min="1030" max="1030" width="7.109375" style="22" customWidth="1"/>
    <col min="1031" max="1031" width="0.5546875" style="22" customWidth="1"/>
    <col min="1032" max="1069" width="10.6640625" style="22" customWidth="1"/>
    <col min="1070" max="1075" width="9.6640625" style="22" customWidth="1"/>
    <col min="1076" max="1076" width="10.6640625" style="22" customWidth="1"/>
    <col min="1077" max="1081" width="9.6640625" style="22" customWidth="1"/>
    <col min="1082" max="1280" width="8.88671875" style="22"/>
    <col min="1281" max="1283" width="2" style="22" customWidth="1"/>
    <col min="1284" max="1284" width="2.44140625" style="22" customWidth="1"/>
    <col min="1285" max="1285" width="45.5546875" style="22" customWidth="1"/>
    <col min="1286" max="1286" width="7.109375" style="22" customWidth="1"/>
    <col min="1287" max="1287" width="0.5546875" style="22" customWidth="1"/>
    <col min="1288" max="1325" width="10.6640625" style="22" customWidth="1"/>
    <col min="1326" max="1331" width="9.6640625" style="22" customWidth="1"/>
    <col min="1332" max="1332" width="10.6640625" style="22" customWidth="1"/>
    <col min="1333" max="1337" width="9.6640625" style="22" customWidth="1"/>
    <col min="1338" max="1536" width="8.88671875" style="22"/>
    <col min="1537" max="1539" width="2" style="22" customWidth="1"/>
    <col min="1540" max="1540" width="2.44140625" style="22" customWidth="1"/>
    <col min="1541" max="1541" width="45.5546875" style="22" customWidth="1"/>
    <col min="1542" max="1542" width="7.109375" style="22" customWidth="1"/>
    <col min="1543" max="1543" width="0.5546875" style="22" customWidth="1"/>
    <col min="1544" max="1581" width="10.6640625" style="22" customWidth="1"/>
    <col min="1582" max="1587" width="9.6640625" style="22" customWidth="1"/>
    <col min="1588" max="1588" width="10.6640625" style="22" customWidth="1"/>
    <col min="1589" max="1593" width="9.6640625" style="22" customWidth="1"/>
    <col min="1594" max="1792" width="8.88671875" style="22"/>
    <col min="1793" max="1795" width="2" style="22" customWidth="1"/>
    <col min="1796" max="1796" width="2.44140625" style="22" customWidth="1"/>
    <col min="1797" max="1797" width="45.5546875" style="22" customWidth="1"/>
    <col min="1798" max="1798" width="7.109375" style="22" customWidth="1"/>
    <col min="1799" max="1799" width="0.5546875" style="22" customWidth="1"/>
    <col min="1800" max="1837" width="10.6640625" style="22" customWidth="1"/>
    <col min="1838" max="1843" width="9.6640625" style="22" customWidth="1"/>
    <col min="1844" max="1844" width="10.6640625" style="22" customWidth="1"/>
    <col min="1845" max="1849" width="9.6640625" style="22" customWidth="1"/>
    <col min="1850" max="2048" width="8.88671875" style="22"/>
    <col min="2049" max="2051" width="2" style="22" customWidth="1"/>
    <col min="2052" max="2052" width="2.44140625" style="22" customWidth="1"/>
    <col min="2053" max="2053" width="45.5546875" style="22" customWidth="1"/>
    <col min="2054" max="2054" width="7.109375" style="22" customWidth="1"/>
    <col min="2055" max="2055" width="0.5546875" style="22" customWidth="1"/>
    <col min="2056" max="2093" width="10.6640625" style="22" customWidth="1"/>
    <col min="2094" max="2099" width="9.6640625" style="22" customWidth="1"/>
    <col min="2100" max="2100" width="10.6640625" style="22" customWidth="1"/>
    <col min="2101" max="2105" width="9.6640625" style="22" customWidth="1"/>
    <col min="2106" max="2304" width="8.88671875" style="22"/>
    <col min="2305" max="2307" width="2" style="22" customWidth="1"/>
    <col min="2308" max="2308" width="2.44140625" style="22" customWidth="1"/>
    <col min="2309" max="2309" width="45.5546875" style="22" customWidth="1"/>
    <col min="2310" max="2310" width="7.109375" style="22" customWidth="1"/>
    <col min="2311" max="2311" width="0.5546875" style="22" customWidth="1"/>
    <col min="2312" max="2349" width="10.6640625" style="22" customWidth="1"/>
    <col min="2350" max="2355" width="9.6640625" style="22" customWidth="1"/>
    <col min="2356" max="2356" width="10.6640625" style="22" customWidth="1"/>
    <col min="2357" max="2361" width="9.6640625" style="22" customWidth="1"/>
    <col min="2362" max="2560" width="8.88671875" style="22"/>
    <col min="2561" max="2563" width="2" style="22" customWidth="1"/>
    <col min="2564" max="2564" width="2.44140625" style="22" customWidth="1"/>
    <col min="2565" max="2565" width="45.5546875" style="22" customWidth="1"/>
    <col min="2566" max="2566" width="7.109375" style="22" customWidth="1"/>
    <col min="2567" max="2567" width="0.5546875" style="22" customWidth="1"/>
    <col min="2568" max="2605" width="10.6640625" style="22" customWidth="1"/>
    <col min="2606" max="2611" width="9.6640625" style="22" customWidth="1"/>
    <col min="2612" max="2612" width="10.6640625" style="22" customWidth="1"/>
    <col min="2613" max="2617" width="9.6640625" style="22" customWidth="1"/>
    <col min="2618" max="2816" width="8.88671875" style="22"/>
    <col min="2817" max="2819" width="2" style="22" customWidth="1"/>
    <col min="2820" max="2820" width="2.44140625" style="22" customWidth="1"/>
    <col min="2821" max="2821" width="45.5546875" style="22" customWidth="1"/>
    <col min="2822" max="2822" width="7.109375" style="22" customWidth="1"/>
    <col min="2823" max="2823" width="0.5546875" style="22" customWidth="1"/>
    <col min="2824" max="2861" width="10.6640625" style="22" customWidth="1"/>
    <col min="2862" max="2867" width="9.6640625" style="22" customWidth="1"/>
    <col min="2868" max="2868" width="10.6640625" style="22" customWidth="1"/>
    <col min="2869" max="2873" width="9.6640625" style="22" customWidth="1"/>
    <col min="2874" max="3072" width="8.88671875" style="22"/>
    <col min="3073" max="3075" width="2" style="22" customWidth="1"/>
    <col min="3076" max="3076" width="2.44140625" style="22" customWidth="1"/>
    <col min="3077" max="3077" width="45.5546875" style="22" customWidth="1"/>
    <col min="3078" max="3078" width="7.109375" style="22" customWidth="1"/>
    <col min="3079" max="3079" width="0.5546875" style="22" customWidth="1"/>
    <col min="3080" max="3117" width="10.6640625" style="22" customWidth="1"/>
    <col min="3118" max="3123" width="9.6640625" style="22" customWidth="1"/>
    <col min="3124" max="3124" width="10.6640625" style="22" customWidth="1"/>
    <col min="3125" max="3129" width="9.6640625" style="22" customWidth="1"/>
    <col min="3130" max="3328" width="8.88671875" style="22"/>
    <col min="3329" max="3331" width="2" style="22" customWidth="1"/>
    <col min="3332" max="3332" width="2.44140625" style="22" customWidth="1"/>
    <col min="3333" max="3333" width="45.5546875" style="22" customWidth="1"/>
    <col min="3334" max="3334" width="7.109375" style="22" customWidth="1"/>
    <col min="3335" max="3335" width="0.5546875" style="22" customWidth="1"/>
    <col min="3336" max="3373" width="10.6640625" style="22" customWidth="1"/>
    <col min="3374" max="3379" width="9.6640625" style="22" customWidth="1"/>
    <col min="3380" max="3380" width="10.6640625" style="22" customWidth="1"/>
    <col min="3381" max="3385" width="9.6640625" style="22" customWidth="1"/>
    <col min="3386" max="3584" width="8.88671875" style="22"/>
    <col min="3585" max="3587" width="2" style="22" customWidth="1"/>
    <col min="3588" max="3588" width="2.44140625" style="22" customWidth="1"/>
    <col min="3589" max="3589" width="45.5546875" style="22" customWidth="1"/>
    <col min="3590" max="3590" width="7.109375" style="22" customWidth="1"/>
    <col min="3591" max="3591" width="0.5546875" style="22" customWidth="1"/>
    <col min="3592" max="3629" width="10.6640625" style="22" customWidth="1"/>
    <col min="3630" max="3635" width="9.6640625" style="22" customWidth="1"/>
    <col min="3636" max="3636" width="10.6640625" style="22" customWidth="1"/>
    <col min="3637" max="3641" width="9.6640625" style="22" customWidth="1"/>
    <col min="3642" max="3840" width="8.88671875" style="22"/>
    <col min="3841" max="3843" width="2" style="22" customWidth="1"/>
    <col min="3844" max="3844" width="2.44140625" style="22" customWidth="1"/>
    <col min="3845" max="3845" width="45.5546875" style="22" customWidth="1"/>
    <col min="3846" max="3846" width="7.109375" style="22" customWidth="1"/>
    <col min="3847" max="3847" width="0.5546875" style="22" customWidth="1"/>
    <col min="3848" max="3885" width="10.6640625" style="22" customWidth="1"/>
    <col min="3886" max="3891" width="9.6640625" style="22" customWidth="1"/>
    <col min="3892" max="3892" width="10.6640625" style="22" customWidth="1"/>
    <col min="3893" max="3897" width="9.6640625" style="22" customWidth="1"/>
    <col min="3898" max="4096" width="8.88671875" style="22"/>
    <col min="4097" max="4099" width="2" style="22" customWidth="1"/>
    <col min="4100" max="4100" width="2.44140625" style="22" customWidth="1"/>
    <col min="4101" max="4101" width="45.5546875" style="22" customWidth="1"/>
    <col min="4102" max="4102" width="7.109375" style="22" customWidth="1"/>
    <col min="4103" max="4103" width="0.5546875" style="22" customWidth="1"/>
    <col min="4104" max="4141" width="10.6640625" style="22" customWidth="1"/>
    <col min="4142" max="4147" width="9.6640625" style="22" customWidth="1"/>
    <col min="4148" max="4148" width="10.6640625" style="22" customWidth="1"/>
    <col min="4149" max="4153" width="9.6640625" style="22" customWidth="1"/>
    <col min="4154" max="4352" width="8.88671875" style="22"/>
    <col min="4353" max="4355" width="2" style="22" customWidth="1"/>
    <col min="4356" max="4356" width="2.44140625" style="22" customWidth="1"/>
    <col min="4357" max="4357" width="45.5546875" style="22" customWidth="1"/>
    <col min="4358" max="4358" width="7.109375" style="22" customWidth="1"/>
    <col min="4359" max="4359" width="0.5546875" style="22" customWidth="1"/>
    <col min="4360" max="4397" width="10.6640625" style="22" customWidth="1"/>
    <col min="4398" max="4403" width="9.6640625" style="22" customWidth="1"/>
    <col min="4404" max="4404" width="10.6640625" style="22" customWidth="1"/>
    <col min="4405" max="4409" width="9.6640625" style="22" customWidth="1"/>
    <col min="4410" max="4608" width="8.88671875" style="22"/>
    <col min="4609" max="4611" width="2" style="22" customWidth="1"/>
    <col min="4612" max="4612" width="2.44140625" style="22" customWidth="1"/>
    <col min="4613" max="4613" width="45.5546875" style="22" customWidth="1"/>
    <col min="4614" max="4614" width="7.109375" style="22" customWidth="1"/>
    <col min="4615" max="4615" width="0.5546875" style="22" customWidth="1"/>
    <col min="4616" max="4653" width="10.6640625" style="22" customWidth="1"/>
    <col min="4654" max="4659" width="9.6640625" style="22" customWidth="1"/>
    <col min="4660" max="4660" width="10.6640625" style="22" customWidth="1"/>
    <col min="4661" max="4665" width="9.6640625" style="22" customWidth="1"/>
    <col min="4666" max="4864" width="8.88671875" style="22"/>
    <col min="4865" max="4867" width="2" style="22" customWidth="1"/>
    <col min="4868" max="4868" width="2.44140625" style="22" customWidth="1"/>
    <col min="4869" max="4869" width="45.5546875" style="22" customWidth="1"/>
    <col min="4870" max="4870" width="7.109375" style="22" customWidth="1"/>
    <col min="4871" max="4871" width="0.5546875" style="22" customWidth="1"/>
    <col min="4872" max="4909" width="10.6640625" style="22" customWidth="1"/>
    <col min="4910" max="4915" width="9.6640625" style="22" customWidth="1"/>
    <col min="4916" max="4916" width="10.6640625" style="22" customWidth="1"/>
    <col min="4917" max="4921" width="9.6640625" style="22" customWidth="1"/>
    <col min="4922" max="5120" width="8.88671875" style="22"/>
    <col min="5121" max="5123" width="2" style="22" customWidth="1"/>
    <col min="5124" max="5124" width="2.44140625" style="22" customWidth="1"/>
    <col min="5125" max="5125" width="45.5546875" style="22" customWidth="1"/>
    <col min="5126" max="5126" width="7.109375" style="22" customWidth="1"/>
    <col min="5127" max="5127" width="0.5546875" style="22" customWidth="1"/>
    <col min="5128" max="5165" width="10.6640625" style="22" customWidth="1"/>
    <col min="5166" max="5171" width="9.6640625" style="22" customWidth="1"/>
    <col min="5172" max="5172" width="10.6640625" style="22" customWidth="1"/>
    <col min="5173" max="5177" width="9.6640625" style="22" customWidth="1"/>
    <col min="5178" max="5376" width="8.88671875" style="22"/>
    <col min="5377" max="5379" width="2" style="22" customWidth="1"/>
    <col min="5380" max="5380" width="2.44140625" style="22" customWidth="1"/>
    <col min="5381" max="5381" width="45.5546875" style="22" customWidth="1"/>
    <col min="5382" max="5382" width="7.109375" style="22" customWidth="1"/>
    <col min="5383" max="5383" width="0.5546875" style="22" customWidth="1"/>
    <col min="5384" max="5421" width="10.6640625" style="22" customWidth="1"/>
    <col min="5422" max="5427" width="9.6640625" style="22" customWidth="1"/>
    <col min="5428" max="5428" width="10.6640625" style="22" customWidth="1"/>
    <col min="5429" max="5433" width="9.6640625" style="22" customWidth="1"/>
    <col min="5434" max="5632" width="8.88671875" style="22"/>
    <col min="5633" max="5635" width="2" style="22" customWidth="1"/>
    <col min="5636" max="5636" width="2.44140625" style="22" customWidth="1"/>
    <col min="5637" max="5637" width="45.5546875" style="22" customWidth="1"/>
    <col min="5638" max="5638" width="7.109375" style="22" customWidth="1"/>
    <col min="5639" max="5639" width="0.5546875" style="22" customWidth="1"/>
    <col min="5640" max="5677" width="10.6640625" style="22" customWidth="1"/>
    <col min="5678" max="5683" width="9.6640625" style="22" customWidth="1"/>
    <col min="5684" max="5684" width="10.6640625" style="22" customWidth="1"/>
    <col min="5685" max="5689" width="9.6640625" style="22" customWidth="1"/>
    <col min="5690" max="5888" width="8.88671875" style="22"/>
    <col min="5889" max="5891" width="2" style="22" customWidth="1"/>
    <col min="5892" max="5892" width="2.44140625" style="22" customWidth="1"/>
    <col min="5893" max="5893" width="45.5546875" style="22" customWidth="1"/>
    <col min="5894" max="5894" width="7.109375" style="22" customWidth="1"/>
    <col min="5895" max="5895" width="0.5546875" style="22" customWidth="1"/>
    <col min="5896" max="5933" width="10.6640625" style="22" customWidth="1"/>
    <col min="5934" max="5939" width="9.6640625" style="22" customWidth="1"/>
    <col min="5940" max="5940" width="10.6640625" style="22" customWidth="1"/>
    <col min="5941" max="5945" width="9.6640625" style="22" customWidth="1"/>
    <col min="5946" max="6144" width="8.88671875" style="22"/>
    <col min="6145" max="6147" width="2" style="22" customWidth="1"/>
    <col min="6148" max="6148" width="2.44140625" style="22" customWidth="1"/>
    <col min="6149" max="6149" width="45.5546875" style="22" customWidth="1"/>
    <col min="6150" max="6150" width="7.109375" style="22" customWidth="1"/>
    <col min="6151" max="6151" width="0.5546875" style="22" customWidth="1"/>
    <col min="6152" max="6189" width="10.6640625" style="22" customWidth="1"/>
    <col min="6190" max="6195" width="9.6640625" style="22" customWidth="1"/>
    <col min="6196" max="6196" width="10.6640625" style="22" customWidth="1"/>
    <col min="6197" max="6201" width="9.6640625" style="22" customWidth="1"/>
    <col min="6202" max="6400" width="8.88671875" style="22"/>
    <col min="6401" max="6403" width="2" style="22" customWidth="1"/>
    <col min="6404" max="6404" width="2.44140625" style="22" customWidth="1"/>
    <col min="6405" max="6405" width="45.5546875" style="22" customWidth="1"/>
    <col min="6406" max="6406" width="7.109375" style="22" customWidth="1"/>
    <col min="6407" max="6407" width="0.5546875" style="22" customWidth="1"/>
    <col min="6408" max="6445" width="10.6640625" style="22" customWidth="1"/>
    <col min="6446" max="6451" width="9.6640625" style="22" customWidth="1"/>
    <col min="6452" max="6452" width="10.6640625" style="22" customWidth="1"/>
    <col min="6453" max="6457" width="9.6640625" style="22" customWidth="1"/>
    <col min="6458" max="6656" width="8.88671875" style="22"/>
    <col min="6657" max="6659" width="2" style="22" customWidth="1"/>
    <col min="6660" max="6660" width="2.44140625" style="22" customWidth="1"/>
    <col min="6661" max="6661" width="45.5546875" style="22" customWidth="1"/>
    <col min="6662" max="6662" width="7.109375" style="22" customWidth="1"/>
    <col min="6663" max="6663" width="0.5546875" style="22" customWidth="1"/>
    <col min="6664" max="6701" width="10.6640625" style="22" customWidth="1"/>
    <col min="6702" max="6707" width="9.6640625" style="22" customWidth="1"/>
    <col min="6708" max="6708" width="10.6640625" style="22" customWidth="1"/>
    <col min="6709" max="6713" width="9.6640625" style="22" customWidth="1"/>
    <col min="6714" max="6912" width="8.88671875" style="22"/>
    <col min="6913" max="6915" width="2" style="22" customWidth="1"/>
    <col min="6916" max="6916" width="2.44140625" style="22" customWidth="1"/>
    <col min="6917" max="6917" width="45.5546875" style="22" customWidth="1"/>
    <col min="6918" max="6918" width="7.109375" style="22" customWidth="1"/>
    <col min="6919" max="6919" width="0.5546875" style="22" customWidth="1"/>
    <col min="6920" max="6957" width="10.6640625" style="22" customWidth="1"/>
    <col min="6958" max="6963" width="9.6640625" style="22" customWidth="1"/>
    <col min="6964" max="6964" width="10.6640625" style="22" customWidth="1"/>
    <col min="6965" max="6969" width="9.6640625" style="22" customWidth="1"/>
    <col min="6970" max="7168" width="8.88671875" style="22"/>
    <col min="7169" max="7171" width="2" style="22" customWidth="1"/>
    <col min="7172" max="7172" width="2.44140625" style="22" customWidth="1"/>
    <col min="7173" max="7173" width="45.5546875" style="22" customWidth="1"/>
    <col min="7174" max="7174" width="7.109375" style="22" customWidth="1"/>
    <col min="7175" max="7175" width="0.5546875" style="22" customWidth="1"/>
    <col min="7176" max="7213" width="10.6640625" style="22" customWidth="1"/>
    <col min="7214" max="7219" width="9.6640625" style="22" customWidth="1"/>
    <col min="7220" max="7220" width="10.6640625" style="22" customWidth="1"/>
    <col min="7221" max="7225" width="9.6640625" style="22" customWidth="1"/>
    <col min="7226" max="7424" width="8.88671875" style="22"/>
    <col min="7425" max="7427" width="2" style="22" customWidth="1"/>
    <col min="7428" max="7428" width="2.44140625" style="22" customWidth="1"/>
    <col min="7429" max="7429" width="45.5546875" style="22" customWidth="1"/>
    <col min="7430" max="7430" width="7.109375" style="22" customWidth="1"/>
    <col min="7431" max="7431" width="0.5546875" style="22" customWidth="1"/>
    <col min="7432" max="7469" width="10.6640625" style="22" customWidth="1"/>
    <col min="7470" max="7475" width="9.6640625" style="22" customWidth="1"/>
    <col min="7476" max="7476" width="10.6640625" style="22" customWidth="1"/>
    <col min="7477" max="7481" width="9.6640625" style="22" customWidth="1"/>
    <col min="7482" max="7680" width="8.88671875" style="22"/>
    <col min="7681" max="7683" width="2" style="22" customWidth="1"/>
    <col min="7684" max="7684" width="2.44140625" style="22" customWidth="1"/>
    <col min="7685" max="7685" width="45.5546875" style="22" customWidth="1"/>
    <col min="7686" max="7686" width="7.109375" style="22" customWidth="1"/>
    <col min="7687" max="7687" width="0.5546875" style="22" customWidth="1"/>
    <col min="7688" max="7725" width="10.6640625" style="22" customWidth="1"/>
    <col min="7726" max="7731" width="9.6640625" style="22" customWidth="1"/>
    <col min="7732" max="7732" width="10.6640625" style="22" customWidth="1"/>
    <col min="7733" max="7737" width="9.6640625" style="22" customWidth="1"/>
    <col min="7738" max="7936" width="8.88671875" style="22"/>
    <col min="7937" max="7939" width="2" style="22" customWidth="1"/>
    <col min="7940" max="7940" width="2.44140625" style="22" customWidth="1"/>
    <col min="7941" max="7941" width="45.5546875" style="22" customWidth="1"/>
    <col min="7942" max="7942" width="7.109375" style="22" customWidth="1"/>
    <col min="7943" max="7943" width="0.5546875" style="22" customWidth="1"/>
    <col min="7944" max="7981" width="10.6640625" style="22" customWidth="1"/>
    <col min="7982" max="7987" width="9.6640625" style="22" customWidth="1"/>
    <col min="7988" max="7988" width="10.6640625" style="22" customWidth="1"/>
    <col min="7989" max="7993" width="9.6640625" style="22" customWidth="1"/>
    <col min="7994" max="8192" width="8.88671875" style="22"/>
    <col min="8193" max="8195" width="2" style="22" customWidth="1"/>
    <col min="8196" max="8196" width="2.44140625" style="22" customWidth="1"/>
    <col min="8197" max="8197" width="45.5546875" style="22" customWidth="1"/>
    <col min="8198" max="8198" width="7.109375" style="22" customWidth="1"/>
    <col min="8199" max="8199" width="0.5546875" style="22" customWidth="1"/>
    <col min="8200" max="8237" width="10.6640625" style="22" customWidth="1"/>
    <col min="8238" max="8243" width="9.6640625" style="22" customWidth="1"/>
    <col min="8244" max="8244" width="10.6640625" style="22" customWidth="1"/>
    <col min="8245" max="8249" width="9.6640625" style="22" customWidth="1"/>
    <col min="8250" max="8448" width="8.88671875" style="22"/>
    <col min="8449" max="8451" width="2" style="22" customWidth="1"/>
    <col min="8452" max="8452" width="2.44140625" style="22" customWidth="1"/>
    <col min="8453" max="8453" width="45.5546875" style="22" customWidth="1"/>
    <col min="8454" max="8454" width="7.109375" style="22" customWidth="1"/>
    <col min="8455" max="8455" width="0.5546875" style="22" customWidth="1"/>
    <col min="8456" max="8493" width="10.6640625" style="22" customWidth="1"/>
    <col min="8494" max="8499" width="9.6640625" style="22" customWidth="1"/>
    <col min="8500" max="8500" width="10.6640625" style="22" customWidth="1"/>
    <col min="8501" max="8505" width="9.6640625" style="22" customWidth="1"/>
    <col min="8506" max="8704" width="8.88671875" style="22"/>
    <col min="8705" max="8707" width="2" style="22" customWidth="1"/>
    <col min="8708" max="8708" width="2.44140625" style="22" customWidth="1"/>
    <col min="8709" max="8709" width="45.5546875" style="22" customWidth="1"/>
    <col min="8710" max="8710" width="7.109375" style="22" customWidth="1"/>
    <col min="8711" max="8711" width="0.5546875" style="22" customWidth="1"/>
    <col min="8712" max="8749" width="10.6640625" style="22" customWidth="1"/>
    <col min="8750" max="8755" width="9.6640625" style="22" customWidth="1"/>
    <col min="8756" max="8756" width="10.6640625" style="22" customWidth="1"/>
    <col min="8757" max="8761" width="9.6640625" style="22" customWidth="1"/>
    <col min="8762" max="8960" width="8.88671875" style="22"/>
    <col min="8961" max="8963" width="2" style="22" customWidth="1"/>
    <col min="8964" max="8964" width="2.44140625" style="22" customWidth="1"/>
    <col min="8965" max="8965" width="45.5546875" style="22" customWidth="1"/>
    <col min="8966" max="8966" width="7.109375" style="22" customWidth="1"/>
    <col min="8967" max="8967" width="0.5546875" style="22" customWidth="1"/>
    <col min="8968" max="9005" width="10.6640625" style="22" customWidth="1"/>
    <col min="9006" max="9011" width="9.6640625" style="22" customWidth="1"/>
    <col min="9012" max="9012" width="10.6640625" style="22" customWidth="1"/>
    <col min="9013" max="9017" width="9.6640625" style="22" customWidth="1"/>
    <col min="9018" max="9216" width="8.88671875" style="22"/>
    <col min="9217" max="9219" width="2" style="22" customWidth="1"/>
    <col min="9220" max="9220" width="2.44140625" style="22" customWidth="1"/>
    <col min="9221" max="9221" width="45.5546875" style="22" customWidth="1"/>
    <col min="9222" max="9222" width="7.109375" style="22" customWidth="1"/>
    <col min="9223" max="9223" width="0.5546875" style="22" customWidth="1"/>
    <col min="9224" max="9261" width="10.6640625" style="22" customWidth="1"/>
    <col min="9262" max="9267" width="9.6640625" style="22" customWidth="1"/>
    <col min="9268" max="9268" width="10.6640625" style="22" customWidth="1"/>
    <col min="9269" max="9273" width="9.6640625" style="22" customWidth="1"/>
    <col min="9274" max="9472" width="8.88671875" style="22"/>
    <col min="9473" max="9475" width="2" style="22" customWidth="1"/>
    <col min="9476" max="9476" width="2.44140625" style="22" customWidth="1"/>
    <col min="9477" max="9477" width="45.5546875" style="22" customWidth="1"/>
    <col min="9478" max="9478" width="7.109375" style="22" customWidth="1"/>
    <col min="9479" max="9479" width="0.5546875" style="22" customWidth="1"/>
    <col min="9480" max="9517" width="10.6640625" style="22" customWidth="1"/>
    <col min="9518" max="9523" width="9.6640625" style="22" customWidth="1"/>
    <col min="9524" max="9524" width="10.6640625" style="22" customWidth="1"/>
    <col min="9525" max="9529" width="9.6640625" style="22" customWidth="1"/>
    <col min="9530" max="9728" width="8.88671875" style="22"/>
    <col min="9729" max="9731" width="2" style="22" customWidth="1"/>
    <col min="9732" max="9732" width="2.44140625" style="22" customWidth="1"/>
    <col min="9733" max="9733" width="45.5546875" style="22" customWidth="1"/>
    <col min="9734" max="9734" width="7.109375" style="22" customWidth="1"/>
    <col min="9735" max="9735" width="0.5546875" style="22" customWidth="1"/>
    <col min="9736" max="9773" width="10.6640625" style="22" customWidth="1"/>
    <col min="9774" max="9779" width="9.6640625" style="22" customWidth="1"/>
    <col min="9780" max="9780" width="10.6640625" style="22" customWidth="1"/>
    <col min="9781" max="9785" width="9.6640625" style="22" customWidth="1"/>
    <col min="9786" max="9984" width="8.88671875" style="22"/>
    <col min="9985" max="9987" width="2" style="22" customWidth="1"/>
    <col min="9988" max="9988" width="2.44140625" style="22" customWidth="1"/>
    <col min="9989" max="9989" width="45.5546875" style="22" customWidth="1"/>
    <col min="9990" max="9990" width="7.109375" style="22" customWidth="1"/>
    <col min="9991" max="9991" width="0.5546875" style="22" customWidth="1"/>
    <col min="9992" max="10029" width="10.6640625" style="22" customWidth="1"/>
    <col min="10030" max="10035" width="9.6640625" style="22" customWidth="1"/>
    <col min="10036" max="10036" width="10.6640625" style="22" customWidth="1"/>
    <col min="10037" max="10041" width="9.6640625" style="22" customWidth="1"/>
    <col min="10042" max="10240" width="8.88671875" style="22"/>
    <col min="10241" max="10243" width="2" style="22" customWidth="1"/>
    <col min="10244" max="10244" width="2.44140625" style="22" customWidth="1"/>
    <col min="10245" max="10245" width="45.5546875" style="22" customWidth="1"/>
    <col min="10246" max="10246" width="7.109375" style="22" customWidth="1"/>
    <col min="10247" max="10247" width="0.5546875" style="22" customWidth="1"/>
    <col min="10248" max="10285" width="10.6640625" style="22" customWidth="1"/>
    <col min="10286" max="10291" width="9.6640625" style="22" customWidth="1"/>
    <col min="10292" max="10292" width="10.6640625" style="22" customWidth="1"/>
    <col min="10293" max="10297" width="9.6640625" style="22" customWidth="1"/>
    <col min="10298" max="10496" width="8.88671875" style="22"/>
    <col min="10497" max="10499" width="2" style="22" customWidth="1"/>
    <col min="10500" max="10500" width="2.44140625" style="22" customWidth="1"/>
    <col min="10501" max="10501" width="45.5546875" style="22" customWidth="1"/>
    <col min="10502" max="10502" width="7.109375" style="22" customWidth="1"/>
    <col min="10503" max="10503" width="0.5546875" style="22" customWidth="1"/>
    <col min="10504" max="10541" width="10.6640625" style="22" customWidth="1"/>
    <col min="10542" max="10547" width="9.6640625" style="22" customWidth="1"/>
    <col min="10548" max="10548" width="10.6640625" style="22" customWidth="1"/>
    <col min="10549" max="10553" width="9.6640625" style="22" customWidth="1"/>
    <col min="10554" max="10752" width="8.88671875" style="22"/>
    <col min="10753" max="10755" width="2" style="22" customWidth="1"/>
    <col min="10756" max="10756" width="2.44140625" style="22" customWidth="1"/>
    <col min="10757" max="10757" width="45.5546875" style="22" customWidth="1"/>
    <col min="10758" max="10758" width="7.109375" style="22" customWidth="1"/>
    <col min="10759" max="10759" width="0.5546875" style="22" customWidth="1"/>
    <col min="10760" max="10797" width="10.6640625" style="22" customWidth="1"/>
    <col min="10798" max="10803" width="9.6640625" style="22" customWidth="1"/>
    <col min="10804" max="10804" width="10.6640625" style="22" customWidth="1"/>
    <col min="10805" max="10809" width="9.6640625" style="22" customWidth="1"/>
    <col min="10810" max="11008" width="8.88671875" style="22"/>
    <col min="11009" max="11011" width="2" style="22" customWidth="1"/>
    <col min="11012" max="11012" width="2.44140625" style="22" customWidth="1"/>
    <col min="11013" max="11013" width="45.5546875" style="22" customWidth="1"/>
    <col min="11014" max="11014" width="7.109375" style="22" customWidth="1"/>
    <col min="11015" max="11015" width="0.5546875" style="22" customWidth="1"/>
    <col min="11016" max="11053" width="10.6640625" style="22" customWidth="1"/>
    <col min="11054" max="11059" width="9.6640625" style="22" customWidth="1"/>
    <col min="11060" max="11060" width="10.6640625" style="22" customWidth="1"/>
    <col min="11061" max="11065" width="9.6640625" style="22" customWidth="1"/>
    <col min="11066" max="11264" width="8.88671875" style="22"/>
    <col min="11265" max="11267" width="2" style="22" customWidth="1"/>
    <col min="11268" max="11268" width="2.44140625" style="22" customWidth="1"/>
    <col min="11269" max="11269" width="45.5546875" style="22" customWidth="1"/>
    <col min="11270" max="11270" width="7.109375" style="22" customWidth="1"/>
    <col min="11271" max="11271" width="0.5546875" style="22" customWidth="1"/>
    <col min="11272" max="11309" width="10.6640625" style="22" customWidth="1"/>
    <col min="11310" max="11315" width="9.6640625" style="22" customWidth="1"/>
    <col min="11316" max="11316" width="10.6640625" style="22" customWidth="1"/>
    <col min="11317" max="11321" width="9.6640625" style="22" customWidth="1"/>
    <col min="11322" max="11520" width="8.88671875" style="22"/>
    <col min="11521" max="11523" width="2" style="22" customWidth="1"/>
    <col min="11524" max="11524" width="2.44140625" style="22" customWidth="1"/>
    <col min="11525" max="11525" width="45.5546875" style="22" customWidth="1"/>
    <col min="11526" max="11526" width="7.109375" style="22" customWidth="1"/>
    <col min="11527" max="11527" width="0.5546875" style="22" customWidth="1"/>
    <col min="11528" max="11565" width="10.6640625" style="22" customWidth="1"/>
    <col min="11566" max="11571" width="9.6640625" style="22" customWidth="1"/>
    <col min="11572" max="11572" width="10.6640625" style="22" customWidth="1"/>
    <col min="11573" max="11577" width="9.6640625" style="22" customWidth="1"/>
    <col min="11578" max="11776" width="8.88671875" style="22"/>
    <col min="11777" max="11779" width="2" style="22" customWidth="1"/>
    <col min="11780" max="11780" width="2.44140625" style="22" customWidth="1"/>
    <col min="11781" max="11781" width="45.5546875" style="22" customWidth="1"/>
    <col min="11782" max="11782" width="7.109375" style="22" customWidth="1"/>
    <col min="11783" max="11783" width="0.5546875" style="22" customWidth="1"/>
    <col min="11784" max="11821" width="10.6640625" style="22" customWidth="1"/>
    <col min="11822" max="11827" width="9.6640625" style="22" customWidth="1"/>
    <col min="11828" max="11828" width="10.6640625" style="22" customWidth="1"/>
    <col min="11829" max="11833" width="9.6640625" style="22" customWidth="1"/>
    <col min="11834" max="12032" width="8.88671875" style="22"/>
    <col min="12033" max="12035" width="2" style="22" customWidth="1"/>
    <col min="12036" max="12036" width="2.44140625" style="22" customWidth="1"/>
    <col min="12037" max="12037" width="45.5546875" style="22" customWidth="1"/>
    <col min="12038" max="12038" width="7.109375" style="22" customWidth="1"/>
    <col min="12039" max="12039" width="0.5546875" style="22" customWidth="1"/>
    <col min="12040" max="12077" width="10.6640625" style="22" customWidth="1"/>
    <col min="12078" max="12083" width="9.6640625" style="22" customWidth="1"/>
    <col min="12084" max="12084" width="10.6640625" style="22" customWidth="1"/>
    <col min="12085" max="12089" width="9.6640625" style="22" customWidth="1"/>
    <col min="12090" max="12288" width="8.88671875" style="22"/>
    <col min="12289" max="12291" width="2" style="22" customWidth="1"/>
    <col min="12292" max="12292" width="2.44140625" style="22" customWidth="1"/>
    <col min="12293" max="12293" width="45.5546875" style="22" customWidth="1"/>
    <col min="12294" max="12294" width="7.109375" style="22" customWidth="1"/>
    <col min="12295" max="12295" width="0.5546875" style="22" customWidth="1"/>
    <col min="12296" max="12333" width="10.6640625" style="22" customWidth="1"/>
    <col min="12334" max="12339" width="9.6640625" style="22" customWidth="1"/>
    <col min="12340" max="12340" width="10.6640625" style="22" customWidth="1"/>
    <col min="12341" max="12345" width="9.6640625" style="22" customWidth="1"/>
    <col min="12346" max="12544" width="8.88671875" style="22"/>
    <col min="12545" max="12547" width="2" style="22" customWidth="1"/>
    <col min="12548" max="12548" width="2.44140625" style="22" customWidth="1"/>
    <col min="12549" max="12549" width="45.5546875" style="22" customWidth="1"/>
    <col min="12550" max="12550" width="7.109375" style="22" customWidth="1"/>
    <col min="12551" max="12551" width="0.5546875" style="22" customWidth="1"/>
    <col min="12552" max="12589" width="10.6640625" style="22" customWidth="1"/>
    <col min="12590" max="12595" width="9.6640625" style="22" customWidth="1"/>
    <col min="12596" max="12596" width="10.6640625" style="22" customWidth="1"/>
    <col min="12597" max="12601" width="9.6640625" style="22" customWidth="1"/>
    <col min="12602" max="12800" width="8.88671875" style="22"/>
    <col min="12801" max="12803" width="2" style="22" customWidth="1"/>
    <col min="12804" max="12804" width="2.44140625" style="22" customWidth="1"/>
    <col min="12805" max="12805" width="45.5546875" style="22" customWidth="1"/>
    <col min="12806" max="12806" width="7.109375" style="22" customWidth="1"/>
    <col min="12807" max="12807" width="0.5546875" style="22" customWidth="1"/>
    <col min="12808" max="12845" width="10.6640625" style="22" customWidth="1"/>
    <col min="12846" max="12851" width="9.6640625" style="22" customWidth="1"/>
    <col min="12852" max="12852" width="10.6640625" style="22" customWidth="1"/>
    <col min="12853" max="12857" width="9.6640625" style="22" customWidth="1"/>
    <col min="12858" max="13056" width="8.88671875" style="22"/>
    <col min="13057" max="13059" width="2" style="22" customWidth="1"/>
    <col min="13060" max="13060" width="2.44140625" style="22" customWidth="1"/>
    <col min="13061" max="13061" width="45.5546875" style="22" customWidth="1"/>
    <col min="13062" max="13062" width="7.109375" style="22" customWidth="1"/>
    <col min="13063" max="13063" width="0.5546875" style="22" customWidth="1"/>
    <col min="13064" max="13101" width="10.6640625" style="22" customWidth="1"/>
    <col min="13102" max="13107" width="9.6640625" style="22" customWidth="1"/>
    <col min="13108" max="13108" width="10.6640625" style="22" customWidth="1"/>
    <col min="13109" max="13113" width="9.6640625" style="22" customWidth="1"/>
    <col min="13114" max="13312" width="8.88671875" style="22"/>
    <col min="13313" max="13315" width="2" style="22" customWidth="1"/>
    <col min="13316" max="13316" width="2.44140625" style="22" customWidth="1"/>
    <col min="13317" max="13317" width="45.5546875" style="22" customWidth="1"/>
    <col min="13318" max="13318" width="7.109375" style="22" customWidth="1"/>
    <col min="13319" max="13319" width="0.5546875" style="22" customWidth="1"/>
    <col min="13320" max="13357" width="10.6640625" style="22" customWidth="1"/>
    <col min="13358" max="13363" width="9.6640625" style="22" customWidth="1"/>
    <col min="13364" max="13364" width="10.6640625" style="22" customWidth="1"/>
    <col min="13365" max="13369" width="9.6640625" style="22" customWidth="1"/>
    <col min="13370" max="13568" width="8.88671875" style="22"/>
    <col min="13569" max="13571" width="2" style="22" customWidth="1"/>
    <col min="13572" max="13572" width="2.44140625" style="22" customWidth="1"/>
    <col min="13573" max="13573" width="45.5546875" style="22" customWidth="1"/>
    <col min="13574" max="13574" width="7.109375" style="22" customWidth="1"/>
    <col min="13575" max="13575" width="0.5546875" style="22" customWidth="1"/>
    <col min="13576" max="13613" width="10.6640625" style="22" customWidth="1"/>
    <col min="13614" max="13619" width="9.6640625" style="22" customWidth="1"/>
    <col min="13620" max="13620" width="10.6640625" style="22" customWidth="1"/>
    <col min="13621" max="13625" width="9.6640625" style="22" customWidth="1"/>
    <col min="13626" max="13824" width="8.88671875" style="22"/>
    <col min="13825" max="13827" width="2" style="22" customWidth="1"/>
    <col min="13828" max="13828" width="2.44140625" style="22" customWidth="1"/>
    <col min="13829" max="13829" width="45.5546875" style="22" customWidth="1"/>
    <col min="13830" max="13830" width="7.109375" style="22" customWidth="1"/>
    <col min="13831" max="13831" width="0.5546875" style="22" customWidth="1"/>
    <col min="13832" max="13869" width="10.6640625" style="22" customWidth="1"/>
    <col min="13870" max="13875" width="9.6640625" style="22" customWidth="1"/>
    <col min="13876" max="13876" width="10.6640625" style="22" customWidth="1"/>
    <col min="13877" max="13881" width="9.6640625" style="22" customWidth="1"/>
    <col min="13882" max="14080" width="8.88671875" style="22"/>
    <col min="14081" max="14083" width="2" style="22" customWidth="1"/>
    <col min="14084" max="14084" width="2.44140625" style="22" customWidth="1"/>
    <col min="14085" max="14085" width="45.5546875" style="22" customWidth="1"/>
    <col min="14086" max="14086" width="7.109375" style="22" customWidth="1"/>
    <col min="14087" max="14087" width="0.5546875" style="22" customWidth="1"/>
    <col min="14088" max="14125" width="10.6640625" style="22" customWidth="1"/>
    <col min="14126" max="14131" width="9.6640625" style="22" customWidth="1"/>
    <col min="14132" max="14132" width="10.6640625" style="22" customWidth="1"/>
    <col min="14133" max="14137" width="9.6640625" style="22" customWidth="1"/>
    <col min="14138" max="14336" width="8.88671875" style="22"/>
    <col min="14337" max="14339" width="2" style="22" customWidth="1"/>
    <col min="14340" max="14340" width="2.44140625" style="22" customWidth="1"/>
    <col min="14341" max="14341" width="45.5546875" style="22" customWidth="1"/>
    <col min="14342" max="14342" width="7.109375" style="22" customWidth="1"/>
    <col min="14343" max="14343" width="0.5546875" style="22" customWidth="1"/>
    <col min="14344" max="14381" width="10.6640625" style="22" customWidth="1"/>
    <col min="14382" max="14387" width="9.6640625" style="22" customWidth="1"/>
    <col min="14388" max="14388" width="10.6640625" style="22" customWidth="1"/>
    <col min="14389" max="14393" width="9.6640625" style="22" customWidth="1"/>
    <col min="14394" max="14592" width="8.88671875" style="22"/>
    <col min="14593" max="14595" width="2" style="22" customWidth="1"/>
    <col min="14596" max="14596" width="2.44140625" style="22" customWidth="1"/>
    <col min="14597" max="14597" width="45.5546875" style="22" customWidth="1"/>
    <col min="14598" max="14598" width="7.109375" style="22" customWidth="1"/>
    <col min="14599" max="14599" width="0.5546875" style="22" customWidth="1"/>
    <col min="14600" max="14637" width="10.6640625" style="22" customWidth="1"/>
    <col min="14638" max="14643" width="9.6640625" style="22" customWidth="1"/>
    <col min="14644" max="14644" width="10.6640625" style="22" customWidth="1"/>
    <col min="14645" max="14649" width="9.6640625" style="22" customWidth="1"/>
    <col min="14650" max="14848" width="8.88671875" style="22"/>
    <col min="14849" max="14851" width="2" style="22" customWidth="1"/>
    <col min="14852" max="14852" width="2.44140625" style="22" customWidth="1"/>
    <col min="14853" max="14853" width="45.5546875" style="22" customWidth="1"/>
    <col min="14854" max="14854" width="7.109375" style="22" customWidth="1"/>
    <col min="14855" max="14855" width="0.5546875" style="22" customWidth="1"/>
    <col min="14856" max="14893" width="10.6640625" style="22" customWidth="1"/>
    <col min="14894" max="14899" width="9.6640625" style="22" customWidth="1"/>
    <col min="14900" max="14900" width="10.6640625" style="22" customWidth="1"/>
    <col min="14901" max="14905" width="9.6640625" style="22" customWidth="1"/>
    <col min="14906" max="15104" width="8.88671875" style="22"/>
    <col min="15105" max="15107" width="2" style="22" customWidth="1"/>
    <col min="15108" max="15108" width="2.44140625" style="22" customWidth="1"/>
    <col min="15109" max="15109" width="45.5546875" style="22" customWidth="1"/>
    <col min="15110" max="15110" width="7.109375" style="22" customWidth="1"/>
    <col min="15111" max="15111" width="0.5546875" style="22" customWidth="1"/>
    <col min="15112" max="15149" width="10.6640625" style="22" customWidth="1"/>
    <col min="15150" max="15155" width="9.6640625" style="22" customWidth="1"/>
    <col min="15156" max="15156" width="10.6640625" style="22" customWidth="1"/>
    <col min="15157" max="15161" width="9.6640625" style="22" customWidth="1"/>
    <col min="15162" max="15360" width="8.88671875" style="22"/>
    <col min="15361" max="15363" width="2" style="22" customWidth="1"/>
    <col min="15364" max="15364" width="2.44140625" style="22" customWidth="1"/>
    <col min="15365" max="15365" width="45.5546875" style="22" customWidth="1"/>
    <col min="15366" max="15366" width="7.109375" style="22" customWidth="1"/>
    <col min="15367" max="15367" width="0.5546875" style="22" customWidth="1"/>
    <col min="15368" max="15405" width="10.6640625" style="22" customWidth="1"/>
    <col min="15406" max="15411" width="9.6640625" style="22" customWidth="1"/>
    <col min="15412" max="15412" width="10.6640625" style="22" customWidth="1"/>
    <col min="15413" max="15417" width="9.6640625" style="22" customWidth="1"/>
    <col min="15418" max="15616" width="8.88671875" style="22"/>
    <col min="15617" max="15619" width="2" style="22" customWidth="1"/>
    <col min="15620" max="15620" width="2.44140625" style="22" customWidth="1"/>
    <col min="15621" max="15621" width="45.5546875" style="22" customWidth="1"/>
    <col min="15622" max="15622" width="7.109375" style="22" customWidth="1"/>
    <col min="15623" max="15623" width="0.5546875" style="22" customWidth="1"/>
    <col min="15624" max="15661" width="10.6640625" style="22" customWidth="1"/>
    <col min="15662" max="15667" width="9.6640625" style="22" customWidth="1"/>
    <col min="15668" max="15668" width="10.6640625" style="22" customWidth="1"/>
    <col min="15669" max="15673" width="9.6640625" style="22" customWidth="1"/>
    <col min="15674" max="15872" width="8.88671875" style="22"/>
    <col min="15873" max="15875" width="2" style="22" customWidth="1"/>
    <col min="15876" max="15876" width="2.44140625" style="22" customWidth="1"/>
    <col min="15877" max="15877" width="45.5546875" style="22" customWidth="1"/>
    <col min="15878" max="15878" width="7.109375" style="22" customWidth="1"/>
    <col min="15879" max="15879" width="0.5546875" style="22" customWidth="1"/>
    <col min="15880" max="15917" width="10.6640625" style="22" customWidth="1"/>
    <col min="15918" max="15923" width="9.6640625" style="22" customWidth="1"/>
    <col min="15924" max="15924" width="10.6640625" style="22" customWidth="1"/>
    <col min="15925" max="15929" width="9.6640625" style="22" customWidth="1"/>
    <col min="15930" max="16128" width="8.88671875" style="22"/>
    <col min="16129" max="16131" width="2" style="22" customWidth="1"/>
    <col min="16132" max="16132" width="2.44140625" style="22" customWidth="1"/>
    <col min="16133" max="16133" width="45.5546875" style="22" customWidth="1"/>
    <col min="16134" max="16134" width="7.109375" style="22" customWidth="1"/>
    <col min="16135" max="16135" width="0.5546875" style="22" customWidth="1"/>
    <col min="16136" max="16173" width="10.6640625" style="22" customWidth="1"/>
    <col min="16174" max="16179" width="9.6640625" style="22" customWidth="1"/>
    <col min="16180" max="16180" width="10.6640625" style="22" customWidth="1"/>
    <col min="16181" max="16185" width="9.6640625" style="22" customWidth="1"/>
    <col min="16186" max="16384" width="8.88671875" style="22"/>
  </cols>
  <sheetData>
    <row r="1" spans="1:73">
      <c r="A1" s="16"/>
      <c r="B1" s="16"/>
      <c r="C1" s="16"/>
      <c r="D1" s="16"/>
      <c r="E1" s="17"/>
      <c r="F1" s="18"/>
      <c r="G1" s="18"/>
      <c r="H1" s="19" t="s">
        <v>101</v>
      </c>
      <c r="I1" s="19">
        <v>2000</v>
      </c>
      <c r="J1" s="19">
        <v>2115</v>
      </c>
      <c r="K1" s="19">
        <v>2116</v>
      </c>
      <c r="L1" s="19">
        <v>2117</v>
      </c>
      <c r="M1" s="19">
        <v>2118</v>
      </c>
      <c r="N1" s="19">
        <v>2210</v>
      </c>
      <c r="O1" s="19">
        <v>2112</v>
      </c>
      <c r="P1" s="19">
        <v>2121</v>
      </c>
      <c r="Q1" s="19">
        <v>2122</v>
      </c>
      <c r="R1" s="19">
        <v>2130</v>
      </c>
      <c r="S1" s="19">
        <v>2230</v>
      </c>
      <c r="T1" s="19">
        <v>2310</v>
      </c>
      <c r="U1" s="19">
        <v>2330</v>
      </c>
      <c r="V1" s="19">
        <v>2410</v>
      </c>
      <c r="W1" s="19">
        <v>3000</v>
      </c>
      <c r="X1" s="19">
        <v>3105</v>
      </c>
      <c r="Y1" s="19">
        <v>3106</v>
      </c>
      <c r="Z1" s="19">
        <v>3191</v>
      </c>
      <c r="AA1" s="19">
        <v>3192</v>
      </c>
      <c r="AB1" s="19">
        <v>3193</v>
      </c>
      <c r="AC1" s="19">
        <v>3214</v>
      </c>
      <c r="AD1" s="19">
        <v>3215</v>
      </c>
      <c r="AE1" s="19">
        <v>3220</v>
      </c>
      <c r="AF1" s="19">
        <v>3234</v>
      </c>
      <c r="AG1" s="19">
        <v>3235</v>
      </c>
      <c r="AH1" s="19">
        <v>3246</v>
      </c>
      <c r="AI1" s="19">
        <v>3247</v>
      </c>
      <c r="AJ1" s="19">
        <v>3244</v>
      </c>
      <c r="AK1" s="19">
        <v>3250</v>
      </c>
      <c r="AL1" s="19">
        <v>3260</v>
      </c>
      <c r="AM1" s="19" t="s">
        <v>102</v>
      </c>
      <c r="AN1" s="19">
        <v>3281</v>
      </c>
      <c r="AO1" s="19">
        <v>3282</v>
      </c>
      <c r="AP1" s="19">
        <v>3283</v>
      </c>
      <c r="AQ1" s="19">
        <v>3285</v>
      </c>
      <c r="AR1" s="19">
        <v>3286</v>
      </c>
      <c r="AS1" s="19">
        <v>3295</v>
      </c>
      <c r="AT1" s="19">
        <v>4000</v>
      </c>
      <c r="AU1" s="19">
        <v>4100</v>
      </c>
      <c r="AV1" s="19">
        <v>4210</v>
      </c>
      <c r="AW1" s="19">
        <v>4220</v>
      </c>
      <c r="AX1" s="19">
        <v>4230</v>
      </c>
      <c r="AY1" s="19">
        <v>4240</v>
      </c>
      <c r="AZ1" s="19">
        <v>5500</v>
      </c>
      <c r="BA1" s="19">
        <v>5510</v>
      </c>
      <c r="BB1" s="19">
        <v>5520</v>
      </c>
      <c r="BC1" s="19">
        <v>5535</v>
      </c>
      <c r="BD1" s="19">
        <v>5532</v>
      </c>
      <c r="BE1" s="19">
        <v>5534</v>
      </c>
      <c r="BF1" s="19">
        <v>5541</v>
      </c>
      <c r="BG1" s="19">
        <v>5544</v>
      </c>
      <c r="BH1" s="19">
        <v>5542</v>
      </c>
      <c r="BI1" s="19">
        <v>55431</v>
      </c>
      <c r="BJ1" s="19">
        <v>5546</v>
      </c>
      <c r="BK1" s="19">
        <v>5547</v>
      </c>
      <c r="BL1" s="19">
        <v>5549</v>
      </c>
      <c r="BM1" s="19">
        <v>5548</v>
      </c>
      <c r="BN1" s="19">
        <v>5550</v>
      </c>
      <c r="BO1" s="20">
        <v>7200</v>
      </c>
      <c r="BP1" s="19">
        <v>7100</v>
      </c>
      <c r="BQ1" s="19">
        <v>55432</v>
      </c>
      <c r="BR1" s="19">
        <v>5100</v>
      </c>
      <c r="BS1" s="19">
        <v>5200</v>
      </c>
      <c r="BT1" s="19">
        <v>6000</v>
      </c>
      <c r="BU1" s="21"/>
    </row>
    <row r="2" spans="1:73" ht="38.25" customHeight="1">
      <c r="A2" s="23" t="s">
        <v>42</v>
      </c>
      <c r="B2" s="23"/>
      <c r="C2" s="23"/>
      <c r="D2" s="23"/>
      <c r="E2" s="24" t="s">
        <v>103</v>
      </c>
      <c r="F2" s="25" t="s">
        <v>503</v>
      </c>
      <c r="G2" s="26"/>
      <c r="H2" s="27" t="s">
        <v>105</v>
      </c>
      <c r="I2" s="28" t="s">
        <v>106</v>
      </c>
      <c r="J2" s="26" t="s">
        <v>107</v>
      </c>
      <c r="K2" s="26" t="s">
        <v>108</v>
      </c>
      <c r="L2" s="29" t="s">
        <v>109</v>
      </c>
      <c r="M2" s="29" t="s">
        <v>110</v>
      </c>
      <c r="N2" s="29" t="s">
        <v>111</v>
      </c>
      <c r="O2" s="29" t="s">
        <v>112</v>
      </c>
      <c r="P2" s="29" t="s">
        <v>113</v>
      </c>
      <c r="Q2" s="26" t="s">
        <v>114</v>
      </c>
      <c r="R2" s="26" t="s">
        <v>115</v>
      </c>
      <c r="S2" s="26" t="s">
        <v>116</v>
      </c>
      <c r="T2" s="26" t="s">
        <v>117</v>
      </c>
      <c r="U2" s="29" t="s">
        <v>118</v>
      </c>
      <c r="V2" s="29" t="s">
        <v>119</v>
      </c>
      <c r="W2" s="30" t="s">
        <v>120</v>
      </c>
      <c r="X2" s="29" t="s">
        <v>121</v>
      </c>
      <c r="Y2" s="29" t="s">
        <v>122</v>
      </c>
      <c r="Z2" s="29" t="s">
        <v>123</v>
      </c>
      <c r="AA2" s="29" t="s">
        <v>124</v>
      </c>
      <c r="AB2" s="29" t="s">
        <v>125</v>
      </c>
      <c r="AC2" s="29" t="s">
        <v>126</v>
      </c>
      <c r="AD2" s="29" t="s">
        <v>127</v>
      </c>
      <c r="AE2" s="29" t="s">
        <v>128</v>
      </c>
      <c r="AF2" s="29" t="s">
        <v>129</v>
      </c>
      <c r="AG2" s="29" t="s">
        <v>130</v>
      </c>
      <c r="AH2" s="29" t="s">
        <v>131</v>
      </c>
      <c r="AI2" s="29" t="s">
        <v>132</v>
      </c>
      <c r="AJ2" s="29" t="s">
        <v>133</v>
      </c>
      <c r="AK2" s="29" t="s">
        <v>134</v>
      </c>
      <c r="AL2" s="29" t="s">
        <v>135</v>
      </c>
      <c r="AM2" s="29" t="s">
        <v>136</v>
      </c>
      <c r="AN2" s="29" t="s">
        <v>137</v>
      </c>
      <c r="AO2" s="29" t="s">
        <v>138</v>
      </c>
      <c r="AP2" s="29" t="s">
        <v>139</v>
      </c>
      <c r="AQ2" s="29" t="s">
        <v>140</v>
      </c>
      <c r="AR2" s="29" t="s">
        <v>141</v>
      </c>
      <c r="AS2" s="29" t="s">
        <v>142</v>
      </c>
      <c r="AT2" s="30" t="s">
        <v>28</v>
      </c>
      <c r="AU2" s="29" t="s">
        <v>143</v>
      </c>
      <c r="AV2" s="29" t="s">
        <v>144</v>
      </c>
      <c r="AW2" s="29" t="s">
        <v>145</v>
      </c>
      <c r="AX2" s="29" t="s">
        <v>146</v>
      </c>
      <c r="AY2" s="29" t="s">
        <v>147</v>
      </c>
      <c r="AZ2" s="30" t="s">
        <v>148</v>
      </c>
      <c r="BA2" s="29" t="s">
        <v>149</v>
      </c>
      <c r="BB2" s="29" t="s">
        <v>150</v>
      </c>
      <c r="BC2" s="29" t="s">
        <v>151</v>
      </c>
      <c r="BD2" s="29" t="s">
        <v>35</v>
      </c>
      <c r="BE2" s="29" t="s">
        <v>152</v>
      </c>
      <c r="BF2" s="29" t="s">
        <v>153</v>
      </c>
      <c r="BG2" s="29" t="s">
        <v>154</v>
      </c>
      <c r="BH2" s="29" t="s">
        <v>155</v>
      </c>
      <c r="BI2" s="29" t="s">
        <v>156</v>
      </c>
      <c r="BJ2" s="29" t="s">
        <v>157</v>
      </c>
      <c r="BK2" s="29" t="s">
        <v>158</v>
      </c>
      <c r="BL2" s="29" t="s">
        <v>159</v>
      </c>
      <c r="BM2" s="29" t="s">
        <v>160</v>
      </c>
      <c r="BN2" s="29" t="s">
        <v>161</v>
      </c>
      <c r="BO2" s="30" t="s">
        <v>162</v>
      </c>
      <c r="BP2" s="29" t="s">
        <v>163</v>
      </c>
      <c r="BQ2" s="29" t="s">
        <v>164</v>
      </c>
      <c r="BR2" s="31" t="s">
        <v>165</v>
      </c>
      <c r="BS2" s="31" t="s">
        <v>166</v>
      </c>
      <c r="BT2" s="30" t="s">
        <v>99</v>
      </c>
    </row>
    <row r="3" spans="1:73" s="40" customFormat="1" ht="11.25" customHeight="1">
      <c r="A3" s="32"/>
      <c r="B3" s="32"/>
      <c r="C3" s="32"/>
      <c r="D3" s="32"/>
      <c r="E3" s="32"/>
      <c r="F3" s="33"/>
      <c r="G3" s="33"/>
      <c r="H3" s="34"/>
      <c r="I3" s="35"/>
      <c r="J3" s="36"/>
      <c r="K3" s="36"/>
      <c r="L3" s="36"/>
      <c r="M3" s="36"/>
      <c r="N3" s="36"/>
      <c r="O3" s="36"/>
      <c r="P3" s="36"/>
      <c r="Q3" s="36"/>
      <c r="R3" s="36"/>
      <c r="S3" s="36"/>
      <c r="T3" s="36"/>
      <c r="U3" s="36"/>
      <c r="V3" s="36"/>
      <c r="W3" s="37"/>
      <c r="X3" s="38"/>
      <c r="Y3" s="38"/>
      <c r="Z3" s="38"/>
      <c r="AA3" s="38"/>
      <c r="AB3" s="38"/>
      <c r="AC3" s="38"/>
      <c r="AD3" s="38"/>
      <c r="AE3" s="38"/>
      <c r="AF3" s="38"/>
      <c r="AG3" s="38"/>
      <c r="AH3" s="38"/>
      <c r="AI3" s="38"/>
      <c r="AJ3" s="38"/>
      <c r="AK3" s="38"/>
      <c r="AL3" s="38"/>
      <c r="AM3" s="38"/>
      <c r="AN3" s="38"/>
      <c r="AO3" s="38"/>
      <c r="AP3" s="38"/>
      <c r="AQ3" s="38"/>
      <c r="AR3" s="38"/>
      <c r="AS3" s="38"/>
      <c r="AT3" s="35"/>
      <c r="AU3" s="36"/>
      <c r="AV3" s="36"/>
      <c r="AW3" s="36"/>
      <c r="AX3" s="36"/>
      <c r="AY3" s="36"/>
      <c r="AZ3" s="35"/>
      <c r="BA3" s="36"/>
      <c r="BB3" s="36"/>
      <c r="BC3" s="36"/>
      <c r="BD3" s="36"/>
      <c r="BE3" s="36"/>
      <c r="BF3" s="36"/>
      <c r="BG3" s="36"/>
      <c r="BH3" s="36"/>
      <c r="BI3" s="36"/>
      <c r="BJ3" s="36"/>
      <c r="BK3" s="36"/>
      <c r="BL3" s="36"/>
      <c r="BM3" s="36"/>
      <c r="BN3" s="36"/>
      <c r="BO3" s="35"/>
      <c r="BP3" s="36"/>
      <c r="BQ3" s="36"/>
      <c r="BR3" s="39"/>
      <c r="BS3" s="39"/>
      <c r="BT3" s="35"/>
    </row>
    <row r="4" spans="1:73" ht="11.25" customHeight="1">
      <c r="A4" s="41" t="s">
        <v>167</v>
      </c>
      <c r="B4" s="42" t="s">
        <v>168</v>
      </c>
      <c r="C4" s="42"/>
      <c r="D4" s="42"/>
      <c r="E4" s="42"/>
      <c r="F4" s="43" t="s">
        <v>169</v>
      </c>
      <c r="G4" s="43"/>
      <c r="H4" s="44">
        <v>202948.45705550778</v>
      </c>
      <c r="I4" s="45">
        <v>824.85430400305722</v>
      </c>
      <c r="J4" s="46">
        <v>0</v>
      </c>
      <c r="K4" s="46">
        <v>0</v>
      </c>
      <c r="L4" s="46">
        <v>824.85430400305722</v>
      </c>
      <c r="M4" s="46">
        <v>0</v>
      </c>
      <c r="N4" s="46">
        <v>0</v>
      </c>
      <c r="O4" s="46"/>
      <c r="P4" s="46"/>
      <c r="Q4" s="46"/>
      <c r="R4" s="46"/>
      <c r="S4" s="46"/>
      <c r="T4" s="46">
        <v>0</v>
      </c>
      <c r="U4" s="46"/>
      <c r="V4" s="46">
        <v>0</v>
      </c>
      <c r="W4" s="45">
        <v>87424.381389127724</v>
      </c>
      <c r="X4" s="46">
        <v>77825.045380720359</v>
      </c>
      <c r="Y4" s="46">
        <v>9500</v>
      </c>
      <c r="Z4" s="46"/>
      <c r="AA4" s="46">
        <v>99.312123817712802</v>
      </c>
      <c r="AB4" s="46"/>
      <c r="AC4" s="46"/>
      <c r="AD4" s="46"/>
      <c r="AE4" s="46"/>
      <c r="AF4" s="46"/>
      <c r="AG4" s="46"/>
      <c r="AH4" s="46"/>
      <c r="AI4" s="46"/>
      <c r="AJ4" s="46"/>
      <c r="AK4" s="46"/>
      <c r="AL4" s="46"/>
      <c r="AM4" s="46"/>
      <c r="AN4" s="46"/>
      <c r="AO4" s="46"/>
      <c r="AP4" s="46"/>
      <c r="AQ4" s="46"/>
      <c r="AR4" s="46"/>
      <c r="AS4" s="46"/>
      <c r="AT4" s="45">
        <v>100770.0630553167</v>
      </c>
      <c r="AU4" s="46">
        <v>100770.0630553167</v>
      </c>
      <c r="AV4" s="46"/>
      <c r="AW4" s="46"/>
      <c r="AX4" s="46"/>
      <c r="AY4" s="46"/>
      <c r="AZ4" s="45">
        <v>13742.261392949269</v>
      </c>
      <c r="BA4" s="46">
        <v>12187.446259673257</v>
      </c>
      <c r="BB4" s="46">
        <v>133.10881819050348</v>
      </c>
      <c r="BC4" s="46">
        <v>0</v>
      </c>
      <c r="BD4" s="46">
        <v>0</v>
      </c>
      <c r="BE4" s="46">
        <v>0</v>
      </c>
      <c r="BF4" s="46">
        <v>1150.8311837202637</v>
      </c>
      <c r="BG4" s="46"/>
      <c r="BH4" s="46">
        <v>28.351007929683767</v>
      </c>
      <c r="BI4" s="46">
        <v>179.87484475016717</v>
      </c>
      <c r="BJ4" s="46">
        <v>0</v>
      </c>
      <c r="BK4" s="46">
        <v>62.649278685392183</v>
      </c>
      <c r="BL4" s="46">
        <v>0</v>
      </c>
      <c r="BM4" s="46">
        <v>0</v>
      </c>
      <c r="BN4" s="46">
        <v>0</v>
      </c>
      <c r="BO4" s="45">
        <v>186.92079870067832</v>
      </c>
      <c r="BP4" s="46">
        <v>7.0459539505111302</v>
      </c>
      <c r="BQ4" s="46">
        <v>179.87484475016717</v>
      </c>
      <c r="BR4" s="47">
        <v>0</v>
      </c>
      <c r="BS4" s="47"/>
      <c r="BT4" s="45"/>
    </row>
    <row r="5" spans="1:73">
      <c r="A5" s="48" t="s">
        <v>167</v>
      </c>
      <c r="B5" s="49" t="s">
        <v>170</v>
      </c>
      <c r="C5" s="49"/>
      <c r="D5" s="49"/>
      <c r="E5" s="49"/>
      <c r="F5" s="50" t="s">
        <v>171</v>
      </c>
      <c r="G5" s="50"/>
      <c r="H5" s="51">
        <v>0</v>
      </c>
      <c r="I5" s="52"/>
      <c r="J5" s="53"/>
      <c r="K5" s="53"/>
      <c r="L5" s="53"/>
      <c r="M5" s="53"/>
      <c r="N5" s="53"/>
      <c r="O5" s="53"/>
      <c r="P5" s="53"/>
      <c r="Q5" s="53"/>
      <c r="R5" s="53"/>
      <c r="S5" s="53"/>
      <c r="T5" s="53"/>
      <c r="U5" s="53"/>
      <c r="V5" s="53"/>
      <c r="W5" s="52">
        <v>0</v>
      </c>
      <c r="X5" s="53"/>
      <c r="Y5" s="53"/>
      <c r="Z5" s="53"/>
      <c r="AA5" s="53"/>
      <c r="AB5" s="53"/>
      <c r="AC5" s="53"/>
      <c r="AD5" s="53"/>
      <c r="AE5" s="53"/>
      <c r="AF5" s="53"/>
      <c r="AG5" s="53"/>
      <c r="AH5" s="53"/>
      <c r="AI5" s="53"/>
      <c r="AJ5" s="53"/>
      <c r="AK5" s="53"/>
      <c r="AL5" s="53"/>
      <c r="AM5" s="53">
        <v>0</v>
      </c>
      <c r="AN5" s="53"/>
      <c r="AO5" s="53"/>
      <c r="AP5" s="53"/>
      <c r="AQ5" s="53"/>
      <c r="AR5" s="53"/>
      <c r="AS5" s="53"/>
      <c r="AT5" s="52"/>
      <c r="AU5" s="53"/>
      <c r="AV5" s="53"/>
      <c r="AW5" s="53"/>
      <c r="AX5" s="53"/>
      <c r="AY5" s="53"/>
      <c r="AZ5" s="52"/>
      <c r="BA5" s="53"/>
      <c r="BB5" s="53"/>
      <c r="BC5" s="53"/>
      <c r="BD5" s="53"/>
      <c r="BE5" s="53"/>
      <c r="BF5" s="53"/>
      <c r="BG5" s="53"/>
      <c r="BH5" s="53"/>
      <c r="BI5" s="53"/>
      <c r="BJ5" s="53"/>
      <c r="BK5" s="53"/>
      <c r="BL5" s="53"/>
      <c r="BM5" s="53"/>
      <c r="BN5" s="53"/>
      <c r="BO5" s="52"/>
      <c r="BP5" s="53"/>
      <c r="BQ5" s="53"/>
      <c r="BR5" s="54"/>
      <c r="BS5" s="54"/>
      <c r="BT5" s="52"/>
    </row>
    <row r="6" spans="1:73">
      <c r="A6" s="48" t="s">
        <v>167</v>
      </c>
      <c r="B6" s="49" t="s">
        <v>172</v>
      </c>
      <c r="C6" s="49"/>
      <c r="D6" s="49"/>
      <c r="E6" s="49"/>
      <c r="F6" s="50" t="s">
        <v>173</v>
      </c>
      <c r="G6" s="50"/>
      <c r="H6" s="51">
        <v>0</v>
      </c>
      <c r="I6" s="52">
        <v>0</v>
      </c>
      <c r="J6" s="53">
        <v>0</v>
      </c>
      <c r="K6" s="53">
        <v>0</v>
      </c>
      <c r="L6" s="53">
        <v>0</v>
      </c>
      <c r="M6" s="53">
        <v>0</v>
      </c>
      <c r="N6" s="53">
        <v>0</v>
      </c>
      <c r="O6" s="53">
        <v>0</v>
      </c>
      <c r="P6" s="53">
        <v>0</v>
      </c>
      <c r="Q6" s="53">
        <v>0</v>
      </c>
      <c r="R6" s="53">
        <v>0</v>
      </c>
      <c r="S6" s="53">
        <v>0</v>
      </c>
      <c r="T6" s="53">
        <v>0</v>
      </c>
      <c r="U6" s="53">
        <v>0</v>
      </c>
      <c r="V6" s="53">
        <v>0</v>
      </c>
      <c r="W6" s="52">
        <v>0</v>
      </c>
      <c r="X6" s="53"/>
      <c r="Y6" s="53"/>
      <c r="Z6" s="53"/>
      <c r="AA6" s="53">
        <v>0</v>
      </c>
      <c r="AB6" s="53"/>
      <c r="AC6" s="53"/>
      <c r="AD6" s="53"/>
      <c r="AE6" s="53"/>
      <c r="AF6" s="53"/>
      <c r="AG6" s="53"/>
      <c r="AH6" s="53"/>
      <c r="AI6" s="53"/>
      <c r="AJ6" s="53"/>
      <c r="AK6" s="53"/>
      <c r="AL6" s="53"/>
      <c r="AM6" s="53"/>
      <c r="AN6" s="53"/>
      <c r="AO6" s="53"/>
      <c r="AP6" s="53"/>
      <c r="AQ6" s="53"/>
      <c r="AR6" s="53"/>
      <c r="AS6" s="53"/>
      <c r="AT6" s="52">
        <v>0</v>
      </c>
      <c r="AU6" s="53">
        <v>0</v>
      </c>
      <c r="AV6" s="53"/>
      <c r="AW6" s="53"/>
      <c r="AX6" s="53">
        <v>0</v>
      </c>
      <c r="AY6" s="53">
        <v>0</v>
      </c>
      <c r="AZ6" s="52"/>
      <c r="BA6" s="53"/>
      <c r="BB6" s="53"/>
      <c r="BC6" s="53"/>
      <c r="BD6" s="53"/>
      <c r="BE6" s="53"/>
      <c r="BF6" s="53"/>
      <c r="BG6" s="53"/>
      <c r="BH6" s="53"/>
      <c r="BI6" s="53"/>
      <c r="BJ6" s="53"/>
      <c r="BK6" s="53"/>
      <c r="BL6" s="53"/>
      <c r="BM6" s="53"/>
      <c r="BN6" s="53"/>
      <c r="BO6" s="52"/>
      <c r="BP6" s="53"/>
      <c r="BQ6" s="53"/>
      <c r="BR6" s="54"/>
      <c r="BS6" s="54"/>
      <c r="BT6" s="52"/>
    </row>
    <row r="7" spans="1:73">
      <c r="A7" s="55"/>
      <c r="B7" s="48" t="s">
        <v>167</v>
      </c>
      <c r="C7" s="49" t="s">
        <v>174</v>
      </c>
      <c r="D7" s="49"/>
      <c r="E7" s="49"/>
      <c r="F7" s="50" t="s">
        <v>175</v>
      </c>
      <c r="G7" s="50"/>
      <c r="H7" s="51">
        <v>0</v>
      </c>
      <c r="I7" s="52">
        <v>0</v>
      </c>
      <c r="J7" s="53"/>
      <c r="K7" s="53"/>
      <c r="L7" s="53"/>
      <c r="M7" s="53"/>
      <c r="N7" s="53"/>
      <c r="O7" s="53">
        <v>0</v>
      </c>
      <c r="P7" s="53">
        <v>0</v>
      </c>
      <c r="Q7" s="53">
        <v>0</v>
      </c>
      <c r="R7" s="53">
        <v>0</v>
      </c>
      <c r="S7" s="53">
        <v>0</v>
      </c>
      <c r="T7" s="53"/>
      <c r="U7" s="53">
        <v>0</v>
      </c>
      <c r="V7" s="53">
        <v>0</v>
      </c>
      <c r="W7" s="52"/>
      <c r="X7" s="53"/>
      <c r="Y7" s="53"/>
      <c r="Z7" s="53"/>
      <c r="AA7" s="53"/>
      <c r="AB7" s="53"/>
      <c r="AC7" s="53"/>
      <c r="AD7" s="53"/>
      <c r="AE7" s="53"/>
      <c r="AF7" s="53"/>
      <c r="AG7" s="53"/>
      <c r="AH7" s="53"/>
      <c r="AI7" s="53"/>
      <c r="AJ7" s="53"/>
      <c r="AK7" s="53"/>
      <c r="AL7" s="53"/>
      <c r="AM7" s="53"/>
      <c r="AN7" s="53"/>
      <c r="AO7" s="53"/>
      <c r="AP7" s="53"/>
      <c r="AQ7" s="53"/>
      <c r="AR7" s="53"/>
      <c r="AS7" s="53"/>
      <c r="AT7" s="52">
        <v>0</v>
      </c>
      <c r="AU7" s="53">
        <v>0</v>
      </c>
      <c r="AV7" s="53">
        <v>0</v>
      </c>
      <c r="AW7" s="53">
        <v>0</v>
      </c>
      <c r="AX7" s="53">
        <v>0</v>
      </c>
      <c r="AY7" s="53">
        <v>0</v>
      </c>
      <c r="AZ7" s="52"/>
      <c r="BA7" s="53"/>
      <c r="BB7" s="53"/>
      <c r="BC7" s="53"/>
      <c r="BD7" s="53"/>
      <c r="BE7" s="53"/>
      <c r="BF7" s="53"/>
      <c r="BG7" s="53"/>
      <c r="BH7" s="53"/>
      <c r="BI7" s="53"/>
      <c r="BJ7" s="53"/>
      <c r="BK7" s="53"/>
      <c r="BL7" s="53"/>
      <c r="BM7" s="53"/>
      <c r="BN7" s="53"/>
      <c r="BO7" s="52"/>
      <c r="BP7" s="53"/>
      <c r="BQ7" s="53"/>
      <c r="BR7" s="54"/>
      <c r="BS7" s="54"/>
      <c r="BT7" s="52"/>
    </row>
    <row r="8" spans="1:73">
      <c r="A8" s="55"/>
      <c r="B8" s="48" t="s">
        <v>167</v>
      </c>
      <c r="C8" s="49" t="s">
        <v>176</v>
      </c>
      <c r="D8" s="49"/>
      <c r="E8" s="49"/>
      <c r="F8" s="50" t="s">
        <v>177</v>
      </c>
      <c r="G8" s="50"/>
      <c r="H8" s="51">
        <v>0</v>
      </c>
      <c r="I8" s="52">
        <v>0</v>
      </c>
      <c r="J8" s="53"/>
      <c r="K8" s="53"/>
      <c r="L8" s="53"/>
      <c r="M8" s="53"/>
      <c r="N8" s="53"/>
      <c r="O8" s="53">
        <v>0</v>
      </c>
      <c r="P8" s="53">
        <v>0</v>
      </c>
      <c r="Q8" s="53">
        <v>0</v>
      </c>
      <c r="R8" s="53">
        <v>0</v>
      </c>
      <c r="S8" s="53">
        <v>0</v>
      </c>
      <c r="T8" s="53"/>
      <c r="U8" s="53">
        <v>0</v>
      </c>
      <c r="V8" s="53">
        <v>0</v>
      </c>
      <c r="W8" s="52"/>
      <c r="X8" s="53"/>
      <c r="Y8" s="53"/>
      <c r="Z8" s="53"/>
      <c r="AA8" s="53"/>
      <c r="AB8" s="53"/>
      <c r="AC8" s="53"/>
      <c r="AD8" s="53"/>
      <c r="AE8" s="53"/>
      <c r="AF8" s="53"/>
      <c r="AG8" s="53"/>
      <c r="AH8" s="53"/>
      <c r="AI8" s="53"/>
      <c r="AJ8" s="53"/>
      <c r="AK8" s="53"/>
      <c r="AL8" s="53"/>
      <c r="AM8" s="53"/>
      <c r="AN8" s="53"/>
      <c r="AO8" s="53"/>
      <c r="AP8" s="53"/>
      <c r="AQ8" s="53"/>
      <c r="AR8" s="53"/>
      <c r="AS8" s="53"/>
      <c r="AT8" s="52">
        <v>0</v>
      </c>
      <c r="AU8" s="53"/>
      <c r="AV8" s="53">
        <v>0</v>
      </c>
      <c r="AW8" s="53">
        <v>0</v>
      </c>
      <c r="AX8" s="53">
        <v>0</v>
      </c>
      <c r="AY8" s="53">
        <v>0</v>
      </c>
      <c r="AZ8" s="52"/>
      <c r="BA8" s="53"/>
      <c r="BB8" s="53"/>
      <c r="BC8" s="53"/>
      <c r="BD8" s="53"/>
      <c r="BE8" s="53"/>
      <c r="BF8" s="53"/>
      <c r="BG8" s="53"/>
      <c r="BH8" s="53"/>
      <c r="BI8" s="53"/>
      <c r="BJ8" s="53"/>
      <c r="BK8" s="53"/>
      <c r="BL8" s="53"/>
      <c r="BM8" s="53"/>
      <c r="BN8" s="53"/>
      <c r="BO8" s="52"/>
      <c r="BP8" s="53"/>
      <c r="BQ8" s="53"/>
      <c r="BR8" s="54"/>
      <c r="BS8" s="54"/>
      <c r="BT8" s="52"/>
    </row>
    <row r="9" spans="1:73">
      <c r="A9" s="55"/>
      <c r="B9" s="48" t="s">
        <v>167</v>
      </c>
      <c r="C9" s="49" t="s">
        <v>178</v>
      </c>
      <c r="D9" s="49"/>
      <c r="E9" s="49"/>
      <c r="F9" s="50" t="s">
        <v>179</v>
      </c>
      <c r="G9" s="50"/>
      <c r="H9" s="51">
        <v>0</v>
      </c>
      <c r="I9" s="52">
        <v>0</v>
      </c>
      <c r="J9" s="53"/>
      <c r="K9" s="53"/>
      <c r="L9" s="53"/>
      <c r="M9" s="53"/>
      <c r="N9" s="53"/>
      <c r="O9" s="53">
        <v>0</v>
      </c>
      <c r="P9" s="53">
        <v>0</v>
      </c>
      <c r="Q9" s="53">
        <v>0</v>
      </c>
      <c r="R9" s="53">
        <v>0</v>
      </c>
      <c r="S9" s="53">
        <v>0</v>
      </c>
      <c r="T9" s="53"/>
      <c r="U9" s="53">
        <v>0</v>
      </c>
      <c r="V9" s="53">
        <v>0</v>
      </c>
      <c r="W9" s="52">
        <v>0</v>
      </c>
      <c r="X9" s="53"/>
      <c r="Y9" s="53"/>
      <c r="Z9" s="53"/>
      <c r="AA9" s="53">
        <v>0</v>
      </c>
      <c r="AB9" s="53"/>
      <c r="AC9" s="53"/>
      <c r="AD9" s="53"/>
      <c r="AE9" s="53"/>
      <c r="AF9" s="53"/>
      <c r="AG9" s="53"/>
      <c r="AH9" s="53"/>
      <c r="AI9" s="53"/>
      <c r="AJ9" s="53"/>
      <c r="AK9" s="53"/>
      <c r="AL9" s="53"/>
      <c r="AM9" s="53"/>
      <c r="AN9" s="53"/>
      <c r="AO9" s="53"/>
      <c r="AP9" s="53"/>
      <c r="AQ9" s="53"/>
      <c r="AR9" s="53"/>
      <c r="AS9" s="53"/>
      <c r="AT9" s="52">
        <v>0</v>
      </c>
      <c r="AU9" s="53">
        <v>0</v>
      </c>
      <c r="AV9" s="53">
        <v>0</v>
      </c>
      <c r="AW9" s="53">
        <v>0</v>
      </c>
      <c r="AX9" s="53">
        <v>0</v>
      </c>
      <c r="AY9" s="53">
        <v>0</v>
      </c>
      <c r="AZ9" s="52"/>
      <c r="BA9" s="53"/>
      <c r="BB9" s="53"/>
      <c r="BC9" s="53"/>
      <c r="BD9" s="53"/>
      <c r="BE9" s="53"/>
      <c r="BF9" s="53"/>
      <c r="BG9" s="53"/>
      <c r="BH9" s="53"/>
      <c r="BI9" s="53"/>
      <c r="BJ9" s="53"/>
      <c r="BK9" s="53"/>
      <c r="BL9" s="53"/>
      <c r="BM9" s="53"/>
      <c r="BN9" s="53"/>
      <c r="BO9" s="52"/>
      <c r="BP9" s="53"/>
      <c r="BQ9" s="53"/>
      <c r="BR9" s="54"/>
      <c r="BS9" s="54"/>
      <c r="BT9" s="52"/>
    </row>
    <row r="10" spans="1:73">
      <c r="A10" s="55"/>
      <c r="B10" s="48" t="s">
        <v>167</v>
      </c>
      <c r="C10" s="49" t="s">
        <v>180</v>
      </c>
      <c r="D10" s="49"/>
      <c r="E10" s="49"/>
      <c r="F10" s="50" t="s">
        <v>181</v>
      </c>
      <c r="G10" s="50"/>
      <c r="H10" s="51">
        <v>0</v>
      </c>
      <c r="I10" s="52"/>
      <c r="J10" s="53"/>
      <c r="K10" s="53"/>
      <c r="L10" s="53"/>
      <c r="M10" s="53"/>
      <c r="N10" s="53"/>
      <c r="O10" s="53"/>
      <c r="P10" s="53"/>
      <c r="Q10" s="53"/>
      <c r="R10" s="53"/>
      <c r="S10" s="53"/>
      <c r="T10" s="53"/>
      <c r="U10" s="53"/>
      <c r="V10" s="53"/>
      <c r="W10" s="52"/>
      <c r="X10" s="53"/>
      <c r="Y10" s="53"/>
      <c r="Z10" s="53"/>
      <c r="AA10" s="53"/>
      <c r="AB10" s="53"/>
      <c r="AC10" s="53"/>
      <c r="AD10" s="53"/>
      <c r="AE10" s="53"/>
      <c r="AF10" s="53"/>
      <c r="AG10" s="53"/>
      <c r="AH10" s="53"/>
      <c r="AI10" s="53"/>
      <c r="AJ10" s="53"/>
      <c r="AK10" s="53"/>
      <c r="AL10" s="53"/>
      <c r="AM10" s="53"/>
      <c r="AN10" s="53"/>
      <c r="AO10" s="53"/>
      <c r="AP10" s="53"/>
      <c r="AQ10" s="53"/>
      <c r="AR10" s="53"/>
      <c r="AS10" s="53"/>
      <c r="AT10" s="52">
        <v>0</v>
      </c>
      <c r="AU10" s="53">
        <v>0</v>
      </c>
      <c r="AV10" s="53"/>
      <c r="AW10" s="53"/>
      <c r="AX10" s="53"/>
      <c r="AY10" s="53"/>
      <c r="AZ10" s="52"/>
      <c r="BA10" s="53"/>
      <c r="BB10" s="53"/>
      <c r="BC10" s="53"/>
      <c r="BD10" s="53"/>
      <c r="BE10" s="53"/>
      <c r="BF10" s="53"/>
      <c r="BG10" s="53"/>
      <c r="BH10" s="53"/>
      <c r="BI10" s="53"/>
      <c r="BJ10" s="53"/>
      <c r="BK10" s="53"/>
      <c r="BL10" s="53"/>
      <c r="BM10" s="53"/>
      <c r="BN10" s="53"/>
      <c r="BO10" s="52"/>
      <c r="BP10" s="53"/>
      <c r="BQ10" s="53"/>
      <c r="BR10" s="54"/>
      <c r="BS10" s="54"/>
      <c r="BT10" s="52"/>
    </row>
    <row r="11" spans="1:73">
      <c r="A11" s="48" t="s">
        <v>167</v>
      </c>
      <c r="B11" s="49" t="s">
        <v>182</v>
      </c>
      <c r="C11" s="49"/>
      <c r="D11" s="49"/>
      <c r="E11" s="49"/>
      <c r="F11" s="50" t="s">
        <v>183</v>
      </c>
      <c r="G11" s="50"/>
      <c r="H11" s="51">
        <v>0</v>
      </c>
      <c r="I11" s="52"/>
      <c r="J11" s="53"/>
      <c r="K11" s="53"/>
      <c r="L11" s="53"/>
      <c r="M11" s="53"/>
      <c r="N11" s="53"/>
      <c r="O11" s="53"/>
      <c r="P11" s="53"/>
      <c r="Q11" s="53"/>
      <c r="R11" s="53"/>
      <c r="S11" s="53"/>
      <c r="T11" s="53"/>
      <c r="U11" s="53"/>
      <c r="V11" s="53"/>
      <c r="W11" s="52">
        <v>0</v>
      </c>
      <c r="X11" s="53"/>
      <c r="Y11" s="53"/>
      <c r="Z11" s="53"/>
      <c r="AA11" s="53"/>
      <c r="AB11" s="53"/>
      <c r="AC11" s="53"/>
      <c r="AD11" s="53"/>
      <c r="AE11" s="53"/>
      <c r="AF11" s="53"/>
      <c r="AG11" s="53"/>
      <c r="AH11" s="53"/>
      <c r="AI11" s="53"/>
      <c r="AJ11" s="53"/>
      <c r="AK11" s="53"/>
      <c r="AL11" s="53"/>
      <c r="AM11" s="53">
        <v>0</v>
      </c>
      <c r="AN11" s="53"/>
      <c r="AO11" s="53"/>
      <c r="AP11" s="53"/>
      <c r="AQ11" s="53"/>
      <c r="AR11" s="53"/>
      <c r="AS11" s="53"/>
      <c r="AT11" s="52"/>
      <c r="AU11" s="53"/>
      <c r="AV11" s="53"/>
      <c r="AW11" s="53"/>
      <c r="AX11" s="53"/>
      <c r="AY11" s="53"/>
      <c r="AZ11" s="52"/>
      <c r="BA11" s="53"/>
      <c r="BB11" s="53"/>
      <c r="BC11" s="53"/>
      <c r="BD11" s="53"/>
      <c r="BE11" s="53"/>
      <c r="BF11" s="53"/>
      <c r="BG11" s="53"/>
      <c r="BH11" s="53"/>
      <c r="BI11" s="53"/>
      <c r="BJ11" s="53"/>
      <c r="BK11" s="53"/>
      <c r="BL11" s="53"/>
      <c r="BM11" s="53"/>
      <c r="BN11" s="53"/>
      <c r="BO11" s="52"/>
      <c r="BP11" s="53"/>
      <c r="BQ11" s="53"/>
      <c r="BR11" s="54"/>
      <c r="BS11" s="54"/>
      <c r="BT11" s="52"/>
    </row>
    <row r="12" spans="1:73">
      <c r="A12" s="48" t="s">
        <v>167</v>
      </c>
      <c r="B12" s="49" t="s">
        <v>184</v>
      </c>
      <c r="C12" s="49"/>
      <c r="D12" s="49"/>
      <c r="E12" s="49"/>
      <c r="F12" s="50" t="s">
        <v>185</v>
      </c>
      <c r="G12" s="50"/>
      <c r="H12" s="51">
        <v>6956.21954714818</v>
      </c>
      <c r="I12" s="52">
        <v>804.50463361039454</v>
      </c>
      <c r="J12" s="53">
        <v>0</v>
      </c>
      <c r="K12" s="53">
        <v>0</v>
      </c>
      <c r="L12" s="53">
        <v>485.23932358842075</v>
      </c>
      <c r="M12" s="53">
        <v>0</v>
      </c>
      <c r="N12" s="53">
        <v>0</v>
      </c>
      <c r="O12" s="53">
        <v>0</v>
      </c>
      <c r="P12" s="53">
        <v>319.24142543231108</v>
      </c>
      <c r="Q12" s="53">
        <v>0</v>
      </c>
      <c r="R12" s="53">
        <v>0</v>
      </c>
      <c r="S12" s="53">
        <v>0</v>
      </c>
      <c r="T12" s="53">
        <v>0</v>
      </c>
      <c r="U12" s="53">
        <v>0</v>
      </c>
      <c r="V12" s="53">
        <v>0</v>
      </c>
      <c r="W12" s="52">
        <v>5625.1791344224703</v>
      </c>
      <c r="X12" s="53">
        <v>1358.0538836342791</v>
      </c>
      <c r="Y12" s="53"/>
      <c r="Z12" s="53"/>
      <c r="AA12" s="53"/>
      <c r="AB12" s="53"/>
      <c r="AC12" s="53"/>
      <c r="AD12" s="53">
        <v>61.670010509219452</v>
      </c>
      <c r="AE12" s="53">
        <v>201.49039839495558</v>
      </c>
      <c r="AF12" s="53">
        <v>185.58326167956434</v>
      </c>
      <c r="AG12" s="53"/>
      <c r="AH12" s="53"/>
      <c r="AI12" s="53">
        <v>356.19088564058467</v>
      </c>
      <c r="AJ12" s="53">
        <v>10.294258144645074</v>
      </c>
      <c r="AK12" s="53">
        <v>53.477596254896341</v>
      </c>
      <c r="AL12" s="53">
        <v>1514.2829846183242</v>
      </c>
      <c r="AM12" s="53">
        <v>1148.3710709850004</v>
      </c>
      <c r="AN12" s="53">
        <v>13.542562338779019</v>
      </c>
      <c r="AO12" s="53">
        <v>37.116652335912867</v>
      </c>
      <c r="AP12" s="53">
        <v>358.62711378618513</v>
      </c>
      <c r="AQ12" s="53">
        <v>315.99312123817714</v>
      </c>
      <c r="AR12" s="53"/>
      <c r="AS12" s="53">
        <v>10.509219451609821</v>
      </c>
      <c r="AT12" s="52">
        <v>0</v>
      </c>
      <c r="AU12" s="53">
        <v>0</v>
      </c>
      <c r="AV12" s="53"/>
      <c r="AW12" s="53"/>
      <c r="AX12" s="53"/>
      <c r="AY12" s="53"/>
      <c r="AZ12" s="52">
        <v>166.28451323206266</v>
      </c>
      <c r="BA12" s="53"/>
      <c r="BB12" s="53"/>
      <c r="BC12" s="53"/>
      <c r="BD12" s="53">
        <v>0</v>
      </c>
      <c r="BE12" s="53"/>
      <c r="BF12" s="53">
        <v>33.677271424476928</v>
      </c>
      <c r="BG12" s="53">
        <v>0</v>
      </c>
      <c r="BH12" s="53">
        <v>0</v>
      </c>
      <c r="BI12" s="53">
        <v>0</v>
      </c>
      <c r="BJ12" s="53">
        <v>9.1477978408330944</v>
      </c>
      <c r="BK12" s="53">
        <v>120.5455240278972</v>
      </c>
      <c r="BL12" s="53">
        <v>0</v>
      </c>
      <c r="BM12" s="53">
        <v>2.8900353491927007</v>
      </c>
      <c r="BN12" s="53">
        <v>0</v>
      </c>
      <c r="BO12" s="52">
        <v>0</v>
      </c>
      <c r="BP12" s="53">
        <v>0</v>
      </c>
      <c r="BQ12" s="53">
        <v>0</v>
      </c>
      <c r="BR12" s="54"/>
      <c r="BS12" s="54">
        <v>0</v>
      </c>
      <c r="BT12" s="52">
        <v>360.27515047291485</v>
      </c>
    </row>
    <row r="13" spans="1:73">
      <c r="A13" s="48" t="s">
        <v>167</v>
      </c>
      <c r="B13" s="49" t="s">
        <v>186</v>
      </c>
      <c r="C13" s="49"/>
      <c r="D13" s="49"/>
      <c r="E13" s="49"/>
      <c r="F13" s="50" t="s">
        <v>187</v>
      </c>
      <c r="G13" s="50"/>
      <c r="H13" s="51">
        <v>-227.50071653768987</v>
      </c>
      <c r="I13" s="52">
        <v>44.903028565969237</v>
      </c>
      <c r="J13" s="53">
        <v>0</v>
      </c>
      <c r="K13" s="53">
        <v>0</v>
      </c>
      <c r="L13" s="53">
        <v>50.348715009076145</v>
      </c>
      <c r="M13" s="53">
        <v>0</v>
      </c>
      <c r="N13" s="53">
        <v>0</v>
      </c>
      <c r="O13" s="53">
        <v>0</v>
      </c>
      <c r="P13" s="53">
        <v>-5.445686443106907</v>
      </c>
      <c r="Q13" s="53">
        <v>0</v>
      </c>
      <c r="R13" s="53">
        <v>0</v>
      </c>
      <c r="S13" s="53">
        <v>0</v>
      </c>
      <c r="T13" s="53">
        <v>0</v>
      </c>
      <c r="U13" s="53">
        <v>0</v>
      </c>
      <c r="V13" s="53">
        <v>0</v>
      </c>
      <c r="W13" s="52">
        <v>-289.33791917454857</v>
      </c>
      <c r="X13" s="53">
        <v>-101.17512181140728</v>
      </c>
      <c r="Y13" s="53"/>
      <c r="Z13" s="53"/>
      <c r="AA13" s="53"/>
      <c r="AB13" s="53"/>
      <c r="AC13" s="53"/>
      <c r="AD13" s="53">
        <v>2.1973822489729624</v>
      </c>
      <c r="AE13" s="53">
        <v>-49.536638960542653</v>
      </c>
      <c r="AF13" s="53">
        <v>-23.072513614216106</v>
      </c>
      <c r="AG13" s="53"/>
      <c r="AH13" s="53"/>
      <c r="AI13" s="53">
        <v>19.561478933791918</v>
      </c>
      <c r="AJ13" s="53"/>
      <c r="AK13" s="53">
        <v>-48.222986529091429</v>
      </c>
      <c r="AL13" s="53">
        <v>-90.594248590809201</v>
      </c>
      <c r="AM13" s="53">
        <v>14.330753797649756</v>
      </c>
      <c r="AN13" s="53">
        <v>2.0779593006592147</v>
      </c>
      <c r="AO13" s="53">
        <v>1.0031527658354829</v>
      </c>
      <c r="AP13" s="53"/>
      <c r="AQ13" s="53">
        <v>-15.883252125728479</v>
      </c>
      <c r="AR13" s="53"/>
      <c r="AS13" s="53"/>
      <c r="AT13" s="52">
        <v>16.934174070889462</v>
      </c>
      <c r="AU13" s="53">
        <v>16.934174070889462</v>
      </c>
      <c r="AV13" s="53">
        <v>0</v>
      </c>
      <c r="AW13" s="53">
        <v>0</v>
      </c>
      <c r="AX13" s="53">
        <v>0</v>
      </c>
      <c r="AY13" s="53">
        <v>0</v>
      </c>
      <c r="AZ13" s="52">
        <v>0</v>
      </c>
      <c r="BA13" s="53"/>
      <c r="BB13" s="53"/>
      <c r="BC13" s="53"/>
      <c r="BD13" s="53"/>
      <c r="BE13" s="53"/>
      <c r="BF13" s="53">
        <v>0</v>
      </c>
      <c r="BG13" s="53">
        <v>0</v>
      </c>
      <c r="BH13" s="53">
        <v>0</v>
      </c>
      <c r="BI13" s="53">
        <v>0</v>
      </c>
      <c r="BJ13" s="53">
        <v>0</v>
      </c>
      <c r="BK13" s="53">
        <v>0</v>
      </c>
      <c r="BL13" s="53">
        <v>0</v>
      </c>
      <c r="BM13" s="53">
        <v>0</v>
      </c>
      <c r="BN13" s="53"/>
      <c r="BO13" s="52">
        <v>0</v>
      </c>
      <c r="BP13" s="53">
        <v>0</v>
      </c>
      <c r="BQ13" s="53">
        <v>0</v>
      </c>
      <c r="BR13" s="54"/>
      <c r="BS13" s="54"/>
      <c r="BT13" s="52"/>
    </row>
    <row r="14" spans="1:73">
      <c r="A14" s="48" t="s">
        <v>188</v>
      </c>
      <c r="B14" s="49" t="s">
        <v>189</v>
      </c>
      <c r="C14" s="49"/>
      <c r="D14" s="49"/>
      <c r="E14" s="49"/>
      <c r="F14" s="50" t="s">
        <v>190</v>
      </c>
      <c r="G14" s="50"/>
      <c r="H14" s="51">
        <v>179279.2347377472</v>
      </c>
      <c r="I14" s="52">
        <v>855.73707843699242</v>
      </c>
      <c r="J14" s="53">
        <v>0</v>
      </c>
      <c r="K14" s="53">
        <v>0</v>
      </c>
      <c r="L14" s="53">
        <v>854.37565682621573</v>
      </c>
      <c r="M14" s="53">
        <v>0</v>
      </c>
      <c r="N14" s="53">
        <v>0</v>
      </c>
      <c r="O14" s="53">
        <v>0</v>
      </c>
      <c r="P14" s="53">
        <v>1.3614216107767267</v>
      </c>
      <c r="Q14" s="53">
        <v>0</v>
      </c>
      <c r="R14" s="53">
        <v>0</v>
      </c>
      <c r="S14" s="53">
        <v>0</v>
      </c>
      <c r="T14" s="53">
        <v>0</v>
      </c>
      <c r="U14" s="53">
        <v>0</v>
      </c>
      <c r="V14" s="53">
        <v>0</v>
      </c>
      <c r="W14" s="52">
        <v>80259.792681761726</v>
      </c>
      <c r="X14" s="53">
        <v>64733.686825260338</v>
      </c>
      <c r="Y14" s="53"/>
      <c r="Z14" s="53"/>
      <c r="AA14" s="53"/>
      <c r="AB14" s="53"/>
      <c r="AC14" s="53"/>
      <c r="AD14" s="53">
        <v>405.20206362854685</v>
      </c>
      <c r="AE14" s="53">
        <v>5204.8103563580771</v>
      </c>
      <c r="AF14" s="53">
        <v>2551.0891372886213</v>
      </c>
      <c r="AG14" s="53"/>
      <c r="AH14" s="53"/>
      <c r="AI14" s="53">
        <v>100.88850673545429</v>
      </c>
      <c r="AJ14" s="53">
        <v>255.30237890513041</v>
      </c>
      <c r="AK14" s="53">
        <v>2585.6740231202825</v>
      </c>
      <c r="AL14" s="53">
        <v>2598.2612018725517</v>
      </c>
      <c r="AM14" s="53">
        <v>1584.981370020063</v>
      </c>
      <c r="AN14" s="53"/>
      <c r="AO14" s="53"/>
      <c r="AP14" s="53"/>
      <c r="AQ14" s="53">
        <v>19.227094678513421</v>
      </c>
      <c r="AR14" s="53"/>
      <c r="AS14" s="53">
        <v>220.69360848380623</v>
      </c>
      <c r="AT14" s="52">
        <v>96189.285373077291</v>
      </c>
      <c r="AU14" s="53">
        <v>96189.285373077291</v>
      </c>
      <c r="AV14" s="53"/>
      <c r="AW14" s="53"/>
      <c r="AX14" s="53"/>
      <c r="AY14" s="53"/>
      <c r="AZ14" s="52">
        <v>82.210757619184093</v>
      </c>
      <c r="BA14" s="53"/>
      <c r="BB14" s="53"/>
      <c r="BC14" s="53"/>
      <c r="BD14" s="53">
        <v>0</v>
      </c>
      <c r="BE14" s="53"/>
      <c r="BF14" s="53">
        <v>19.561478933791918</v>
      </c>
      <c r="BG14" s="53">
        <v>0</v>
      </c>
      <c r="BH14" s="53">
        <v>0</v>
      </c>
      <c r="BI14" s="53">
        <v>0</v>
      </c>
      <c r="BJ14" s="53">
        <v>0</v>
      </c>
      <c r="BK14" s="53">
        <v>62.649278685392183</v>
      </c>
      <c r="BL14" s="53">
        <v>0</v>
      </c>
      <c r="BM14" s="53">
        <v>0</v>
      </c>
      <c r="BN14" s="53">
        <v>0</v>
      </c>
      <c r="BO14" s="52">
        <v>0</v>
      </c>
      <c r="BP14" s="53">
        <v>0</v>
      </c>
      <c r="BQ14" s="53">
        <v>0</v>
      </c>
      <c r="BR14" s="54"/>
      <c r="BS14" s="54">
        <v>0</v>
      </c>
      <c r="BT14" s="52">
        <v>1892.1849622623483</v>
      </c>
    </row>
    <row r="15" spans="1:73">
      <c r="A15" s="48" t="s">
        <v>188</v>
      </c>
      <c r="B15" s="49" t="s">
        <v>191</v>
      </c>
      <c r="C15" s="49"/>
      <c r="D15" s="49"/>
      <c r="E15" s="49"/>
      <c r="F15" s="50" t="s">
        <v>192</v>
      </c>
      <c r="G15" s="50"/>
      <c r="H15" s="51">
        <v>326.23961020349668</v>
      </c>
      <c r="I15" s="52">
        <v>0</v>
      </c>
      <c r="J15" s="53">
        <v>0</v>
      </c>
      <c r="K15" s="53">
        <v>0</v>
      </c>
      <c r="L15" s="53">
        <v>0</v>
      </c>
      <c r="M15" s="53">
        <v>0</v>
      </c>
      <c r="N15" s="53">
        <v>0</v>
      </c>
      <c r="O15" s="53">
        <v>0</v>
      </c>
      <c r="P15" s="53">
        <v>0</v>
      </c>
      <c r="Q15" s="53">
        <v>0</v>
      </c>
      <c r="R15" s="53">
        <v>0</v>
      </c>
      <c r="S15" s="53">
        <v>0</v>
      </c>
      <c r="T15" s="53">
        <v>0</v>
      </c>
      <c r="U15" s="53">
        <v>0</v>
      </c>
      <c r="V15" s="53">
        <v>0</v>
      </c>
      <c r="W15" s="52">
        <v>326.23961020349668</v>
      </c>
      <c r="X15" s="53"/>
      <c r="Y15" s="53"/>
      <c r="Z15" s="53"/>
      <c r="AA15" s="53"/>
      <c r="AB15" s="53"/>
      <c r="AC15" s="53"/>
      <c r="AD15" s="53"/>
      <c r="AE15" s="53"/>
      <c r="AF15" s="53"/>
      <c r="AG15" s="53"/>
      <c r="AH15" s="53"/>
      <c r="AI15" s="53"/>
      <c r="AJ15" s="53"/>
      <c r="AK15" s="53"/>
      <c r="AL15" s="53">
        <v>152.35979745867965</v>
      </c>
      <c r="AM15" s="53">
        <v>173.87981274481703</v>
      </c>
      <c r="AN15" s="53"/>
      <c r="AO15" s="53"/>
      <c r="AP15" s="53"/>
      <c r="AQ15" s="53"/>
      <c r="AR15" s="53"/>
      <c r="AS15" s="53"/>
      <c r="AT15" s="52">
        <v>0</v>
      </c>
      <c r="AU15" s="53">
        <v>0</v>
      </c>
      <c r="AV15" s="53"/>
      <c r="AW15" s="53"/>
      <c r="AX15" s="53"/>
      <c r="AY15" s="53"/>
      <c r="AZ15" s="52"/>
      <c r="BA15" s="53"/>
      <c r="BB15" s="53"/>
      <c r="BC15" s="53"/>
      <c r="BD15" s="53"/>
      <c r="BE15" s="53"/>
      <c r="BF15" s="53"/>
      <c r="BG15" s="53"/>
      <c r="BH15" s="53"/>
      <c r="BI15" s="53"/>
      <c r="BJ15" s="53"/>
      <c r="BK15" s="53"/>
      <c r="BL15" s="53"/>
      <c r="BM15" s="53"/>
      <c r="BN15" s="53"/>
      <c r="BO15" s="52"/>
      <c r="BP15" s="53"/>
      <c r="BQ15" s="53"/>
      <c r="BR15" s="54"/>
      <c r="BS15" s="54"/>
      <c r="BT15" s="52"/>
    </row>
    <row r="16" spans="1:73">
      <c r="A16" s="56" t="s">
        <v>188</v>
      </c>
      <c r="B16" s="57" t="s">
        <v>193</v>
      </c>
      <c r="C16" s="57"/>
      <c r="D16" s="57"/>
      <c r="E16" s="57"/>
      <c r="F16" s="58" t="s">
        <v>194</v>
      </c>
      <c r="G16" s="58"/>
      <c r="H16" s="59"/>
      <c r="I16" s="60"/>
      <c r="J16" s="61"/>
      <c r="K16" s="61"/>
      <c r="L16" s="61"/>
      <c r="M16" s="61"/>
      <c r="N16" s="61"/>
      <c r="O16" s="61"/>
      <c r="P16" s="61"/>
      <c r="Q16" s="61"/>
      <c r="R16" s="61"/>
      <c r="S16" s="61"/>
      <c r="T16" s="61"/>
      <c r="U16" s="61"/>
      <c r="V16" s="61"/>
      <c r="W16" s="60"/>
      <c r="X16" s="61"/>
      <c r="Y16" s="61"/>
      <c r="Z16" s="61"/>
      <c r="AA16" s="61"/>
      <c r="AB16" s="61"/>
      <c r="AC16" s="61"/>
      <c r="AD16" s="61"/>
      <c r="AE16" s="61"/>
      <c r="AF16" s="61"/>
      <c r="AG16" s="61"/>
      <c r="AH16" s="61"/>
      <c r="AI16" s="61"/>
      <c r="AJ16" s="61"/>
      <c r="AK16" s="61"/>
      <c r="AL16" s="61"/>
      <c r="AM16" s="61"/>
      <c r="AN16" s="61"/>
      <c r="AO16" s="61"/>
      <c r="AP16" s="61"/>
      <c r="AQ16" s="61"/>
      <c r="AR16" s="61"/>
      <c r="AS16" s="61"/>
      <c r="AT16" s="60"/>
      <c r="AU16" s="61"/>
      <c r="AV16" s="61"/>
      <c r="AW16" s="61"/>
      <c r="AX16" s="61"/>
      <c r="AY16" s="61"/>
      <c r="AZ16" s="60"/>
      <c r="BA16" s="61"/>
      <c r="BB16" s="61"/>
      <c r="BC16" s="61"/>
      <c r="BD16" s="61"/>
      <c r="BE16" s="61"/>
      <c r="BF16" s="61"/>
      <c r="BG16" s="61"/>
      <c r="BH16" s="61"/>
      <c r="BI16" s="61"/>
      <c r="BJ16" s="61"/>
      <c r="BK16" s="61"/>
      <c r="BL16" s="61"/>
      <c r="BM16" s="61"/>
      <c r="BN16" s="61"/>
      <c r="BO16" s="60"/>
      <c r="BP16" s="61"/>
      <c r="BQ16" s="61"/>
      <c r="BR16" s="62"/>
      <c r="BS16" s="62"/>
      <c r="BT16" s="60"/>
    </row>
    <row r="17" spans="1:72">
      <c r="A17" s="63" t="s">
        <v>195</v>
      </c>
      <c r="B17" s="63"/>
      <c r="C17" s="63"/>
      <c r="D17" s="63"/>
      <c r="E17" s="63"/>
      <c r="F17" s="18" t="s">
        <v>196</v>
      </c>
      <c r="G17" s="18"/>
      <c r="H17" s="64">
        <v>30071.725422757234</v>
      </c>
      <c r="I17" s="65">
        <v>818.50100315276575</v>
      </c>
      <c r="J17" s="66">
        <v>0</v>
      </c>
      <c r="K17" s="66">
        <v>0</v>
      </c>
      <c r="L17" s="66">
        <v>506.04280118467562</v>
      </c>
      <c r="M17" s="66">
        <v>0</v>
      </c>
      <c r="N17" s="66">
        <v>0</v>
      </c>
      <c r="O17" s="66">
        <v>0</v>
      </c>
      <c r="P17" s="66">
        <v>312.45820196809018</v>
      </c>
      <c r="Q17" s="66">
        <v>0</v>
      </c>
      <c r="R17" s="66">
        <v>0</v>
      </c>
      <c r="S17" s="66">
        <v>0</v>
      </c>
      <c r="T17" s="66">
        <v>0</v>
      </c>
      <c r="U17" s="66">
        <v>0</v>
      </c>
      <c r="V17" s="66">
        <v>0</v>
      </c>
      <c r="W17" s="65">
        <v>12174.190312410432</v>
      </c>
      <c r="X17" s="66">
        <v>14348.237317282888</v>
      </c>
      <c r="Y17" s="66">
        <v>9500</v>
      </c>
      <c r="Z17" s="66"/>
      <c r="AA17" s="66">
        <v>99.312123817712802</v>
      </c>
      <c r="AB17" s="66"/>
      <c r="AC17" s="66"/>
      <c r="AD17" s="66">
        <v>-341.33467087035444</v>
      </c>
      <c r="AE17" s="66">
        <v>-5052.8565969236643</v>
      </c>
      <c r="AF17" s="66">
        <v>-2388.5545046336101</v>
      </c>
      <c r="AG17" s="66"/>
      <c r="AH17" s="66"/>
      <c r="AI17" s="66">
        <v>274.86385783892229</v>
      </c>
      <c r="AJ17" s="66">
        <v>-245.00812076048533</v>
      </c>
      <c r="AK17" s="66">
        <v>-2580.4432979841404</v>
      </c>
      <c r="AL17" s="66">
        <v>-1326.9322633037164</v>
      </c>
      <c r="AM17" s="66">
        <v>-596.15935798222984</v>
      </c>
      <c r="AN17" s="66">
        <v>15.620521639438234</v>
      </c>
      <c r="AO17" s="66">
        <v>38.119805101748348</v>
      </c>
      <c r="AP17" s="66">
        <v>358.62711378618513</v>
      </c>
      <c r="AQ17" s="66">
        <v>280.8827744339352</v>
      </c>
      <c r="AR17" s="66"/>
      <c r="AS17" s="66">
        <v>-210.18438903219641</v>
      </c>
      <c r="AT17" s="65">
        <v>4597.7118563103086</v>
      </c>
      <c r="AU17" s="66">
        <v>4597.7118563103086</v>
      </c>
      <c r="AV17" s="66">
        <v>0</v>
      </c>
      <c r="AW17" s="66">
        <v>0</v>
      </c>
      <c r="AX17" s="66">
        <v>0</v>
      </c>
      <c r="AY17" s="66">
        <v>0</v>
      </c>
      <c r="AZ17" s="65">
        <v>13826.311263972484</v>
      </c>
      <c r="BA17" s="66">
        <v>12187.446259673257</v>
      </c>
      <c r="BB17" s="66">
        <v>133.10881819050348</v>
      </c>
      <c r="BC17" s="66">
        <v>0</v>
      </c>
      <c r="BD17" s="66">
        <v>0</v>
      </c>
      <c r="BE17" s="66">
        <v>0</v>
      </c>
      <c r="BF17" s="66">
        <v>1164.9469762109486</v>
      </c>
      <c r="BG17" s="66">
        <v>0</v>
      </c>
      <c r="BH17" s="66">
        <v>28.351007929683767</v>
      </c>
      <c r="BI17" s="66">
        <v>179.87484475016717</v>
      </c>
      <c r="BJ17" s="66">
        <v>9.1477978408330944</v>
      </c>
      <c r="BK17" s="66">
        <v>120.5455240278972</v>
      </c>
      <c r="BL17" s="66">
        <v>0</v>
      </c>
      <c r="BM17" s="66">
        <v>2.8900353491927007</v>
      </c>
      <c r="BN17" s="66">
        <v>0</v>
      </c>
      <c r="BO17" s="65">
        <v>186.92079870067832</v>
      </c>
      <c r="BP17" s="66">
        <v>7.0459539505111302</v>
      </c>
      <c r="BQ17" s="66">
        <v>179.87484475016717</v>
      </c>
      <c r="BR17" s="67">
        <v>0</v>
      </c>
      <c r="BS17" s="67">
        <v>0</v>
      </c>
      <c r="BT17" s="65">
        <v>-1531.9098117894334</v>
      </c>
    </row>
    <row r="18" spans="1:72">
      <c r="A18" s="63" t="s">
        <v>197</v>
      </c>
      <c r="B18" s="63"/>
      <c r="C18" s="63"/>
      <c r="D18" s="63"/>
      <c r="E18" s="63"/>
      <c r="F18" s="18" t="s">
        <v>198</v>
      </c>
      <c r="G18" s="18"/>
      <c r="H18" s="64">
        <v>16709.754466418268</v>
      </c>
      <c r="I18" s="65">
        <v>104.16069551925098</v>
      </c>
      <c r="J18" s="66">
        <v>0</v>
      </c>
      <c r="K18" s="66">
        <v>0</v>
      </c>
      <c r="L18" s="66">
        <v>14.760676411579249</v>
      </c>
      <c r="M18" s="66">
        <v>0</v>
      </c>
      <c r="N18" s="66">
        <v>0</v>
      </c>
      <c r="O18" s="66">
        <v>0</v>
      </c>
      <c r="P18" s="66">
        <v>89.400019107671724</v>
      </c>
      <c r="Q18" s="66">
        <v>0</v>
      </c>
      <c r="R18" s="66">
        <v>0</v>
      </c>
      <c r="S18" s="66">
        <v>0</v>
      </c>
      <c r="T18" s="66">
        <v>0</v>
      </c>
      <c r="U18" s="66">
        <v>0</v>
      </c>
      <c r="V18" s="66">
        <v>0</v>
      </c>
      <c r="W18" s="65">
        <v>15560.356358077768</v>
      </c>
      <c r="X18" s="66">
        <v>14223.225374988057</v>
      </c>
      <c r="Y18" s="66"/>
      <c r="Z18" s="66">
        <v>1202.2785898538264</v>
      </c>
      <c r="AA18" s="66">
        <v>99.312123817712802</v>
      </c>
      <c r="AB18" s="66"/>
      <c r="AC18" s="66">
        <v>9.2911053788095916</v>
      </c>
      <c r="AD18" s="66"/>
      <c r="AE18" s="66">
        <v>7.7147224610681189</v>
      </c>
      <c r="AF18" s="66"/>
      <c r="AG18" s="66"/>
      <c r="AH18" s="66"/>
      <c r="AI18" s="66"/>
      <c r="AJ18" s="66"/>
      <c r="AK18" s="66"/>
      <c r="AL18" s="66">
        <v>18.534441578293684</v>
      </c>
      <c r="AM18" s="66">
        <v>0</v>
      </c>
      <c r="AN18" s="66"/>
      <c r="AO18" s="66"/>
      <c r="AP18" s="66"/>
      <c r="AQ18" s="66"/>
      <c r="AR18" s="66"/>
      <c r="AS18" s="66"/>
      <c r="AT18" s="65">
        <v>427.128116938951</v>
      </c>
      <c r="AU18" s="66">
        <v>411.07767268558325</v>
      </c>
      <c r="AV18" s="66">
        <v>0</v>
      </c>
      <c r="AW18" s="66">
        <v>16.050444253367726</v>
      </c>
      <c r="AX18" s="66">
        <v>0</v>
      </c>
      <c r="AY18" s="66">
        <v>0</v>
      </c>
      <c r="AZ18" s="65">
        <v>322.25088372981753</v>
      </c>
      <c r="BA18" s="66"/>
      <c r="BB18" s="66"/>
      <c r="BC18" s="66"/>
      <c r="BD18" s="66">
        <v>0</v>
      </c>
      <c r="BE18" s="66"/>
      <c r="BF18" s="66">
        <v>156.68290818763734</v>
      </c>
      <c r="BG18" s="66">
        <v>0</v>
      </c>
      <c r="BH18" s="66">
        <v>5.5412248017579051</v>
      </c>
      <c r="BI18" s="66">
        <v>160.02675074042227</v>
      </c>
      <c r="BJ18" s="66">
        <v>0</v>
      </c>
      <c r="BK18" s="66">
        <v>0</v>
      </c>
      <c r="BL18" s="66">
        <v>0</v>
      </c>
      <c r="BM18" s="66">
        <v>0</v>
      </c>
      <c r="BN18" s="66">
        <v>0</v>
      </c>
      <c r="BO18" s="65">
        <v>167.07270469093339</v>
      </c>
      <c r="BP18" s="66">
        <v>7.0459539505111302</v>
      </c>
      <c r="BQ18" s="66">
        <v>160.02675074042227</v>
      </c>
      <c r="BR18" s="67">
        <v>0</v>
      </c>
      <c r="BS18" s="67">
        <v>48.222986529091429</v>
      </c>
      <c r="BT18" s="65">
        <v>80.562720932454383</v>
      </c>
    </row>
    <row r="19" spans="1:72">
      <c r="A19" s="68" t="s">
        <v>167</v>
      </c>
      <c r="B19" s="69" t="s">
        <v>199</v>
      </c>
      <c r="C19" s="69"/>
      <c r="D19" s="69"/>
      <c r="E19" s="69"/>
      <c r="F19" s="70" t="s">
        <v>200</v>
      </c>
      <c r="G19" s="70"/>
      <c r="H19" s="71">
        <v>746.65615744721504</v>
      </c>
      <c r="I19" s="72">
        <v>14.760676411579249</v>
      </c>
      <c r="J19" s="73">
        <v>0</v>
      </c>
      <c r="K19" s="73">
        <v>0</v>
      </c>
      <c r="L19" s="73">
        <v>14.760676411579249</v>
      </c>
      <c r="M19" s="73">
        <v>0</v>
      </c>
      <c r="N19" s="73">
        <v>0</v>
      </c>
      <c r="O19" s="73">
        <v>0</v>
      </c>
      <c r="P19" s="73">
        <v>0</v>
      </c>
      <c r="Q19" s="73">
        <v>0</v>
      </c>
      <c r="R19" s="73">
        <v>0</v>
      </c>
      <c r="S19" s="73">
        <v>0</v>
      </c>
      <c r="T19" s="73">
        <v>0</v>
      </c>
      <c r="U19" s="73">
        <v>0</v>
      </c>
      <c r="V19" s="73">
        <v>0</v>
      </c>
      <c r="W19" s="72">
        <v>4.1081494219929295</v>
      </c>
      <c r="X19" s="73"/>
      <c r="Y19" s="73"/>
      <c r="Z19" s="73"/>
      <c r="AA19" s="73"/>
      <c r="AB19" s="73"/>
      <c r="AC19" s="73"/>
      <c r="AD19" s="73"/>
      <c r="AE19" s="73"/>
      <c r="AF19" s="73"/>
      <c r="AG19" s="73"/>
      <c r="AH19" s="73"/>
      <c r="AI19" s="73"/>
      <c r="AJ19" s="73"/>
      <c r="AK19" s="73"/>
      <c r="AL19" s="73">
        <v>4.1081494219929295</v>
      </c>
      <c r="AM19" s="73">
        <v>0</v>
      </c>
      <c r="AN19" s="73"/>
      <c r="AO19" s="73"/>
      <c r="AP19" s="73"/>
      <c r="AQ19" s="73"/>
      <c r="AR19" s="73"/>
      <c r="AS19" s="73"/>
      <c r="AT19" s="72">
        <v>411.41205694086176</v>
      </c>
      <c r="AU19" s="73">
        <v>395.69599694277252</v>
      </c>
      <c r="AV19" s="73">
        <v>0</v>
      </c>
      <c r="AW19" s="73">
        <v>15.716059998089232</v>
      </c>
      <c r="AX19" s="73">
        <v>0</v>
      </c>
      <c r="AY19" s="73">
        <v>0</v>
      </c>
      <c r="AZ19" s="72">
        <v>147.63064870545523</v>
      </c>
      <c r="BA19" s="73"/>
      <c r="BB19" s="73"/>
      <c r="BC19" s="73"/>
      <c r="BD19" s="73">
        <v>0</v>
      </c>
      <c r="BE19" s="73"/>
      <c r="BF19" s="73">
        <v>32.244196044711948</v>
      </c>
      <c r="BG19" s="73"/>
      <c r="BH19" s="73">
        <v>1.9346517626827171</v>
      </c>
      <c r="BI19" s="73">
        <v>113.45180089806057</v>
      </c>
      <c r="BJ19" s="73">
        <v>0</v>
      </c>
      <c r="BK19" s="73">
        <v>0</v>
      </c>
      <c r="BL19" s="73">
        <v>0</v>
      </c>
      <c r="BM19" s="73">
        <v>0</v>
      </c>
      <c r="BN19" s="73">
        <v>0</v>
      </c>
      <c r="BO19" s="72">
        <v>120.4977548485717</v>
      </c>
      <c r="BP19" s="73">
        <v>7.0459539505111302</v>
      </c>
      <c r="BQ19" s="73">
        <v>113.45180089806057</v>
      </c>
      <c r="BR19" s="74"/>
      <c r="BS19" s="74">
        <v>48.222986529091429</v>
      </c>
      <c r="BT19" s="72"/>
    </row>
    <row r="20" spans="1:72">
      <c r="A20" s="55"/>
      <c r="B20" s="48" t="s">
        <v>167</v>
      </c>
      <c r="C20" s="49" t="s">
        <v>201</v>
      </c>
      <c r="D20" s="49"/>
      <c r="E20" s="49"/>
      <c r="F20" s="50" t="s">
        <v>202</v>
      </c>
      <c r="G20" s="50"/>
      <c r="H20" s="51">
        <v>259.31498996847233</v>
      </c>
      <c r="I20" s="52">
        <v>14.760676411579249</v>
      </c>
      <c r="J20" s="53">
        <v>0</v>
      </c>
      <c r="K20" s="53">
        <v>0</v>
      </c>
      <c r="L20" s="53">
        <v>14.760676411579249</v>
      </c>
      <c r="M20" s="53">
        <v>0</v>
      </c>
      <c r="N20" s="53">
        <v>0</v>
      </c>
      <c r="O20" s="53">
        <v>0</v>
      </c>
      <c r="P20" s="53">
        <v>0</v>
      </c>
      <c r="Q20" s="53">
        <v>0</v>
      </c>
      <c r="R20" s="53">
        <v>0</v>
      </c>
      <c r="S20" s="53">
        <v>0</v>
      </c>
      <c r="T20" s="53">
        <v>0</v>
      </c>
      <c r="U20" s="53">
        <v>0</v>
      </c>
      <c r="V20" s="53">
        <v>0</v>
      </c>
      <c r="W20" s="52">
        <v>0</v>
      </c>
      <c r="X20" s="53"/>
      <c r="Y20" s="53"/>
      <c r="Z20" s="53"/>
      <c r="AA20" s="53"/>
      <c r="AB20" s="53"/>
      <c r="AC20" s="53"/>
      <c r="AD20" s="53"/>
      <c r="AE20" s="53"/>
      <c r="AF20" s="53"/>
      <c r="AG20" s="53"/>
      <c r="AH20" s="53"/>
      <c r="AI20" s="53"/>
      <c r="AJ20" s="53"/>
      <c r="AK20" s="53"/>
      <c r="AL20" s="53"/>
      <c r="AM20" s="53">
        <v>0</v>
      </c>
      <c r="AN20" s="53"/>
      <c r="AO20" s="53"/>
      <c r="AP20" s="53"/>
      <c r="AQ20" s="53"/>
      <c r="AR20" s="53"/>
      <c r="AS20" s="53"/>
      <c r="AT20" s="52">
        <v>15.716059998089232</v>
      </c>
      <c r="AU20" s="53">
        <v>0</v>
      </c>
      <c r="AV20" s="53">
        <v>0</v>
      </c>
      <c r="AW20" s="53">
        <v>15.716059998089232</v>
      </c>
      <c r="AX20" s="53">
        <v>0</v>
      </c>
      <c r="AY20" s="53">
        <v>0</v>
      </c>
      <c r="AZ20" s="52">
        <v>115.38645266074329</v>
      </c>
      <c r="BA20" s="53"/>
      <c r="BB20" s="53"/>
      <c r="BC20" s="53"/>
      <c r="BD20" s="53">
        <v>0</v>
      </c>
      <c r="BE20" s="53"/>
      <c r="BF20" s="53">
        <v>0</v>
      </c>
      <c r="BG20" s="53"/>
      <c r="BH20" s="53">
        <v>1.9346517626827171</v>
      </c>
      <c r="BI20" s="53">
        <v>113.45180089806057</v>
      </c>
      <c r="BJ20" s="53">
        <v>0</v>
      </c>
      <c r="BK20" s="53">
        <v>0</v>
      </c>
      <c r="BL20" s="53">
        <v>0</v>
      </c>
      <c r="BM20" s="53">
        <v>0</v>
      </c>
      <c r="BN20" s="53">
        <v>0</v>
      </c>
      <c r="BO20" s="52">
        <v>113.45180089806057</v>
      </c>
      <c r="BP20" s="53">
        <v>0</v>
      </c>
      <c r="BQ20" s="53">
        <v>113.45180089806057</v>
      </c>
      <c r="BR20" s="54"/>
      <c r="BS20" s="54"/>
      <c r="BT20" s="52"/>
    </row>
    <row r="21" spans="1:72">
      <c r="A21" s="55"/>
      <c r="B21" s="48"/>
      <c r="C21" s="48" t="s">
        <v>167</v>
      </c>
      <c r="D21" s="49" t="s">
        <v>203</v>
      </c>
      <c r="E21" s="49"/>
      <c r="F21" s="50" t="s">
        <v>204</v>
      </c>
      <c r="G21" s="50"/>
      <c r="H21" s="51">
        <v>17.02971242954046</v>
      </c>
      <c r="I21" s="52">
        <v>0</v>
      </c>
      <c r="J21" s="53">
        <v>0</v>
      </c>
      <c r="K21" s="53">
        <v>0</v>
      </c>
      <c r="L21" s="53">
        <v>0</v>
      </c>
      <c r="M21" s="53">
        <v>0</v>
      </c>
      <c r="N21" s="53">
        <v>0</v>
      </c>
      <c r="O21" s="53">
        <v>0</v>
      </c>
      <c r="P21" s="53">
        <v>0</v>
      </c>
      <c r="Q21" s="53">
        <v>0</v>
      </c>
      <c r="R21" s="53">
        <v>0</v>
      </c>
      <c r="S21" s="53">
        <v>0</v>
      </c>
      <c r="T21" s="53">
        <v>0</v>
      </c>
      <c r="U21" s="53">
        <v>0</v>
      </c>
      <c r="V21" s="53">
        <v>0</v>
      </c>
      <c r="W21" s="52">
        <v>0</v>
      </c>
      <c r="X21" s="53"/>
      <c r="Y21" s="53"/>
      <c r="Z21" s="53"/>
      <c r="AA21" s="53"/>
      <c r="AB21" s="53"/>
      <c r="AC21" s="53"/>
      <c r="AD21" s="53"/>
      <c r="AE21" s="53"/>
      <c r="AF21" s="53"/>
      <c r="AG21" s="53"/>
      <c r="AH21" s="53"/>
      <c r="AI21" s="53"/>
      <c r="AJ21" s="53"/>
      <c r="AK21" s="53"/>
      <c r="AL21" s="53"/>
      <c r="AM21" s="53">
        <v>0</v>
      </c>
      <c r="AN21" s="53"/>
      <c r="AO21" s="53"/>
      <c r="AP21" s="53"/>
      <c r="AQ21" s="53"/>
      <c r="AR21" s="53"/>
      <c r="AS21" s="53"/>
      <c r="AT21" s="52">
        <v>15.716059998089232</v>
      </c>
      <c r="AU21" s="53">
        <v>0</v>
      </c>
      <c r="AV21" s="53">
        <v>0</v>
      </c>
      <c r="AW21" s="53">
        <v>15.716059998089232</v>
      </c>
      <c r="AX21" s="53">
        <v>0</v>
      </c>
      <c r="AY21" s="53">
        <v>0</v>
      </c>
      <c r="AZ21" s="52">
        <v>1.3136524314512277</v>
      </c>
      <c r="BA21" s="53"/>
      <c r="BB21" s="53"/>
      <c r="BC21" s="53"/>
      <c r="BD21" s="53">
        <v>0</v>
      </c>
      <c r="BE21" s="53"/>
      <c r="BF21" s="53">
        <v>0</v>
      </c>
      <c r="BG21" s="53"/>
      <c r="BH21" s="53">
        <v>1.3136524314512277</v>
      </c>
      <c r="BI21" s="53">
        <v>0</v>
      </c>
      <c r="BJ21" s="53">
        <v>0</v>
      </c>
      <c r="BK21" s="53">
        <v>0</v>
      </c>
      <c r="BL21" s="53">
        <v>0</v>
      </c>
      <c r="BM21" s="53">
        <v>0</v>
      </c>
      <c r="BN21" s="53">
        <v>0</v>
      </c>
      <c r="BO21" s="52">
        <v>0</v>
      </c>
      <c r="BP21" s="53">
        <v>0</v>
      </c>
      <c r="BQ21" s="53">
        <v>0</v>
      </c>
      <c r="BR21" s="54"/>
      <c r="BS21" s="54"/>
      <c r="BT21" s="52"/>
    </row>
    <row r="22" spans="1:72">
      <c r="A22" s="55"/>
      <c r="B22" s="48"/>
      <c r="C22" s="48" t="s">
        <v>167</v>
      </c>
      <c r="D22" s="49" t="s">
        <v>205</v>
      </c>
      <c r="E22" s="49"/>
      <c r="F22" s="50" t="s">
        <v>206</v>
      </c>
      <c r="G22" s="50"/>
      <c r="H22" s="51">
        <v>242.28527753893187</v>
      </c>
      <c r="I22" s="52">
        <v>14.760676411579249</v>
      </c>
      <c r="J22" s="53">
        <v>0</v>
      </c>
      <c r="K22" s="53">
        <v>0</v>
      </c>
      <c r="L22" s="53">
        <v>14.760676411579249</v>
      </c>
      <c r="M22" s="53">
        <v>0</v>
      </c>
      <c r="N22" s="53">
        <v>0</v>
      </c>
      <c r="O22" s="53">
        <v>0</v>
      </c>
      <c r="P22" s="53">
        <v>0</v>
      </c>
      <c r="Q22" s="53">
        <v>0</v>
      </c>
      <c r="R22" s="53">
        <v>0</v>
      </c>
      <c r="S22" s="53">
        <v>0</v>
      </c>
      <c r="T22" s="53">
        <v>0</v>
      </c>
      <c r="U22" s="53">
        <v>0</v>
      </c>
      <c r="V22" s="53">
        <v>0</v>
      </c>
      <c r="W22" s="52">
        <v>0</v>
      </c>
      <c r="X22" s="53"/>
      <c r="Y22" s="53"/>
      <c r="Z22" s="53"/>
      <c r="AA22" s="53"/>
      <c r="AB22" s="53"/>
      <c r="AC22" s="53"/>
      <c r="AD22" s="53"/>
      <c r="AE22" s="53"/>
      <c r="AF22" s="53"/>
      <c r="AG22" s="53"/>
      <c r="AH22" s="53"/>
      <c r="AI22" s="53"/>
      <c r="AJ22" s="53"/>
      <c r="AK22" s="53"/>
      <c r="AL22" s="53"/>
      <c r="AM22" s="53">
        <v>0</v>
      </c>
      <c r="AN22" s="53"/>
      <c r="AO22" s="53"/>
      <c r="AP22" s="53"/>
      <c r="AQ22" s="53"/>
      <c r="AR22" s="53"/>
      <c r="AS22" s="53"/>
      <c r="AT22" s="52">
        <v>0</v>
      </c>
      <c r="AU22" s="53">
        <v>0</v>
      </c>
      <c r="AV22" s="53">
        <v>0</v>
      </c>
      <c r="AW22" s="53">
        <v>0</v>
      </c>
      <c r="AX22" s="53">
        <v>0</v>
      </c>
      <c r="AY22" s="53">
        <v>0</v>
      </c>
      <c r="AZ22" s="52">
        <v>114.07280022929206</v>
      </c>
      <c r="BA22" s="53"/>
      <c r="BB22" s="53"/>
      <c r="BC22" s="53"/>
      <c r="BD22" s="53">
        <v>0</v>
      </c>
      <c r="BE22" s="53"/>
      <c r="BF22" s="53">
        <v>0</v>
      </c>
      <c r="BG22" s="53"/>
      <c r="BH22" s="53">
        <v>0.62099933123148943</v>
      </c>
      <c r="BI22" s="53">
        <v>113.45180089806057</v>
      </c>
      <c r="BJ22" s="53">
        <v>0</v>
      </c>
      <c r="BK22" s="53">
        <v>0</v>
      </c>
      <c r="BL22" s="53">
        <v>0</v>
      </c>
      <c r="BM22" s="53">
        <v>0</v>
      </c>
      <c r="BN22" s="53">
        <v>0</v>
      </c>
      <c r="BO22" s="52">
        <v>113.45180089806057</v>
      </c>
      <c r="BP22" s="53">
        <v>0</v>
      </c>
      <c r="BQ22" s="53">
        <v>113.45180089806057</v>
      </c>
      <c r="BR22" s="54"/>
      <c r="BS22" s="54"/>
      <c r="BT22" s="52"/>
    </row>
    <row r="23" spans="1:72">
      <c r="A23" s="55"/>
      <c r="B23" s="48" t="s">
        <v>167</v>
      </c>
      <c r="C23" s="49" t="s">
        <v>207</v>
      </c>
      <c r="D23" s="49"/>
      <c r="E23" s="49"/>
      <c r="F23" s="50" t="s">
        <v>208</v>
      </c>
      <c r="G23" s="50"/>
      <c r="H23" s="51">
        <v>439.11818094965128</v>
      </c>
      <c r="I23" s="52">
        <v>0</v>
      </c>
      <c r="J23" s="53">
        <v>0</v>
      </c>
      <c r="K23" s="53">
        <v>0</v>
      </c>
      <c r="L23" s="53">
        <v>0</v>
      </c>
      <c r="M23" s="53">
        <v>0</v>
      </c>
      <c r="N23" s="53">
        <v>0</v>
      </c>
      <c r="O23" s="53">
        <v>0</v>
      </c>
      <c r="P23" s="53">
        <v>0</v>
      </c>
      <c r="Q23" s="53">
        <v>0</v>
      </c>
      <c r="R23" s="53">
        <v>0</v>
      </c>
      <c r="S23" s="53">
        <v>0</v>
      </c>
      <c r="T23" s="53">
        <v>0</v>
      </c>
      <c r="U23" s="53">
        <v>0</v>
      </c>
      <c r="V23" s="53">
        <v>0</v>
      </c>
      <c r="W23" s="52">
        <v>4.1081494219929295</v>
      </c>
      <c r="X23" s="53"/>
      <c r="Y23" s="53"/>
      <c r="Z23" s="53"/>
      <c r="AA23" s="53"/>
      <c r="AB23" s="53"/>
      <c r="AC23" s="53"/>
      <c r="AD23" s="53"/>
      <c r="AE23" s="53"/>
      <c r="AF23" s="53"/>
      <c r="AG23" s="53"/>
      <c r="AH23" s="53"/>
      <c r="AI23" s="53"/>
      <c r="AJ23" s="53"/>
      <c r="AK23" s="53"/>
      <c r="AL23" s="53">
        <v>4.1081494219929295</v>
      </c>
      <c r="AM23" s="53">
        <v>0</v>
      </c>
      <c r="AN23" s="53"/>
      <c r="AO23" s="53"/>
      <c r="AP23" s="53"/>
      <c r="AQ23" s="53"/>
      <c r="AR23" s="53"/>
      <c r="AS23" s="53"/>
      <c r="AT23" s="52">
        <v>395.69599694277252</v>
      </c>
      <c r="AU23" s="53">
        <v>395.69599694277252</v>
      </c>
      <c r="AV23" s="53">
        <v>0</v>
      </c>
      <c r="AW23" s="53">
        <v>0</v>
      </c>
      <c r="AX23" s="53">
        <v>0</v>
      </c>
      <c r="AY23" s="53">
        <v>0</v>
      </c>
      <c r="AZ23" s="52">
        <v>32.244196044711948</v>
      </c>
      <c r="BA23" s="53"/>
      <c r="BB23" s="53"/>
      <c r="BC23" s="53"/>
      <c r="BD23" s="53">
        <v>0</v>
      </c>
      <c r="BE23" s="53"/>
      <c r="BF23" s="53">
        <v>32.244196044711948</v>
      </c>
      <c r="BG23" s="53"/>
      <c r="BH23" s="53">
        <v>0</v>
      </c>
      <c r="BI23" s="53">
        <v>0</v>
      </c>
      <c r="BJ23" s="53">
        <v>0</v>
      </c>
      <c r="BK23" s="53">
        <v>0</v>
      </c>
      <c r="BL23" s="53">
        <v>0</v>
      </c>
      <c r="BM23" s="53">
        <v>0</v>
      </c>
      <c r="BN23" s="53">
        <v>0</v>
      </c>
      <c r="BO23" s="52">
        <v>7.0459539505111302</v>
      </c>
      <c r="BP23" s="53">
        <v>7.0459539505111302</v>
      </c>
      <c r="BQ23" s="53">
        <v>0</v>
      </c>
      <c r="BR23" s="54"/>
      <c r="BS23" s="54"/>
      <c r="BT23" s="52"/>
    </row>
    <row r="24" spans="1:72">
      <c r="A24" s="55"/>
      <c r="B24" s="48"/>
      <c r="C24" s="48" t="s">
        <v>167</v>
      </c>
      <c r="D24" s="49" t="s">
        <v>209</v>
      </c>
      <c r="E24" s="49"/>
      <c r="F24" s="50" t="s">
        <v>210</v>
      </c>
      <c r="G24" s="50"/>
      <c r="H24" s="51">
        <v>439.11818094965128</v>
      </c>
      <c r="I24" s="52">
        <v>0</v>
      </c>
      <c r="J24" s="53">
        <v>0</v>
      </c>
      <c r="K24" s="53">
        <v>0</v>
      </c>
      <c r="L24" s="53">
        <v>0</v>
      </c>
      <c r="M24" s="53">
        <v>0</v>
      </c>
      <c r="N24" s="53">
        <v>0</v>
      </c>
      <c r="O24" s="53">
        <v>0</v>
      </c>
      <c r="P24" s="53">
        <v>0</v>
      </c>
      <c r="Q24" s="53">
        <v>0</v>
      </c>
      <c r="R24" s="53">
        <v>0</v>
      </c>
      <c r="S24" s="53">
        <v>0</v>
      </c>
      <c r="T24" s="53">
        <v>0</v>
      </c>
      <c r="U24" s="53">
        <v>0</v>
      </c>
      <c r="V24" s="53">
        <v>0</v>
      </c>
      <c r="W24" s="52">
        <v>4.1081494219929295</v>
      </c>
      <c r="X24" s="53"/>
      <c r="Y24" s="53"/>
      <c r="Z24" s="53"/>
      <c r="AA24" s="53"/>
      <c r="AB24" s="53"/>
      <c r="AC24" s="53"/>
      <c r="AD24" s="53"/>
      <c r="AE24" s="53"/>
      <c r="AF24" s="53"/>
      <c r="AG24" s="53"/>
      <c r="AH24" s="53"/>
      <c r="AI24" s="53"/>
      <c r="AJ24" s="53"/>
      <c r="AK24" s="53"/>
      <c r="AL24" s="53">
        <v>4.1081494219929295</v>
      </c>
      <c r="AM24" s="53">
        <v>0</v>
      </c>
      <c r="AN24" s="53"/>
      <c r="AO24" s="53"/>
      <c r="AP24" s="53"/>
      <c r="AQ24" s="53"/>
      <c r="AR24" s="53"/>
      <c r="AS24" s="53"/>
      <c r="AT24" s="52">
        <v>395.69599694277252</v>
      </c>
      <c r="AU24" s="53">
        <v>395.69599694277252</v>
      </c>
      <c r="AV24" s="53">
        <v>0</v>
      </c>
      <c r="AW24" s="53">
        <v>0</v>
      </c>
      <c r="AX24" s="53">
        <v>0</v>
      </c>
      <c r="AY24" s="53">
        <v>0</v>
      </c>
      <c r="AZ24" s="52">
        <v>32.244196044711948</v>
      </c>
      <c r="BA24" s="53"/>
      <c r="BB24" s="53"/>
      <c r="BC24" s="53"/>
      <c r="BD24" s="53">
        <v>0</v>
      </c>
      <c r="BE24" s="53"/>
      <c r="BF24" s="53">
        <v>32.244196044711948</v>
      </c>
      <c r="BG24" s="53"/>
      <c r="BH24" s="53">
        <v>0</v>
      </c>
      <c r="BI24" s="53">
        <v>0</v>
      </c>
      <c r="BJ24" s="53">
        <v>0</v>
      </c>
      <c r="BK24" s="53">
        <v>0</v>
      </c>
      <c r="BL24" s="53">
        <v>0</v>
      </c>
      <c r="BM24" s="53">
        <v>0</v>
      </c>
      <c r="BN24" s="53">
        <v>0</v>
      </c>
      <c r="BO24" s="52">
        <v>7.0459539505111302</v>
      </c>
      <c r="BP24" s="53">
        <v>7.0459539505111302</v>
      </c>
      <c r="BQ24" s="53">
        <v>0</v>
      </c>
      <c r="BR24" s="54"/>
      <c r="BS24" s="54"/>
      <c r="BT24" s="52"/>
    </row>
    <row r="25" spans="1:72">
      <c r="A25" s="55"/>
      <c r="B25" s="48"/>
      <c r="C25" s="48" t="s">
        <v>167</v>
      </c>
      <c r="D25" s="49" t="s">
        <v>211</v>
      </c>
      <c r="E25" s="49"/>
      <c r="F25" s="50" t="s">
        <v>212</v>
      </c>
      <c r="G25" s="50"/>
      <c r="H25" s="51">
        <v>0</v>
      </c>
      <c r="I25" s="52">
        <v>0</v>
      </c>
      <c r="J25" s="53">
        <v>0</v>
      </c>
      <c r="K25" s="53">
        <v>0</v>
      </c>
      <c r="L25" s="53">
        <v>0</v>
      </c>
      <c r="M25" s="53">
        <v>0</v>
      </c>
      <c r="N25" s="53">
        <v>0</v>
      </c>
      <c r="O25" s="53">
        <v>0</v>
      </c>
      <c r="P25" s="53">
        <v>0</v>
      </c>
      <c r="Q25" s="53">
        <v>0</v>
      </c>
      <c r="R25" s="53">
        <v>0</v>
      </c>
      <c r="S25" s="53">
        <v>0</v>
      </c>
      <c r="T25" s="53">
        <v>0</v>
      </c>
      <c r="U25" s="53">
        <v>0</v>
      </c>
      <c r="V25" s="53">
        <v>0</v>
      </c>
      <c r="W25" s="52">
        <v>0</v>
      </c>
      <c r="X25" s="53"/>
      <c r="Y25" s="53"/>
      <c r="Z25" s="53"/>
      <c r="AA25" s="53"/>
      <c r="AB25" s="53"/>
      <c r="AC25" s="53"/>
      <c r="AD25" s="53"/>
      <c r="AE25" s="53"/>
      <c r="AF25" s="53"/>
      <c r="AG25" s="53"/>
      <c r="AH25" s="53"/>
      <c r="AI25" s="53"/>
      <c r="AJ25" s="53"/>
      <c r="AK25" s="53"/>
      <c r="AL25" s="53"/>
      <c r="AM25" s="53">
        <v>0</v>
      </c>
      <c r="AN25" s="53"/>
      <c r="AO25" s="53"/>
      <c r="AP25" s="53"/>
      <c r="AQ25" s="53"/>
      <c r="AR25" s="53"/>
      <c r="AS25" s="53"/>
      <c r="AT25" s="52">
        <v>0</v>
      </c>
      <c r="AU25" s="53">
        <v>0</v>
      </c>
      <c r="AV25" s="53">
        <v>0</v>
      </c>
      <c r="AW25" s="53">
        <v>0</v>
      </c>
      <c r="AX25" s="53">
        <v>0</v>
      </c>
      <c r="AY25" s="53">
        <v>0</v>
      </c>
      <c r="AZ25" s="52">
        <v>0</v>
      </c>
      <c r="BA25" s="53"/>
      <c r="BB25" s="53"/>
      <c r="BC25" s="53"/>
      <c r="BD25" s="53">
        <v>0</v>
      </c>
      <c r="BE25" s="53"/>
      <c r="BF25" s="53">
        <v>0</v>
      </c>
      <c r="BG25" s="53"/>
      <c r="BH25" s="53">
        <v>0</v>
      </c>
      <c r="BI25" s="53">
        <v>0</v>
      </c>
      <c r="BJ25" s="53">
        <v>0</v>
      </c>
      <c r="BK25" s="53">
        <v>0</v>
      </c>
      <c r="BL25" s="53">
        <v>0</v>
      </c>
      <c r="BM25" s="53">
        <v>0</v>
      </c>
      <c r="BN25" s="53">
        <v>0</v>
      </c>
      <c r="BO25" s="52">
        <v>0</v>
      </c>
      <c r="BP25" s="53">
        <v>0</v>
      </c>
      <c r="BQ25" s="53">
        <v>0</v>
      </c>
      <c r="BR25" s="54"/>
      <c r="BS25" s="54"/>
      <c r="BT25" s="52"/>
    </row>
    <row r="26" spans="1:72">
      <c r="A26" s="55"/>
      <c r="B26" s="48" t="s">
        <v>167</v>
      </c>
      <c r="C26" s="49" t="s">
        <v>213</v>
      </c>
      <c r="D26" s="49"/>
      <c r="E26" s="49"/>
      <c r="F26" s="50" t="s">
        <v>214</v>
      </c>
      <c r="G26" s="50"/>
      <c r="H26" s="51">
        <v>48.222986529091429</v>
      </c>
      <c r="I26" s="52"/>
      <c r="J26" s="53"/>
      <c r="K26" s="53"/>
      <c r="L26" s="53"/>
      <c r="M26" s="53"/>
      <c r="N26" s="53"/>
      <c r="O26" s="53"/>
      <c r="P26" s="53"/>
      <c r="Q26" s="53"/>
      <c r="R26" s="53"/>
      <c r="S26" s="53"/>
      <c r="T26" s="53"/>
      <c r="U26" s="53"/>
      <c r="V26" s="53"/>
      <c r="W26" s="52"/>
      <c r="X26" s="53"/>
      <c r="Y26" s="53"/>
      <c r="Z26" s="53"/>
      <c r="AA26" s="53"/>
      <c r="AB26" s="53"/>
      <c r="AC26" s="53"/>
      <c r="AD26" s="53"/>
      <c r="AE26" s="53"/>
      <c r="AF26" s="53"/>
      <c r="AG26" s="53"/>
      <c r="AH26" s="53"/>
      <c r="AI26" s="53"/>
      <c r="AJ26" s="53"/>
      <c r="AK26" s="53"/>
      <c r="AL26" s="53"/>
      <c r="AM26" s="53"/>
      <c r="AN26" s="53"/>
      <c r="AO26" s="53"/>
      <c r="AP26" s="53"/>
      <c r="AQ26" s="53"/>
      <c r="AR26" s="53"/>
      <c r="AS26" s="53"/>
      <c r="AT26" s="52"/>
      <c r="AU26" s="53"/>
      <c r="AV26" s="53"/>
      <c r="AW26" s="53"/>
      <c r="AX26" s="53"/>
      <c r="AY26" s="53"/>
      <c r="AZ26" s="52"/>
      <c r="BA26" s="53"/>
      <c r="BB26" s="53"/>
      <c r="BC26" s="53"/>
      <c r="BD26" s="53"/>
      <c r="BE26" s="53"/>
      <c r="BF26" s="53"/>
      <c r="BG26" s="53"/>
      <c r="BH26" s="53"/>
      <c r="BI26" s="53"/>
      <c r="BJ26" s="53"/>
      <c r="BK26" s="53"/>
      <c r="BL26" s="53"/>
      <c r="BM26" s="53"/>
      <c r="BN26" s="53"/>
      <c r="BO26" s="52"/>
      <c r="BP26" s="53"/>
      <c r="BQ26" s="53"/>
      <c r="BR26" s="54"/>
      <c r="BS26" s="54">
        <v>48.222986529091429</v>
      </c>
      <c r="BT26" s="52"/>
    </row>
    <row r="27" spans="1:72">
      <c r="A27" s="48" t="s">
        <v>167</v>
      </c>
      <c r="B27" s="49" t="s">
        <v>215</v>
      </c>
      <c r="C27" s="49"/>
      <c r="D27" s="49"/>
      <c r="E27" s="49"/>
      <c r="F27" s="50" t="s">
        <v>216</v>
      </c>
      <c r="G27" s="50"/>
      <c r="H27" s="51">
        <v>0</v>
      </c>
      <c r="I27" s="52"/>
      <c r="J27" s="53"/>
      <c r="K27" s="53"/>
      <c r="L27" s="53"/>
      <c r="M27" s="53"/>
      <c r="N27" s="53"/>
      <c r="O27" s="53"/>
      <c r="P27" s="53"/>
      <c r="Q27" s="53"/>
      <c r="R27" s="53"/>
      <c r="S27" s="53"/>
      <c r="T27" s="53"/>
      <c r="U27" s="53"/>
      <c r="V27" s="53"/>
      <c r="W27" s="52"/>
      <c r="X27" s="53"/>
      <c r="Y27" s="53"/>
      <c r="Z27" s="53"/>
      <c r="AA27" s="53"/>
      <c r="AB27" s="53"/>
      <c r="AC27" s="53"/>
      <c r="AD27" s="53"/>
      <c r="AE27" s="53"/>
      <c r="AF27" s="53"/>
      <c r="AG27" s="53"/>
      <c r="AH27" s="53"/>
      <c r="AI27" s="53"/>
      <c r="AJ27" s="53"/>
      <c r="AK27" s="53"/>
      <c r="AL27" s="53"/>
      <c r="AM27" s="53"/>
      <c r="AN27" s="53"/>
      <c r="AO27" s="53"/>
      <c r="AP27" s="53"/>
      <c r="AQ27" s="53"/>
      <c r="AR27" s="53"/>
      <c r="AS27" s="53"/>
      <c r="AT27" s="52"/>
      <c r="AU27" s="53"/>
      <c r="AV27" s="53"/>
      <c r="AW27" s="53"/>
      <c r="AX27" s="53"/>
      <c r="AY27" s="53"/>
      <c r="AZ27" s="52"/>
      <c r="BA27" s="53"/>
      <c r="BB27" s="53"/>
      <c r="BC27" s="53"/>
      <c r="BD27" s="53"/>
      <c r="BE27" s="53"/>
      <c r="BF27" s="53"/>
      <c r="BG27" s="53"/>
      <c r="BH27" s="53"/>
      <c r="BI27" s="53"/>
      <c r="BJ27" s="53"/>
      <c r="BK27" s="53"/>
      <c r="BL27" s="53"/>
      <c r="BM27" s="53"/>
      <c r="BN27" s="53"/>
      <c r="BO27" s="52"/>
      <c r="BP27" s="53"/>
      <c r="BQ27" s="53"/>
      <c r="BR27" s="54">
        <v>0</v>
      </c>
      <c r="BS27" s="54"/>
      <c r="BT27" s="52"/>
    </row>
    <row r="28" spans="1:72">
      <c r="A28" s="48" t="s">
        <v>167</v>
      </c>
      <c r="B28" s="49" t="s">
        <v>217</v>
      </c>
      <c r="C28" s="49"/>
      <c r="D28" s="49"/>
      <c r="E28" s="49"/>
      <c r="F28" s="50" t="s">
        <v>218</v>
      </c>
      <c r="G28" s="50"/>
      <c r="H28" s="51">
        <v>0</v>
      </c>
      <c r="I28" s="52">
        <v>0</v>
      </c>
      <c r="J28" s="53">
        <v>0</v>
      </c>
      <c r="K28" s="53">
        <v>0</v>
      </c>
      <c r="L28" s="53">
        <v>0</v>
      </c>
      <c r="M28" s="53">
        <v>0</v>
      </c>
      <c r="N28" s="53">
        <v>0</v>
      </c>
      <c r="O28" s="53">
        <v>0</v>
      </c>
      <c r="P28" s="53">
        <v>0</v>
      </c>
      <c r="Q28" s="53">
        <v>0</v>
      </c>
      <c r="R28" s="53">
        <v>0</v>
      </c>
      <c r="S28" s="53">
        <v>0</v>
      </c>
      <c r="T28" s="53">
        <v>0</v>
      </c>
      <c r="U28" s="53">
        <v>0</v>
      </c>
      <c r="V28" s="53">
        <v>0</v>
      </c>
      <c r="W28" s="52">
        <v>0</v>
      </c>
      <c r="X28" s="53"/>
      <c r="Y28" s="53"/>
      <c r="Z28" s="53"/>
      <c r="AA28" s="53"/>
      <c r="AB28" s="53"/>
      <c r="AC28" s="53"/>
      <c r="AD28" s="53"/>
      <c r="AE28" s="53"/>
      <c r="AF28" s="53"/>
      <c r="AG28" s="53"/>
      <c r="AH28" s="53"/>
      <c r="AI28" s="53"/>
      <c r="AJ28" s="53"/>
      <c r="AK28" s="53"/>
      <c r="AL28" s="53"/>
      <c r="AM28" s="53">
        <v>0</v>
      </c>
      <c r="AN28" s="53"/>
      <c r="AO28" s="53"/>
      <c r="AP28" s="53"/>
      <c r="AQ28" s="53"/>
      <c r="AR28" s="53"/>
      <c r="AS28" s="53"/>
      <c r="AT28" s="52">
        <v>0</v>
      </c>
      <c r="AU28" s="53">
        <v>0</v>
      </c>
      <c r="AV28" s="53">
        <v>0</v>
      </c>
      <c r="AW28" s="53">
        <v>0</v>
      </c>
      <c r="AX28" s="53">
        <v>0</v>
      </c>
      <c r="AY28" s="53">
        <v>0</v>
      </c>
      <c r="AZ28" s="52"/>
      <c r="BA28" s="53"/>
      <c r="BB28" s="53"/>
      <c r="BC28" s="53"/>
      <c r="BD28" s="53"/>
      <c r="BE28" s="53"/>
      <c r="BF28" s="53"/>
      <c r="BG28" s="53"/>
      <c r="BH28" s="53"/>
      <c r="BI28" s="53"/>
      <c r="BJ28" s="53"/>
      <c r="BK28" s="53"/>
      <c r="BL28" s="53"/>
      <c r="BM28" s="53"/>
      <c r="BN28" s="53"/>
      <c r="BO28" s="52"/>
      <c r="BP28" s="53"/>
      <c r="BQ28" s="53"/>
      <c r="BR28" s="54"/>
      <c r="BS28" s="54"/>
      <c r="BT28" s="52"/>
    </row>
    <row r="29" spans="1:72">
      <c r="A29" s="48" t="s">
        <v>167</v>
      </c>
      <c r="B29" s="49" t="s">
        <v>219</v>
      </c>
      <c r="C29" s="49"/>
      <c r="D29" s="49"/>
      <c r="E29" s="49"/>
      <c r="F29" s="50" t="s">
        <v>220</v>
      </c>
      <c r="G29" s="50"/>
      <c r="H29" s="51">
        <v>89.400019107671724</v>
      </c>
      <c r="I29" s="52">
        <v>89.400019107671724</v>
      </c>
      <c r="J29" s="53"/>
      <c r="K29" s="53"/>
      <c r="L29" s="53"/>
      <c r="M29" s="53"/>
      <c r="N29" s="53"/>
      <c r="O29" s="53"/>
      <c r="P29" s="53">
        <v>89.400019107671724</v>
      </c>
      <c r="Q29" s="53"/>
      <c r="R29" s="53"/>
      <c r="S29" s="53"/>
      <c r="T29" s="53"/>
      <c r="U29" s="53"/>
      <c r="V29" s="53"/>
      <c r="W29" s="52"/>
      <c r="X29" s="53"/>
      <c r="Y29" s="53"/>
      <c r="Z29" s="53"/>
      <c r="AA29" s="53"/>
      <c r="AB29" s="53"/>
      <c r="AC29" s="53"/>
      <c r="AD29" s="53"/>
      <c r="AE29" s="53"/>
      <c r="AF29" s="53"/>
      <c r="AG29" s="53"/>
      <c r="AH29" s="53"/>
      <c r="AI29" s="53"/>
      <c r="AJ29" s="53"/>
      <c r="AK29" s="53"/>
      <c r="AL29" s="53"/>
      <c r="AM29" s="53"/>
      <c r="AN29" s="53"/>
      <c r="AO29" s="53"/>
      <c r="AP29" s="53"/>
      <c r="AQ29" s="53"/>
      <c r="AR29" s="53"/>
      <c r="AS29" s="53"/>
      <c r="AT29" s="52"/>
      <c r="AU29" s="53"/>
      <c r="AV29" s="53"/>
      <c r="AW29" s="53"/>
      <c r="AX29" s="53"/>
      <c r="AY29" s="53"/>
      <c r="AZ29" s="52"/>
      <c r="BA29" s="53"/>
      <c r="BB29" s="53"/>
      <c r="BC29" s="53"/>
      <c r="BD29" s="53"/>
      <c r="BE29" s="53"/>
      <c r="BF29" s="53"/>
      <c r="BG29" s="53"/>
      <c r="BH29" s="53"/>
      <c r="BI29" s="53"/>
      <c r="BJ29" s="53"/>
      <c r="BK29" s="53"/>
      <c r="BL29" s="53"/>
      <c r="BM29" s="53"/>
      <c r="BN29" s="53"/>
      <c r="BO29" s="52"/>
      <c r="BP29" s="53"/>
      <c r="BQ29" s="53"/>
      <c r="BR29" s="54"/>
      <c r="BS29" s="54"/>
      <c r="BT29" s="52"/>
    </row>
    <row r="30" spans="1:72">
      <c r="A30" s="48" t="s">
        <v>167</v>
      </c>
      <c r="B30" s="49" t="s">
        <v>221</v>
      </c>
      <c r="C30" s="49"/>
      <c r="D30" s="49"/>
      <c r="E30" s="49"/>
      <c r="F30" s="50" t="s">
        <v>222</v>
      </c>
      <c r="G30" s="50"/>
      <c r="H30" s="51">
        <v>0</v>
      </c>
      <c r="I30" s="52">
        <v>0</v>
      </c>
      <c r="J30" s="53">
        <v>0</v>
      </c>
      <c r="K30" s="53">
        <v>0</v>
      </c>
      <c r="L30" s="53">
        <v>0</v>
      </c>
      <c r="M30" s="53">
        <v>0</v>
      </c>
      <c r="N30" s="53">
        <v>0</v>
      </c>
      <c r="O30" s="53">
        <v>0</v>
      </c>
      <c r="P30" s="53">
        <v>0</v>
      </c>
      <c r="Q30" s="53">
        <v>0</v>
      </c>
      <c r="R30" s="53">
        <v>0</v>
      </c>
      <c r="S30" s="53">
        <v>0</v>
      </c>
      <c r="T30" s="53">
        <v>0</v>
      </c>
      <c r="U30" s="53">
        <v>0</v>
      </c>
      <c r="V30" s="53">
        <v>0</v>
      </c>
      <c r="W30" s="52">
        <v>0</v>
      </c>
      <c r="X30" s="53"/>
      <c r="Y30" s="53"/>
      <c r="Z30" s="53"/>
      <c r="AA30" s="53"/>
      <c r="AB30" s="53"/>
      <c r="AC30" s="53"/>
      <c r="AD30" s="53"/>
      <c r="AE30" s="53"/>
      <c r="AF30" s="53"/>
      <c r="AG30" s="53"/>
      <c r="AH30" s="53"/>
      <c r="AI30" s="53"/>
      <c r="AJ30" s="53"/>
      <c r="AK30" s="53"/>
      <c r="AL30" s="53"/>
      <c r="AM30" s="53">
        <v>0</v>
      </c>
      <c r="AN30" s="53"/>
      <c r="AO30" s="53"/>
      <c r="AP30" s="53"/>
      <c r="AQ30" s="53"/>
      <c r="AR30" s="53"/>
      <c r="AS30" s="53"/>
      <c r="AT30" s="52">
        <v>0</v>
      </c>
      <c r="AU30" s="53">
        <v>0</v>
      </c>
      <c r="AV30" s="53">
        <v>0</v>
      </c>
      <c r="AW30" s="53">
        <v>0</v>
      </c>
      <c r="AX30" s="53">
        <v>0</v>
      </c>
      <c r="AY30" s="53">
        <v>0</v>
      </c>
      <c r="AZ30" s="52">
        <v>0</v>
      </c>
      <c r="BA30" s="53"/>
      <c r="BB30" s="53"/>
      <c r="BC30" s="53"/>
      <c r="BD30" s="53"/>
      <c r="BE30" s="53"/>
      <c r="BF30" s="53"/>
      <c r="BG30" s="53"/>
      <c r="BH30" s="53">
        <v>0</v>
      </c>
      <c r="BI30" s="53"/>
      <c r="BJ30" s="53">
        <v>0</v>
      </c>
      <c r="BK30" s="53">
        <v>0</v>
      </c>
      <c r="BL30" s="53">
        <v>0</v>
      </c>
      <c r="BM30" s="53">
        <v>0</v>
      </c>
      <c r="BN30" s="53"/>
      <c r="BO30" s="52"/>
      <c r="BP30" s="53"/>
      <c r="BQ30" s="53"/>
      <c r="BR30" s="54"/>
      <c r="BS30" s="54"/>
      <c r="BT30" s="52"/>
    </row>
    <row r="31" spans="1:72">
      <c r="A31" s="48" t="s">
        <v>167</v>
      </c>
      <c r="B31" s="49" t="s">
        <v>223</v>
      </c>
      <c r="C31" s="49"/>
      <c r="D31" s="49"/>
      <c r="E31" s="49"/>
      <c r="F31" s="50" t="s">
        <v>224</v>
      </c>
      <c r="G31" s="50"/>
      <c r="H31" s="51">
        <v>15524.839973249258</v>
      </c>
      <c r="I31" s="52"/>
      <c r="J31" s="53"/>
      <c r="K31" s="53"/>
      <c r="L31" s="53"/>
      <c r="M31" s="53"/>
      <c r="N31" s="53"/>
      <c r="O31" s="53"/>
      <c r="P31" s="53"/>
      <c r="Q31" s="53"/>
      <c r="R31" s="53"/>
      <c r="S31" s="53"/>
      <c r="T31" s="53"/>
      <c r="U31" s="53"/>
      <c r="V31" s="53"/>
      <c r="W31" s="52">
        <v>15524.839973249258</v>
      </c>
      <c r="X31" s="53">
        <v>14223.225374988057</v>
      </c>
      <c r="Y31" s="53"/>
      <c r="Z31" s="53">
        <v>1202.2785898538264</v>
      </c>
      <c r="AA31" s="53">
        <v>99.312123817712802</v>
      </c>
      <c r="AB31" s="53"/>
      <c r="AC31" s="53"/>
      <c r="AD31" s="53"/>
      <c r="AE31" s="53"/>
      <c r="AF31" s="53"/>
      <c r="AG31" s="53"/>
      <c r="AH31" s="53"/>
      <c r="AI31" s="53"/>
      <c r="AJ31" s="53"/>
      <c r="AK31" s="53"/>
      <c r="AL31" s="53"/>
      <c r="AM31" s="53"/>
      <c r="AN31" s="53"/>
      <c r="AO31" s="53"/>
      <c r="AP31" s="53"/>
      <c r="AQ31" s="53"/>
      <c r="AR31" s="53"/>
      <c r="AS31" s="53"/>
      <c r="AT31" s="52"/>
      <c r="AU31" s="53"/>
      <c r="AV31" s="53"/>
      <c r="AW31" s="53"/>
      <c r="AX31" s="53"/>
      <c r="AY31" s="53"/>
      <c r="AZ31" s="52"/>
      <c r="BA31" s="53"/>
      <c r="BB31" s="53"/>
      <c r="BC31" s="53"/>
      <c r="BD31" s="53"/>
      <c r="BE31" s="53"/>
      <c r="BF31" s="53"/>
      <c r="BG31" s="53"/>
      <c r="BH31" s="53"/>
      <c r="BI31" s="53"/>
      <c r="BJ31" s="53"/>
      <c r="BK31" s="53"/>
      <c r="BL31" s="53"/>
      <c r="BM31" s="53"/>
      <c r="BN31" s="53"/>
      <c r="BO31" s="52"/>
      <c r="BP31" s="53"/>
      <c r="BQ31" s="53"/>
      <c r="BR31" s="54"/>
      <c r="BS31" s="54"/>
      <c r="BT31" s="52"/>
    </row>
    <row r="32" spans="1:72">
      <c r="A32" s="48" t="s">
        <v>167</v>
      </c>
      <c r="B32" s="49" t="s">
        <v>225</v>
      </c>
      <c r="C32" s="49"/>
      <c r="D32" s="49"/>
      <c r="E32" s="49"/>
      <c r="F32" s="50" t="s">
        <v>226</v>
      </c>
      <c r="G32" s="50"/>
      <c r="H32" s="51">
        <v>348.88220120378332</v>
      </c>
      <c r="I32" s="52">
        <v>0</v>
      </c>
      <c r="J32" s="53">
        <v>0</v>
      </c>
      <c r="K32" s="53">
        <v>0</v>
      </c>
      <c r="L32" s="53">
        <v>0</v>
      </c>
      <c r="M32" s="53">
        <v>0</v>
      </c>
      <c r="N32" s="53">
        <v>0</v>
      </c>
      <c r="O32" s="53">
        <v>0</v>
      </c>
      <c r="P32" s="53">
        <v>0</v>
      </c>
      <c r="Q32" s="53">
        <v>0</v>
      </c>
      <c r="R32" s="53">
        <v>0</v>
      </c>
      <c r="S32" s="53">
        <v>0</v>
      </c>
      <c r="T32" s="53">
        <v>0</v>
      </c>
      <c r="U32" s="53">
        <v>0</v>
      </c>
      <c r="V32" s="53">
        <v>0</v>
      </c>
      <c r="W32" s="52">
        <v>31.408235406515715</v>
      </c>
      <c r="X32" s="53"/>
      <c r="Y32" s="53"/>
      <c r="Z32" s="53"/>
      <c r="AA32" s="53"/>
      <c r="AB32" s="53"/>
      <c r="AC32" s="53">
        <v>9.2911053788095916</v>
      </c>
      <c r="AD32" s="53"/>
      <c r="AE32" s="53">
        <v>7.7147224610681189</v>
      </c>
      <c r="AF32" s="53"/>
      <c r="AG32" s="53"/>
      <c r="AH32" s="53"/>
      <c r="AI32" s="53"/>
      <c r="AJ32" s="53"/>
      <c r="AK32" s="53"/>
      <c r="AL32" s="53">
        <v>14.402407566638004</v>
      </c>
      <c r="AM32" s="53">
        <v>0</v>
      </c>
      <c r="AN32" s="53"/>
      <c r="AO32" s="53"/>
      <c r="AP32" s="53"/>
      <c r="AQ32" s="53"/>
      <c r="AR32" s="53"/>
      <c r="AS32" s="53"/>
      <c r="AT32" s="52">
        <v>15.716059998089232</v>
      </c>
      <c r="AU32" s="53">
        <v>15.381675742810737</v>
      </c>
      <c r="AV32" s="53">
        <v>0</v>
      </c>
      <c r="AW32" s="53">
        <v>0.3343842552784943</v>
      </c>
      <c r="AX32" s="53">
        <v>0</v>
      </c>
      <c r="AY32" s="53">
        <v>0</v>
      </c>
      <c r="AZ32" s="52">
        <v>174.62023502436227</v>
      </c>
      <c r="BA32" s="53"/>
      <c r="BB32" s="53"/>
      <c r="BC32" s="53"/>
      <c r="BD32" s="53">
        <v>0</v>
      </c>
      <c r="BE32" s="53"/>
      <c r="BF32" s="53">
        <v>124.43871214292538</v>
      </c>
      <c r="BG32" s="53"/>
      <c r="BH32" s="53">
        <v>3.6065730390751884</v>
      </c>
      <c r="BI32" s="53">
        <v>46.574949842361704</v>
      </c>
      <c r="BJ32" s="53">
        <v>0</v>
      </c>
      <c r="BK32" s="53">
        <v>0</v>
      </c>
      <c r="BL32" s="53">
        <v>0</v>
      </c>
      <c r="BM32" s="53">
        <v>0</v>
      </c>
      <c r="BN32" s="53">
        <v>0</v>
      </c>
      <c r="BO32" s="52">
        <v>46.574949842361704</v>
      </c>
      <c r="BP32" s="53">
        <v>0</v>
      </c>
      <c r="BQ32" s="53">
        <v>46.574949842361704</v>
      </c>
      <c r="BR32" s="54"/>
      <c r="BS32" s="54"/>
      <c r="BT32" s="52">
        <v>80.562720932454383</v>
      </c>
    </row>
    <row r="33" spans="1:72">
      <c r="A33" s="55"/>
      <c r="B33" s="48" t="s">
        <v>167</v>
      </c>
      <c r="C33" s="49" t="s">
        <v>227</v>
      </c>
      <c r="D33" s="49"/>
      <c r="E33" s="49"/>
      <c r="F33" s="50" t="s">
        <v>228</v>
      </c>
      <c r="G33" s="50"/>
      <c r="H33" s="51">
        <v>268.29559568166616</v>
      </c>
      <c r="I33" s="52">
        <v>0</v>
      </c>
      <c r="J33" s="53">
        <v>0</v>
      </c>
      <c r="K33" s="53">
        <v>0</v>
      </c>
      <c r="L33" s="53">
        <v>0</v>
      </c>
      <c r="M33" s="53">
        <v>0</v>
      </c>
      <c r="N33" s="53">
        <v>0</v>
      </c>
      <c r="O33" s="53">
        <v>0</v>
      </c>
      <c r="P33" s="53">
        <v>0</v>
      </c>
      <c r="Q33" s="53">
        <v>0</v>
      </c>
      <c r="R33" s="53">
        <v>0</v>
      </c>
      <c r="S33" s="53">
        <v>0</v>
      </c>
      <c r="T33" s="53">
        <v>0</v>
      </c>
      <c r="U33" s="53">
        <v>0</v>
      </c>
      <c r="V33" s="53">
        <v>0</v>
      </c>
      <c r="W33" s="52">
        <v>31.408235406515715</v>
      </c>
      <c r="X33" s="53"/>
      <c r="Y33" s="53"/>
      <c r="Z33" s="53"/>
      <c r="AA33" s="53"/>
      <c r="AB33" s="53"/>
      <c r="AC33" s="53">
        <v>9.2911053788095916</v>
      </c>
      <c r="AD33" s="53"/>
      <c r="AE33" s="53">
        <v>7.7147224610681189</v>
      </c>
      <c r="AF33" s="53"/>
      <c r="AG33" s="53"/>
      <c r="AH33" s="53"/>
      <c r="AI33" s="53"/>
      <c r="AJ33" s="53"/>
      <c r="AK33" s="53"/>
      <c r="AL33" s="53">
        <v>14.402407566638004</v>
      </c>
      <c r="AM33" s="53">
        <v>0</v>
      </c>
      <c r="AN33" s="53"/>
      <c r="AO33" s="53"/>
      <c r="AP33" s="53"/>
      <c r="AQ33" s="53"/>
      <c r="AR33" s="53"/>
      <c r="AS33" s="53"/>
      <c r="AT33" s="52">
        <v>15.716059998089232</v>
      </c>
      <c r="AU33" s="53">
        <v>15.381675742810737</v>
      </c>
      <c r="AV33" s="53">
        <v>0</v>
      </c>
      <c r="AW33" s="53">
        <v>0.3343842552784943</v>
      </c>
      <c r="AX33" s="53">
        <v>0</v>
      </c>
      <c r="AY33" s="53">
        <v>0</v>
      </c>
      <c r="AZ33" s="52">
        <v>174.62023502436227</v>
      </c>
      <c r="BA33" s="53"/>
      <c r="BB33" s="53"/>
      <c r="BC33" s="53"/>
      <c r="BD33" s="53">
        <v>0</v>
      </c>
      <c r="BE33" s="53"/>
      <c r="BF33" s="53">
        <v>124.43871214292538</v>
      </c>
      <c r="BG33" s="53"/>
      <c r="BH33" s="53">
        <v>3.6065730390751884</v>
      </c>
      <c r="BI33" s="53">
        <v>46.574949842361704</v>
      </c>
      <c r="BJ33" s="53">
        <v>0</v>
      </c>
      <c r="BK33" s="53">
        <v>0</v>
      </c>
      <c r="BL33" s="53">
        <v>0</v>
      </c>
      <c r="BM33" s="53">
        <v>0</v>
      </c>
      <c r="BN33" s="53">
        <v>0</v>
      </c>
      <c r="BO33" s="52">
        <v>46.574949842361704</v>
      </c>
      <c r="BP33" s="53">
        <v>0</v>
      </c>
      <c r="BQ33" s="53">
        <v>46.574949842361704</v>
      </c>
      <c r="BR33" s="54"/>
      <c r="BS33" s="54"/>
      <c r="BT33" s="52"/>
    </row>
    <row r="34" spans="1:72">
      <c r="A34" s="55"/>
      <c r="B34" s="48" t="s">
        <v>167</v>
      </c>
      <c r="C34" s="49" t="s">
        <v>229</v>
      </c>
      <c r="D34" s="49"/>
      <c r="E34" s="49"/>
      <c r="F34" s="50" t="s">
        <v>230</v>
      </c>
      <c r="G34" s="50"/>
      <c r="H34" s="51">
        <v>0</v>
      </c>
      <c r="I34" s="52">
        <v>0</v>
      </c>
      <c r="J34" s="53">
        <v>0</v>
      </c>
      <c r="K34" s="53">
        <v>0</v>
      </c>
      <c r="L34" s="53">
        <v>0</v>
      </c>
      <c r="M34" s="53">
        <v>0</v>
      </c>
      <c r="N34" s="53">
        <v>0</v>
      </c>
      <c r="O34" s="53">
        <v>0</v>
      </c>
      <c r="P34" s="53">
        <v>0</v>
      </c>
      <c r="Q34" s="53">
        <v>0</v>
      </c>
      <c r="R34" s="53">
        <v>0</v>
      </c>
      <c r="S34" s="53">
        <v>0</v>
      </c>
      <c r="T34" s="53">
        <v>0</v>
      </c>
      <c r="U34" s="53">
        <v>0</v>
      </c>
      <c r="V34" s="53">
        <v>0</v>
      </c>
      <c r="W34" s="52">
        <v>0</v>
      </c>
      <c r="X34" s="53"/>
      <c r="Y34" s="53"/>
      <c r="Z34" s="53"/>
      <c r="AA34" s="53"/>
      <c r="AB34" s="53"/>
      <c r="AC34" s="53"/>
      <c r="AD34" s="53"/>
      <c r="AE34" s="53"/>
      <c r="AF34" s="53"/>
      <c r="AG34" s="53"/>
      <c r="AH34" s="53"/>
      <c r="AI34" s="53"/>
      <c r="AJ34" s="53"/>
      <c r="AK34" s="53"/>
      <c r="AL34" s="53"/>
      <c r="AM34" s="53">
        <v>0</v>
      </c>
      <c r="AN34" s="53"/>
      <c r="AO34" s="53"/>
      <c r="AP34" s="53"/>
      <c r="AQ34" s="53"/>
      <c r="AR34" s="53"/>
      <c r="AS34" s="53"/>
      <c r="AT34" s="52">
        <v>0</v>
      </c>
      <c r="AU34" s="53">
        <v>0</v>
      </c>
      <c r="AV34" s="53">
        <v>0</v>
      </c>
      <c r="AW34" s="53">
        <v>0</v>
      </c>
      <c r="AX34" s="53">
        <v>0</v>
      </c>
      <c r="AY34" s="53">
        <v>0</v>
      </c>
      <c r="AZ34" s="52">
        <v>0</v>
      </c>
      <c r="BA34" s="53"/>
      <c r="BB34" s="53"/>
      <c r="BC34" s="53"/>
      <c r="BD34" s="53">
        <v>0</v>
      </c>
      <c r="BE34" s="53"/>
      <c r="BF34" s="53">
        <v>0</v>
      </c>
      <c r="BG34" s="53"/>
      <c r="BH34" s="53">
        <v>0</v>
      </c>
      <c r="BI34" s="53">
        <v>0</v>
      </c>
      <c r="BJ34" s="53">
        <v>0</v>
      </c>
      <c r="BK34" s="53">
        <v>0</v>
      </c>
      <c r="BL34" s="53">
        <v>0</v>
      </c>
      <c r="BM34" s="53">
        <v>0</v>
      </c>
      <c r="BN34" s="53">
        <v>0</v>
      </c>
      <c r="BO34" s="52">
        <v>0</v>
      </c>
      <c r="BP34" s="53">
        <v>0</v>
      </c>
      <c r="BQ34" s="53">
        <v>0</v>
      </c>
      <c r="BR34" s="54"/>
      <c r="BS34" s="54"/>
      <c r="BT34" s="52"/>
    </row>
    <row r="35" spans="1:72">
      <c r="A35" s="55"/>
      <c r="B35" s="48" t="s">
        <v>167</v>
      </c>
      <c r="C35" s="49" t="s">
        <v>231</v>
      </c>
      <c r="D35" s="49"/>
      <c r="E35" s="49"/>
      <c r="F35" s="50" t="s">
        <v>232</v>
      </c>
      <c r="G35" s="50"/>
      <c r="H35" s="51">
        <v>14.521830514951752</v>
      </c>
      <c r="I35" s="52"/>
      <c r="J35" s="53"/>
      <c r="K35" s="53"/>
      <c r="L35" s="53"/>
      <c r="M35" s="53"/>
      <c r="N35" s="53"/>
      <c r="O35" s="53"/>
      <c r="P35" s="53"/>
      <c r="Q35" s="53"/>
      <c r="R35" s="53"/>
      <c r="S35" s="53"/>
      <c r="T35" s="53"/>
      <c r="U35" s="53"/>
      <c r="V35" s="53"/>
      <c r="W35" s="52"/>
      <c r="X35" s="53"/>
      <c r="Y35" s="53"/>
      <c r="Z35" s="53"/>
      <c r="AA35" s="53"/>
      <c r="AB35" s="53"/>
      <c r="AC35" s="53"/>
      <c r="AD35" s="53"/>
      <c r="AE35" s="53"/>
      <c r="AF35" s="53"/>
      <c r="AG35" s="53"/>
      <c r="AH35" s="53"/>
      <c r="AI35" s="53"/>
      <c r="AJ35" s="53"/>
      <c r="AK35" s="53"/>
      <c r="AL35" s="53"/>
      <c r="AM35" s="53"/>
      <c r="AN35" s="53"/>
      <c r="AO35" s="53"/>
      <c r="AP35" s="53"/>
      <c r="AQ35" s="53"/>
      <c r="AR35" s="53"/>
      <c r="AS35" s="53"/>
      <c r="AT35" s="52"/>
      <c r="AU35" s="53"/>
      <c r="AV35" s="53"/>
      <c r="AW35" s="53"/>
      <c r="AX35" s="53"/>
      <c r="AY35" s="53"/>
      <c r="AZ35" s="52"/>
      <c r="BA35" s="53"/>
      <c r="BB35" s="53"/>
      <c r="BC35" s="53"/>
      <c r="BD35" s="53"/>
      <c r="BE35" s="53"/>
      <c r="BF35" s="53"/>
      <c r="BG35" s="53"/>
      <c r="BH35" s="53"/>
      <c r="BI35" s="53"/>
      <c r="BJ35" s="53"/>
      <c r="BK35" s="53"/>
      <c r="BL35" s="53"/>
      <c r="BM35" s="53"/>
      <c r="BN35" s="53"/>
      <c r="BO35" s="52"/>
      <c r="BP35" s="53"/>
      <c r="BQ35" s="53"/>
      <c r="BR35" s="54"/>
      <c r="BS35" s="54"/>
      <c r="BT35" s="52">
        <v>14.521830514951752</v>
      </c>
    </row>
    <row r="36" spans="1:72">
      <c r="A36" s="55"/>
      <c r="B36" s="48" t="s">
        <v>167</v>
      </c>
      <c r="C36" s="49" t="s">
        <v>233</v>
      </c>
      <c r="D36" s="49"/>
      <c r="E36" s="49"/>
      <c r="F36" s="50" t="s">
        <v>234</v>
      </c>
      <c r="G36" s="50"/>
      <c r="H36" s="51">
        <v>66.040890417502624</v>
      </c>
      <c r="I36" s="52"/>
      <c r="J36" s="53"/>
      <c r="K36" s="53"/>
      <c r="L36" s="53"/>
      <c r="M36" s="53"/>
      <c r="N36" s="53"/>
      <c r="O36" s="53"/>
      <c r="P36" s="53"/>
      <c r="Q36" s="53"/>
      <c r="R36" s="53"/>
      <c r="S36" s="53"/>
      <c r="T36" s="53"/>
      <c r="U36" s="53"/>
      <c r="V36" s="53"/>
      <c r="W36" s="52"/>
      <c r="X36" s="53"/>
      <c r="Y36" s="53"/>
      <c r="Z36" s="53"/>
      <c r="AA36" s="53"/>
      <c r="AB36" s="53"/>
      <c r="AC36" s="53"/>
      <c r="AD36" s="53"/>
      <c r="AE36" s="53"/>
      <c r="AF36" s="53"/>
      <c r="AG36" s="53"/>
      <c r="AH36" s="53"/>
      <c r="AI36" s="53"/>
      <c r="AJ36" s="53"/>
      <c r="AK36" s="53"/>
      <c r="AL36" s="53"/>
      <c r="AM36" s="53"/>
      <c r="AN36" s="53"/>
      <c r="AO36" s="53"/>
      <c r="AP36" s="53"/>
      <c r="AQ36" s="53"/>
      <c r="AR36" s="53"/>
      <c r="AS36" s="53"/>
      <c r="AT36" s="52"/>
      <c r="AU36" s="53"/>
      <c r="AV36" s="53"/>
      <c r="AW36" s="53"/>
      <c r="AX36" s="53"/>
      <c r="AY36" s="53"/>
      <c r="AZ36" s="52"/>
      <c r="BA36" s="53"/>
      <c r="BB36" s="53"/>
      <c r="BC36" s="53"/>
      <c r="BD36" s="53"/>
      <c r="BE36" s="53"/>
      <c r="BF36" s="53"/>
      <c r="BG36" s="53"/>
      <c r="BH36" s="53"/>
      <c r="BI36" s="53"/>
      <c r="BJ36" s="53"/>
      <c r="BK36" s="53"/>
      <c r="BL36" s="53"/>
      <c r="BM36" s="53"/>
      <c r="BN36" s="53"/>
      <c r="BO36" s="52"/>
      <c r="BP36" s="53"/>
      <c r="BQ36" s="53"/>
      <c r="BR36" s="54"/>
      <c r="BS36" s="54"/>
      <c r="BT36" s="52">
        <v>66.040890417502624</v>
      </c>
    </row>
    <row r="37" spans="1:72">
      <c r="A37" s="48" t="s">
        <v>167</v>
      </c>
      <c r="B37" s="49" t="s">
        <v>235</v>
      </c>
      <c r="C37" s="49"/>
      <c r="D37" s="49"/>
      <c r="E37" s="49"/>
      <c r="F37" s="50" t="s">
        <v>236</v>
      </c>
      <c r="G37" s="50"/>
      <c r="H37" s="51">
        <v>0</v>
      </c>
      <c r="I37" s="52">
        <v>0</v>
      </c>
      <c r="J37" s="53">
        <v>0</v>
      </c>
      <c r="K37" s="53">
        <v>0</v>
      </c>
      <c r="L37" s="53">
        <v>0</v>
      </c>
      <c r="M37" s="53">
        <v>0</v>
      </c>
      <c r="N37" s="53">
        <v>0</v>
      </c>
      <c r="O37" s="53">
        <v>0</v>
      </c>
      <c r="P37" s="53">
        <v>0</v>
      </c>
      <c r="Q37" s="53">
        <v>0</v>
      </c>
      <c r="R37" s="53">
        <v>0</v>
      </c>
      <c r="S37" s="53">
        <v>0</v>
      </c>
      <c r="T37" s="53">
        <v>0</v>
      </c>
      <c r="U37" s="53">
        <v>0</v>
      </c>
      <c r="V37" s="53">
        <v>0</v>
      </c>
      <c r="W37" s="52">
        <v>0</v>
      </c>
      <c r="X37" s="53"/>
      <c r="Y37" s="53"/>
      <c r="Z37" s="53"/>
      <c r="AA37" s="53"/>
      <c r="AB37" s="53"/>
      <c r="AC37" s="53"/>
      <c r="AD37" s="53"/>
      <c r="AE37" s="53"/>
      <c r="AF37" s="53"/>
      <c r="AG37" s="53"/>
      <c r="AH37" s="53"/>
      <c r="AI37" s="53"/>
      <c r="AJ37" s="53"/>
      <c r="AK37" s="53"/>
      <c r="AL37" s="53"/>
      <c r="AM37" s="53">
        <v>0</v>
      </c>
      <c r="AN37" s="53"/>
      <c r="AO37" s="53"/>
      <c r="AP37" s="53"/>
      <c r="AQ37" s="53"/>
      <c r="AR37" s="53"/>
      <c r="AS37" s="53"/>
      <c r="AT37" s="52">
        <v>0</v>
      </c>
      <c r="AU37" s="53"/>
      <c r="AV37" s="53">
        <v>0</v>
      </c>
      <c r="AW37" s="53">
        <v>0</v>
      </c>
      <c r="AX37" s="53">
        <v>0</v>
      </c>
      <c r="AY37" s="53">
        <v>0</v>
      </c>
      <c r="AZ37" s="52">
        <v>0</v>
      </c>
      <c r="BA37" s="53"/>
      <c r="BB37" s="53"/>
      <c r="BC37" s="53"/>
      <c r="BD37" s="53"/>
      <c r="BE37" s="53"/>
      <c r="BF37" s="53"/>
      <c r="BG37" s="53"/>
      <c r="BH37" s="53"/>
      <c r="BI37" s="53"/>
      <c r="BJ37" s="53">
        <v>0</v>
      </c>
      <c r="BK37" s="53">
        <v>0</v>
      </c>
      <c r="BL37" s="53">
        <v>0</v>
      </c>
      <c r="BM37" s="53">
        <v>0</v>
      </c>
      <c r="BN37" s="53"/>
      <c r="BO37" s="52">
        <v>0</v>
      </c>
      <c r="BP37" s="53">
        <v>0</v>
      </c>
      <c r="BQ37" s="53"/>
      <c r="BR37" s="54"/>
      <c r="BS37" s="54"/>
      <c r="BT37" s="52"/>
    </row>
    <row r="38" spans="1:72">
      <c r="A38" s="48" t="s">
        <v>167</v>
      </c>
      <c r="B38" s="49" t="s">
        <v>237</v>
      </c>
      <c r="C38" s="49"/>
      <c r="D38" s="49"/>
      <c r="E38" s="49"/>
      <c r="F38" s="50" t="s">
        <v>238</v>
      </c>
      <c r="G38" s="50"/>
      <c r="H38" s="51">
        <v>0</v>
      </c>
      <c r="I38" s="52">
        <v>0</v>
      </c>
      <c r="J38" s="53">
        <v>0</v>
      </c>
      <c r="K38" s="53">
        <v>0</v>
      </c>
      <c r="L38" s="53">
        <v>0</v>
      </c>
      <c r="M38" s="53">
        <v>0</v>
      </c>
      <c r="N38" s="53">
        <v>0</v>
      </c>
      <c r="O38" s="53">
        <v>0</v>
      </c>
      <c r="P38" s="53">
        <v>0</v>
      </c>
      <c r="Q38" s="53">
        <v>0</v>
      </c>
      <c r="R38" s="53">
        <v>0</v>
      </c>
      <c r="S38" s="53">
        <v>0</v>
      </c>
      <c r="T38" s="53">
        <v>0</v>
      </c>
      <c r="U38" s="53">
        <v>0</v>
      </c>
      <c r="V38" s="53">
        <v>0</v>
      </c>
      <c r="W38" s="52"/>
      <c r="X38" s="53"/>
      <c r="Y38" s="53"/>
      <c r="Z38" s="53"/>
      <c r="AA38" s="53"/>
      <c r="AB38" s="53"/>
      <c r="AC38" s="53"/>
      <c r="AD38" s="53"/>
      <c r="AE38" s="53"/>
      <c r="AF38" s="53"/>
      <c r="AG38" s="53"/>
      <c r="AH38" s="53"/>
      <c r="AI38" s="53"/>
      <c r="AJ38" s="53"/>
      <c r="AK38" s="53"/>
      <c r="AL38" s="53"/>
      <c r="AM38" s="53"/>
      <c r="AN38" s="53"/>
      <c r="AO38" s="53"/>
      <c r="AP38" s="53"/>
      <c r="AQ38" s="53"/>
      <c r="AR38" s="53"/>
      <c r="AS38" s="53"/>
      <c r="AT38" s="52">
        <v>0</v>
      </c>
      <c r="AU38" s="53"/>
      <c r="AV38" s="53">
        <v>0</v>
      </c>
      <c r="AW38" s="53">
        <v>0</v>
      </c>
      <c r="AX38" s="53">
        <v>0</v>
      </c>
      <c r="AY38" s="53">
        <v>0</v>
      </c>
      <c r="AZ38" s="52">
        <v>0</v>
      </c>
      <c r="BA38" s="53"/>
      <c r="BB38" s="53"/>
      <c r="BC38" s="53"/>
      <c r="BD38" s="53"/>
      <c r="BE38" s="53"/>
      <c r="BF38" s="53">
        <v>0</v>
      </c>
      <c r="BG38" s="53">
        <v>0</v>
      </c>
      <c r="BH38" s="53"/>
      <c r="BI38" s="53">
        <v>0</v>
      </c>
      <c r="BJ38" s="53">
        <v>0</v>
      </c>
      <c r="BK38" s="53">
        <v>0</v>
      </c>
      <c r="BL38" s="53">
        <v>0</v>
      </c>
      <c r="BM38" s="53">
        <v>0</v>
      </c>
      <c r="BN38" s="53"/>
      <c r="BO38" s="52">
        <v>0</v>
      </c>
      <c r="BP38" s="53">
        <v>0</v>
      </c>
      <c r="BQ38" s="53">
        <v>0</v>
      </c>
      <c r="BR38" s="54"/>
      <c r="BS38" s="54"/>
      <c r="BT38" s="52"/>
    </row>
    <row r="39" spans="1:72">
      <c r="A39" s="48" t="s">
        <v>167</v>
      </c>
      <c r="B39" s="49" t="s">
        <v>239</v>
      </c>
      <c r="C39" s="49"/>
      <c r="D39" s="49"/>
      <c r="E39" s="49"/>
      <c r="F39" s="50" t="s">
        <v>240</v>
      </c>
      <c r="G39" s="50"/>
      <c r="H39" s="51">
        <v>0</v>
      </c>
      <c r="I39" s="52">
        <v>0</v>
      </c>
      <c r="J39" s="53">
        <v>0</v>
      </c>
      <c r="K39" s="53">
        <v>0</v>
      </c>
      <c r="L39" s="53">
        <v>0</v>
      </c>
      <c r="M39" s="53">
        <v>0</v>
      </c>
      <c r="N39" s="53">
        <v>0</v>
      </c>
      <c r="O39" s="53">
        <v>0</v>
      </c>
      <c r="P39" s="53">
        <v>0</v>
      </c>
      <c r="Q39" s="53">
        <v>0</v>
      </c>
      <c r="R39" s="53">
        <v>0</v>
      </c>
      <c r="S39" s="53">
        <v>0</v>
      </c>
      <c r="T39" s="53">
        <v>0</v>
      </c>
      <c r="U39" s="53">
        <v>0</v>
      </c>
      <c r="V39" s="53">
        <v>0</v>
      </c>
      <c r="W39" s="52"/>
      <c r="X39" s="53"/>
      <c r="Y39" s="53"/>
      <c r="Z39" s="53"/>
      <c r="AA39" s="53"/>
      <c r="AB39" s="53"/>
      <c r="AC39" s="53"/>
      <c r="AD39" s="53"/>
      <c r="AE39" s="53"/>
      <c r="AF39" s="53"/>
      <c r="AG39" s="53"/>
      <c r="AH39" s="53"/>
      <c r="AI39" s="53"/>
      <c r="AJ39" s="53"/>
      <c r="AK39" s="53"/>
      <c r="AL39" s="53"/>
      <c r="AM39" s="53"/>
      <c r="AN39" s="53"/>
      <c r="AO39" s="53"/>
      <c r="AP39" s="53"/>
      <c r="AQ39" s="53"/>
      <c r="AR39" s="53"/>
      <c r="AS39" s="53"/>
      <c r="AT39" s="52">
        <v>0</v>
      </c>
      <c r="AU39" s="53"/>
      <c r="AV39" s="53">
        <v>0</v>
      </c>
      <c r="AW39" s="53">
        <v>0</v>
      </c>
      <c r="AX39" s="53">
        <v>0</v>
      </c>
      <c r="AY39" s="53">
        <v>0</v>
      </c>
      <c r="AZ39" s="52"/>
      <c r="BA39" s="53"/>
      <c r="BB39" s="53"/>
      <c r="BC39" s="53"/>
      <c r="BD39" s="53"/>
      <c r="BE39" s="53"/>
      <c r="BF39" s="53"/>
      <c r="BG39" s="53"/>
      <c r="BH39" s="53"/>
      <c r="BI39" s="53"/>
      <c r="BJ39" s="53"/>
      <c r="BK39" s="53"/>
      <c r="BL39" s="53"/>
      <c r="BM39" s="53"/>
      <c r="BN39" s="53"/>
      <c r="BO39" s="52"/>
      <c r="BP39" s="53"/>
      <c r="BQ39" s="53"/>
      <c r="BR39" s="54"/>
      <c r="BS39" s="54"/>
      <c r="BT39" s="52"/>
    </row>
    <row r="40" spans="1:72">
      <c r="A40" s="48" t="s">
        <v>167</v>
      </c>
      <c r="B40" s="49" t="s">
        <v>241</v>
      </c>
      <c r="C40" s="49"/>
      <c r="D40" s="49"/>
      <c r="E40" s="49"/>
      <c r="F40" s="50" t="s">
        <v>242</v>
      </c>
      <c r="G40" s="50"/>
      <c r="H40" s="51">
        <v>0</v>
      </c>
      <c r="I40" s="52"/>
      <c r="J40" s="53"/>
      <c r="K40" s="53"/>
      <c r="L40" s="53"/>
      <c r="M40" s="53"/>
      <c r="N40" s="53"/>
      <c r="O40" s="53"/>
      <c r="P40" s="53"/>
      <c r="Q40" s="53"/>
      <c r="R40" s="53"/>
      <c r="S40" s="53"/>
      <c r="T40" s="53"/>
      <c r="U40" s="53"/>
      <c r="V40" s="53"/>
      <c r="W40" s="52">
        <v>0</v>
      </c>
      <c r="X40" s="53"/>
      <c r="Y40" s="53"/>
      <c r="Z40" s="53"/>
      <c r="AA40" s="53"/>
      <c r="AB40" s="53"/>
      <c r="AC40" s="53"/>
      <c r="AD40" s="53"/>
      <c r="AE40" s="53"/>
      <c r="AF40" s="53"/>
      <c r="AG40" s="53"/>
      <c r="AH40" s="53"/>
      <c r="AI40" s="53"/>
      <c r="AJ40" s="53"/>
      <c r="AK40" s="53"/>
      <c r="AL40" s="53"/>
      <c r="AM40" s="53">
        <v>0</v>
      </c>
      <c r="AN40" s="53"/>
      <c r="AO40" s="53"/>
      <c r="AP40" s="53"/>
      <c r="AQ40" s="53"/>
      <c r="AR40" s="53"/>
      <c r="AS40" s="53"/>
      <c r="AT40" s="52">
        <v>0</v>
      </c>
      <c r="AU40" s="53"/>
      <c r="AV40" s="53">
        <v>0</v>
      </c>
      <c r="AW40" s="53">
        <v>0</v>
      </c>
      <c r="AX40" s="53">
        <v>0</v>
      </c>
      <c r="AY40" s="53">
        <v>0</v>
      </c>
      <c r="AZ40" s="52">
        <v>0</v>
      </c>
      <c r="BA40" s="53"/>
      <c r="BB40" s="53"/>
      <c r="BC40" s="53"/>
      <c r="BD40" s="53"/>
      <c r="BE40" s="53"/>
      <c r="BF40" s="53"/>
      <c r="BG40" s="53"/>
      <c r="BH40" s="53">
        <v>0</v>
      </c>
      <c r="BI40" s="53"/>
      <c r="BJ40" s="53">
        <v>0</v>
      </c>
      <c r="BK40" s="53">
        <v>0</v>
      </c>
      <c r="BL40" s="53">
        <v>0</v>
      </c>
      <c r="BM40" s="53"/>
      <c r="BN40" s="53"/>
      <c r="BO40" s="52"/>
      <c r="BP40" s="53"/>
      <c r="BQ40" s="53"/>
      <c r="BR40" s="54"/>
      <c r="BS40" s="54"/>
      <c r="BT40" s="52"/>
    </row>
    <row r="41" spans="1:72">
      <c r="A41" s="48" t="s">
        <v>167</v>
      </c>
      <c r="B41" s="49" t="s">
        <v>243</v>
      </c>
      <c r="C41" s="49"/>
      <c r="D41" s="49"/>
      <c r="E41" s="49"/>
      <c r="F41" s="50" t="s">
        <v>244</v>
      </c>
      <c r="G41" s="50"/>
      <c r="H41" s="51">
        <v>0</v>
      </c>
      <c r="I41" s="52"/>
      <c r="J41" s="53"/>
      <c r="K41" s="53"/>
      <c r="L41" s="53"/>
      <c r="M41" s="53"/>
      <c r="N41" s="53"/>
      <c r="O41" s="53"/>
      <c r="P41" s="53"/>
      <c r="Q41" s="53"/>
      <c r="R41" s="53"/>
      <c r="S41" s="53"/>
      <c r="T41" s="53"/>
      <c r="U41" s="53"/>
      <c r="V41" s="53"/>
      <c r="W41" s="52"/>
      <c r="X41" s="53"/>
      <c r="Y41" s="53"/>
      <c r="Z41" s="53"/>
      <c r="AA41" s="53"/>
      <c r="AB41" s="53"/>
      <c r="AC41" s="53"/>
      <c r="AD41" s="53"/>
      <c r="AE41" s="53"/>
      <c r="AF41" s="53"/>
      <c r="AG41" s="53"/>
      <c r="AH41" s="53"/>
      <c r="AI41" s="53"/>
      <c r="AJ41" s="53"/>
      <c r="AK41" s="53"/>
      <c r="AL41" s="53"/>
      <c r="AM41" s="53"/>
      <c r="AN41" s="53"/>
      <c r="AO41" s="53"/>
      <c r="AP41" s="53"/>
      <c r="AQ41" s="53"/>
      <c r="AR41" s="53"/>
      <c r="AS41" s="53"/>
      <c r="AT41" s="52"/>
      <c r="AU41" s="53"/>
      <c r="AV41" s="53"/>
      <c r="AW41" s="53"/>
      <c r="AX41" s="53"/>
      <c r="AY41" s="53"/>
      <c r="AZ41" s="52">
        <v>0</v>
      </c>
      <c r="BA41" s="53"/>
      <c r="BB41" s="53"/>
      <c r="BC41" s="53"/>
      <c r="BD41" s="53"/>
      <c r="BE41" s="53"/>
      <c r="BF41" s="53">
        <v>0</v>
      </c>
      <c r="BG41" s="53"/>
      <c r="BH41" s="53"/>
      <c r="BI41" s="53"/>
      <c r="BJ41" s="53">
        <v>0</v>
      </c>
      <c r="BK41" s="53">
        <v>0</v>
      </c>
      <c r="BL41" s="53">
        <v>0</v>
      </c>
      <c r="BM41" s="53">
        <v>0</v>
      </c>
      <c r="BN41" s="53"/>
      <c r="BO41" s="52"/>
      <c r="BP41" s="53"/>
      <c r="BQ41" s="53"/>
      <c r="BR41" s="54"/>
      <c r="BS41" s="54"/>
      <c r="BT41" s="52"/>
    </row>
    <row r="42" spans="1:72">
      <c r="A42" s="48" t="s">
        <v>167</v>
      </c>
      <c r="B42" s="49" t="s">
        <v>245</v>
      </c>
      <c r="C42" s="49"/>
      <c r="D42" s="49"/>
      <c r="E42" s="49"/>
      <c r="F42" s="50" t="s">
        <v>246</v>
      </c>
      <c r="G42" s="50"/>
      <c r="H42" s="51">
        <v>0</v>
      </c>
      <c r="I42" s="52"/>
      <c r="J42" s="53"/>
      <c r="K42" s="53"/>
      <c r="L42" s="53"/>
      <c r="M42" s="53"/>
      <c r="N42" s="53"/>
      <c r="O42" s="53"/>
      <c r="P42" s="53"/>
      <c r="Q42" s="53"/>
      <c r="R42" s="53"/>
      <c r="S42" s="53"/>
      <c r="T42" s="53"/>
      <c r="U42" s="53"/>
      <c r="V42" s="53"/>
      <c r="W42" s="52"/>
      <c r="X42" s="53"/>
      <c r="Y42" s="53"/>
      <c r="Z42" s="53"/>
      <c r="AA42" s="53"/>
      <c r="AB42" s="53"/>
      <c r="AC42" s="53"/>
      <c r="AD42" s="53"/>
      <c r="AE42" s="53"/>
      <c r="AF42" s="53"/>
      <c r="AG42" s="53"/>
      <c r="AH42" s="53"/>
      <c r="AI42" s="53"/>
      <c r="AJ42" s="53"/>
      <c r="AK42" s="53"/>
      <c r="AL42" s="53"/>
      <c r="AM42" s="53"/>
      <c r="AN42" s="53"/>
      <c r="AO42" s="53"/>
      <c r="AP42" s="53"/>
      <c r="AQ42" s="53"/>
      <c r="AR42" s="53"/>
      <c r="AS42" s="53"/>
      <c r="AT42" s="52">
        <v>0</v>
      </c>
      <c r="AU42" s="53">
        <v>0</v>
      </c>
      <c r="AV42" s="53"/>
      <c r="AW42" s="53"/>
      <c r="AX42" s="53"/>
      <c r="AY42" s="53"/>
      <c r="AZ42" s="52"/>
      <c r="BA42" s="53"/>
      <c r="BB42" s="53"/>
      <c r="BC42" s="53"/>
      <c r="BD42" s="53"/>
      <c r="BE42" s="53"/>
      <c r="BF42" s="53"/>
      <c r="BG42" s="53"/>
      <c r="BH42" s="53"/>
      <c r="BI42" s="53"/>
      <c r="BJ42" s="53"/>
      <c r="BK42" s="53"/>
      <c r="BL42" s="53"/>
      <c r="BM42" s="53"/>
      <c r="BN42" s="53"/>
      <c r="BO42" s="52"/>
      <c r="BP42" s="53"/>
      <c r="BQ42" s="53"/>
      <c r="BR42" s="54"/>
      <c r="BS42" s="54"/>
      <c r="BT42" s="52"/>
    </row>
    <row r="43" spans="1:72">
      <c r="A43" s="56" t="s">
        <v>167</v>
      </c>
      <c r="B43" s="57" t="s">
        <v>247</v>
      </c>
      <c r="C43" s="57"/>
      <c r="D43" s="57"/>
      <c r="E43" s="57"/>
      <c r="F43" s="58" t="s">
        <v>248</v>
      </c>
      <c r="G43" s="58"/>
      <c r="H43" s="59">
        <v>0</v>
      </c>
      <c r="I43" s="60">
        <v>0</v>
      </c>
      <c r="J43" s="61">
        <v>0</v>
      </c>
      <c r="K43" s="61">
        <v>0</v>
      </c>
      <c r="L43" s="61">
        <v>0</v>
      </c>
      <c r="M43" s="61">
        <v>0</v>
      </c>
      <c r="N43" s="61">
        <v>0</v>
      </c>
      <c r="O43" s="61">
        <v>0</v>
      </c>
      <c r="P43" s="61">
        <v>0</v>
      </c>
      <c r="Q43" s="61">
        <v>0</v>
      </c>
      <c r="R43" s="61">
        <v>0</v>
      </c>
      <c r="S43" s="61">
        <v>0</v>
      </c>
      <c r="T43" s="61">
        <v>0</v>
      </c>
      <c r="U43" s="61">
        <v>0</v>
      </c>
      <c r="V43" s="61">
        <v>0</v>
      </c>
      <c r="W43" s="60">
        <v>0</v>
      </c>
      <c r="X43" s="61"/>
      <c r="Y43" s="61"/>
      <c r="Z43" s="61"/>
      <c r="AA43" s="61"/>
      <c r="AB43" s="61"/>
      <c r="AC43" s="61"/>
      <c r="AD43" s="61"/>
      <c r="AE43" s="61"/>
      <c r="AF43" s="61"/>
      <c r="AG43" s="61"/>
      <c r="AH43" s="61"/>
      <c r="AI43" s="61"/>
      <c r="AJ43" s="61"/>
      <c r="AK43" s="61"/>
      <c r="AL43" s="61"/>
      <c r="AM43" s="61">
        <v>0</v>
      </c>
      <c r="AN43" s="61"/>
      <c r="AO43" s="61"/>
      <c r="AP43" s="61"/>
      <c r="AQ43" s="61"/>
      <c r="AR43" s="61"/>
      <c r="AS43" s="61"/>
      <c r="AT43" s="60">
        <v>0</v>
      </c>
      <c r="AU43" s="61">
        <v>0</v>
      </c>
      <c r="AV43" s="61">
        <v>0</v>
      </c>
      <c r="AW43" s="61">
        <v>0</v>
      </c>
      <c r="AX43" s="61">
        <v>0</v>
      </c>
      <c r="AY43" s="61">
        <v>0</v>
      </c>
      <c r="AZ43" s="60">
        <v>0</v>
      </c>
      <c r="BA43" s="61"/>
      <c r="BB43" s="61"/>
      <c r="BC43" s="61"/>
      <c r="BD43" s="61">
        <v>0</v>
      </c>
      <c r="BE43" s="61"/>
      <c r="BF43" s="61">
        <v>0</v>
      </c>
      <c r="BG43" s="61">
        <v>0</v>
      </c>
      <c r="BH43" s="61">
        <v>0</v>
      </c>
      <c r="BI43" s="61">
        <v>0</v>
      </c>
      <c r="BJ43" s="61">
        <v>0</v>
      </c>
      <c r="BK43" s="61">
        <v>0</v>
      </c>
      <c r="BL43" s="61">
        <v>0</v>
      </c>
      <c r="BM43" s="61">
        <v>0</v>
      </c>
      <c r="BN43" s="61">
        <v>0</v>
      </c>
      <c r="BO43" s="60">
        <v>0</v>
      </c>
      <c r="BP43" s="61">
        <v>0</v>
      </c>
      <c r="BQ43" s="61">
        <v>0</v>
      </c>
      <c r="BR43" s="62"/>
      <c r="BS43" s="62"/>
      <c r="BT43" s="60"/>
    </row>
    <row r="44" spans="1:72">
      <c r="A44" s="75" t="s">
        <v>249</v>
      </c>
      <c r="B44" s="75"/>
      <c r="C44" s="75"/>
      <c r="D44" s="75"/>
      <c r="E44" s="75"/>
      <c r="F44" s="76" t="s">
        <v>250</v>
      </c>
      <c r="G44" s="76"/>
      <c r="H44" s="77">
        <v>16401.953759434411</v>
      </c>
      <c r="I44" s="78">
        <v>0</v>
      </c>
      <c r="J44" s="79"/>
      <c r="K44" s="79"/>
      <c r="L44" s="79"/>
      <c r="M44" s="79"/>
      <c r="N44" s="79"/>
      <c r="O44" s="79">
        <v>0</v>
      </c>
      <c r="P44" s="79">
        <v>0</v>
      </c>
      <c r="Q44" s="79">
        <v>0</v>
      </c>
      <c r="R44" s="79">
        <v>0</v>
      </c>
      <c r="S44" s="79">
        <v>0</v>
      </c>
      <c r="T44" s="79"/>
      <c r="U44" s="79">
        <v>0</v>
      </c>
      <c r="V44" s="79"/>
      <c r="W44" s="78">
        <v>15502.86615075953</v>
      </c>
      <c r="X44" s="79"/>
      <c r="Y44" s="79"/>
      <c r="Z44" s="79"/>
      <c r="AA44" s="79"/>
      <c r="AB44" s="79"/>
      <c r="AC44" s="79">
        <v>421.37193083022834</v>
      </c>
      <c r="AD44" s="79"/>
      <c r="AE44" s="79">
        <v>475.66160313365816</v>
      </c>
      <c r="AF44" s="79">
        <v>3861.7559950320051</v>
      </c>
      <c r="AG44" s="79"/>
      <c r="AH44" s="79"/>
      <c r="AI44" s="79">
        <v>515.73994458775201</v>
      </c>
      <c r="AJ44" s="79">
        <v>229.55479124868634</v>
      </c>
      <c r="AK44" s="79">
        <v>2006.9026464125345</v>
      </c>
      <c r="AL44" s="79">
        <v>6342.2900544568638</v>
      </c>
      <c r="AM44" s="79">
        <v>1520.015286137384</v>
      </c>
      <c r="AN44" s="79"/>
      <c r="AO44" s="79"/>
      <c r="AP44" s="79"/>
      <c r="AQ44" s="79">
        <v>129.57389892041655</v>
      </c>
      <c r="AR44" s="79"/>
      <c r="AS44" s="79"/>
      <c r="AT44" s="78">
        <v>89.400019107671724</v>
      </c>
      <c r="AU44" s="79"/>
      <c r="AV44" s="79">
        <v>0</v>
      </c>
      <c r="AW44" s="79">
        <v>89.400019107671724</v>
      </c>
      <c r="AX44" s="79">
        <v>0</v>
      </c>
      <c r="AY44" s="79">
        <v>0</v>
      </c>
      <c r="AZ44" s="78">
        <v>0</v>
      </c>
      <c r="BA44" s="79"/>
      <c r="BB44" s="79"/>
      <c r="BC44" s="79"/>
      <c r="BD44" s="79"/>
      <c r="BE44" s="79"/>
      <c r="BF44" s="79"/>
      <c r="BG44" s="79">
        <v>0</v>
      </c>
      <c r="BH44" s="79"/>
      <c r="BI44" s="79"/>
      <c r="BJ44" s="79"/>
      <c r="BK44" s="79"/>
      <c r="BL44" s="79"/>
      <c r="BM44" s="79"/>
      <c r="BN44" s="79"/>
      <c r="BO44" s="78"/>
      <c r="BP44" s="79"/>
      <c r="BQ44" s="79"/>
      <c r="BR44" s="80"/>
      <c r="BS44" s="80">
        <v>521.13786185153333</v>
      </c>
      <c r="BT44" s="78">
        <v>288.57361230534059</v>
      </c>
    </row>
    <row r="45" spans="1:72">
      <c r="A45" s="68" t="s">
        <v>167</v>
      </c>
      <c r="B45" s="69" t="s">
        <v>199</v>
      </c>
      <c r="C45" s="69"/>
      <c r="D45" s="69"/>
      <c r="E45" s="69"/>
      <c r="F45" s="70" t="s">
        <v>251</v>
      </c>
      <c r="G45" s="70"/>
      <c r="H45" s="71">
        <v>492.38081589758286</v>
      </c>
      <c r="I45" s="72"/>
      <c r="J45" s="73"/>
      <c r="K45" s="73"/>
      <c r="L45" s="73"/>
      <c r="M45" s="73"/>
      <c r="N45" s="73"/>
      <c r="O45" s="73"/>
      <c r="P45" s="73"/>
      <c r="Q45" s="73"/>
      <c r="R45" s="73"/>
      <c r="S45" s="73"/>
      <c r="T45" s="73"/>
      <c r="U45" s="73"/>
      <c r="V45" s="73"/>
      <c r="W45" s="72"/>
      <c r="X45" s="73"/>
      <c r="Y45" s="73"/>
      <c r="Z45" s="73"/>
      <c r="AA45" s="73"/>
      <c r="AB45" s="73"/>
      <c r="AC45" s="73"/>
      <c r="AD45" s="73"/>
      <c r="AE45" s="73"/>
      <c r="AF45" s="73"/>
      <c r="AG45" s="73"/>
      <c r="AH45" s="73"/>
      <c r="AI45" s="73"/>
      <c r="AJ45" s="73"/>
      <c r="AK45" s="73"/>
      <c r="AL45" s="73"/>
      <c r="AM45" s="73"/>
      <c r="AN45" s="73"/>
      <c r="AO45" s="73"/>
      <c r="AP45" s="73"/>
      <c r="AQ45" s="73"/>
      <c r="AR45" s="73"/>
      <c r="AS45" s="73"/>
      <c r="AT45" s="72"/>
      <c r="AU45" s="73"/>
      <c r="AV45" s="73"/>
      <c r="AW45" s="73"/>
      <c r="AX45" s="73"/>
      <c r="AY45" s="73"/>
      <c r="AZ45" s="72"/>
      <c r="BA45" s="73"/>
      <c r="BB45" s="73"/>
      <c r="BC45" s="73"/>
      <c r="BD45" s="73"/>
      <c r="BE45" s="73"/>
      <c r="BF45" s="73"/>
      <c r="BG45" s="73"/>
      <c r="BH45" s="73"/>
      <c r="BI45" s="73"/>
      <c r="BJ45" s="73"/>
      <c r="BK45" s="73"/>
      <c r="BL45" s="73"/>
      <c r="BM45" s="73"/>
      <c r="BN45" s="73"/>
      <c r="BO45" s="72"/>
      <c r="BP45" s="73"/>
      <c r="BQ45" s="73"/>
      <c r="BR45" s="74"/>
      <c r="BS45" s="74">
        <v>203.80720359224227</v>
      </c>
      <c r="BT45" s="72">
        <v>288.57361230534059</v>
      </c>
    </row>
    <row r="46" spans="1:72">
      <c r="A46" s="55"/>
      <c r="B46" s="48" t="s">
        <v>167</v>
      </c>
      <c r="C46" s="49" t="s">
        <v>201</v>
      </c>
      <c r="D46" s="49"/>
      <c r="E46" s="49"/>
      <c r="F46" s="50" t="s">
        <v>252</v>
      </c>
      <c r="G46" s="50"/>
      <c r="H46" s="51">
        <v>243.09735358746536</v>
      </c>
      <c r="I46" s="52"/>
      <c r="J46" s="53"/>
      <c r="K46" s="53"/>
      <c r="L46" s="53"/>
      <c r="M46" s="53"/>
      <c r="N46" s="53"/>
      <c r="O46" s="53"/>
      <c r="P46" s="53"/>
      <c r="Q46" s="53"/>
      <c r="R46" s="53"/>
      <c r="S46" s="53"/>
      <c r="T46" s="53"/>
      <c r="U46" s="53"/>
      <c r="V46" s="53"/>
      <c r="W46" s="52"/>
      <c r="X46" s="53"/>
      <c r="Y46" s="53"/>
      <c r="Z46" s="53"/>
      <c r="AA46" s="53"/>
      <c r="AB46" s="53"/>
      <c r="AC46" s="53"/>
      <c r="AD46" s="53"/>
      <c r="AE46" s="53"/>
      <c r="AF46" s="53"/>
      <c r="AG46" s="53"/>
      <c r="AH46" s="53"/>
      <c r="AI46" s="53"/>
      <c r="AJ46" s="53"/>
      <c r="AK46" s="53"/>
      <c r="AL46" s="53"/>
      <c r="AM46" s="53"/>
      <c r="AN46" s="53"/>
      <c r="AO46" s="53"/>
      <c r="AP46" s="53"/>
      <c r="AQ46" s="53"/>
      <c r="AR46" s="53"/>
      <c r="AS46" s="53"/>
      <c r="AT46" s="52"/>
      <c r="AU46" s="53"/>
      <c r="AV46" s="53"/>
      <c r="AW46" s="53"/>
      <c r="AX46" s="53"/>
      <c r="AY46" s="53"/>
      <c r="AZ46" s="52"/>
      <c r="BA46" s="53"/>
      <c r="BB46" s="53"/>
      <c r="BC46" s="53"/>
      <c r="BD46" s="53"/>
      <c r="BE46" s="53"/>
      <c r="BF46" s="53"/>
      <c r="BG46" s="53"/>
      <c r="BH46" s="53"/>
      <c r="BI46" s="53"/>
      <c r="BJ46" s="53"/>
      <c r="BK46" s="53"/>
      <c r="BL46" s="53"/>
      <c r="BM46" s="53"/>
      <c r="BN46" s="53"/>
      <c r="BO46" s="52"/>
      <c r="BP46" s="53"/>
      <c r="BQ46" s="53"/>
      <c r="BR46" s="54"/>
      <c r="BS46" s="54">
        <v>203.80720359224227</v>
      </c>
      <c r="BT46" s="52">
        <v>39.290149995223082</v>
      </c>
    </row>
    <row r="47" spans="1:72">
      <c r="A47" s="55"/>
      <c r="B47" s="49"/>
      <c r="C47" s="48" t="s">
        <v>167</v>
      </c>
      <c r="D47" s="49" t="s">
        <v>253</v>
      </c>
      <c r="E47" s="49"/>
      <c r="F47" s="50" t="s">
        <v>254</v>
      </c>
      <c r="G47" s="50"/>
      <c r="H47" s="51">
        <v>0</v>
      </c>
      <c r="I47" s="52"/>
      <c r="J47" s="53"/>
      <c r="K47" s="53"/>
      <c r="L47" s="53"/>
      <c r="M47" s="53"/>
      <c r="N47" s="53"/>
      <c r="O47" s="53"/>
      <c r="P47" s="53"/>
      <c r="Q47" s="53"/>
      <c r="R47" s="53"/>
      <c r="S47" s="53"/>
      <c r="T47" s="53"/>
      <c r="U47" s="53"/>
      <c r="V47" s="53"/>
      <c r="W47" s="52"/>
      <c r="X47" s="53"/>
      <c r="Y47" s="53"/>
      <c r="Z47" s="53"/>
      <c r="AA47" s="53"/>
      <c r="AB47" s="53"/>
      <c r="AC47" s="53"/>
      <c r="AD47" s="53"/>
      <c r="AE47" s="53"/>
      <c r="AF47" s="53"/>
      <c r="AG47" s="53"/>
      <c r="AH47" s="53"/>
      <c r="AI47" s="53"/>
      <c r="AJ47" s="53"/>
      <c r="AK47" s="53"/>
      <c r="AL47" s="53"/>
      <c r="AM47" s="53"/>
      <c r="AN47" s="53"/>
      <c r="AO47" s="53"/>
      <c r="AP47" s="53"/>
      <c r="AQ47" s="53"/>
      <c r="AR47" s="53"/>
      <c r="AS47" s="53"/>
      <c r="AT47" s="52"/>
      <c r="AU47" s="53"/>
      <c r="AV47" s="53"/>
      <c r="AW47" s="53"/>
      <c r="AX47" s="53"/>
      <c r="AY47" s="53"/>
      <c r="AZ47" s="52"/>
      <c r="BA47" s="53"/>
      <c r="BB47" s="53"/>
      <c r="BC47" s="53"/>
      <c r="BD47" s="53"/>
      <c r="BE47" s="53"/>
      <c r="BF47" s="53"/>
      <c r="BG47" s="53"/>
      <c r="BH47" s="53"/>
      <c r="BI47" s="53"/>
      <c r="BJ47" s="53"/>
      <c r="BK47" s="53"/>
      <c r="BL47" s="53"/>
      <c r="BM47" s="53"/>
      <c r="BN47" s="53"/>
      <c r="BO47" s="52"/>
      <c r="BP47" s="53"/>
      <c r="BQ47" s="53"/>
      <c r="BR47" s="54"/>
      <c r="BS47" s="54"/>
      <c r="BT47" s="52">
        <v>0</v>
      </c>
    </row>
    <row r="48" spans="1:72">
      <c r="A48" s="55"/>
      <c r="B48" s="49"/>
      <c r="C48" s="48" t="s">
        <v>167</v>
      </c>
      <c r="D48" s="49" t="s">
        <v>255</v>
      </c>
      <c r="E48" s="49"/>
      <c r="F48" s="50" t="s">
        <v>256</v>
      </c>
      <c r="G48" s="50"/>
      <c r="H48" s="51">
        <v>12.037833190025795</v>
      </c>
      <c r="I48" s="52"/>
      <c r="J48" s="53"/>
      <c r="K48" s="53"/>
      <c r="L48" s="53"/>
      <c r="M48" s="53"/>
      <c r="N48" s="53"/>
      <c r="O48" s="53"/>
      <c r="P48" s="53"/>
      <c r="Q48" s="53"/>
      <c r="R48" s="53"/>
      <c r="S48" s="53"/>
      <c r="T48" s="53"/>
      <c r="U48" s="53"/>
      <c r="V48" s="53"/>
      <c r="W48" s="52"/>
      <c r="X48" s="53"/>
      <c r="Y48" s="53"/>
      <c r="Z48" s="53"/>
      <c r="AA48" s="53"/>
      <c r="AB48" s="53"/>
      <c r="AC48" s="53"/>
      <c r="AD48" s="53"/>
      <c r="AE48" s="53"/>
      <c r="AF48" s="53"/>
      <c r="AG48" s="53"/>
      <c r="AH48" s="53"/>
      <c r="AI48" s="53"/>
      <c r="AJ48" s="53"/>
      <c r="AK48" s="53"/>
      <c r="AL48" s="53"/>
      <c r="AM48" s="53"/>
      <c r="AN48" s="53"/>
      <c r="AO48" s="53"/>
      <c r="AP48" s="53"/>
      <c r="AQ48" s="53"/>
      <c r="AR48" s="53"/>
      <c r="AS48" s="53"/>
      <c r="AT48" s="52"/>
      <c r="AU48" s="53"/>
      <c r="AV48" s="53"/>
      <c r="AW48" s="53"/>
      <c r="AX48" s="53"/>
      <c r="AY48" s="53"/>
      <c r="AZ48" s="52"/>
      <c r="BA48" s="53"/>
      <c r="BB48" s="53"/>
      <c r="BC48" s="53"/>
      <c r="BD48" s="53"/>
      <c r="BE48" s="53"/>
      <c r="BF48" s="53"/>
      <c r="BG48" s="53"/>
      <c r="BH48" s="53"/>
      <c r="BI48" s="53"/>
      <c r="BJ48" s="53"/>
      <c r="BK48" s="53"/>
      <c r="BL48" s="53"/>
      <c r="BM48" s="53"/>
      <c r="BN48" s="53"/>
      <c r="BO48" s="52"/>
      <c r="BP48" s="53"/>
      <c r="BQ48" s="53"/>
      <c r="BR48" s="54"/>
      <c r="BS48" s="54"/>
      <c r="BT48" s="52">
        <v>12.037833190025795</v>
      </c>
    </row>
    <row r="49" spans="1:72">
      <c r="A49" s="55"/>
      <c r="B49" s="49"/>
      <c r="C49" s="48" t="s">
        <v>167</v>
      </c>
      <c r="D49" s="49" t="s">
        <v>257</v>
      </c>
      <c r="E49" s="49"/>
      <c r="F49" s="50" t="s">
        <v>258</v>
      </c>
      <c r="G49" s="50"/>
      <c r="H49" s="51">
        <v>0</v>
      </c>
      <c r="I49" s="52"/>
      <c r="J49" s="53"/>
      <c r="K49" s="53"/>
      <c r="L49" s="53"/>
      <c r="M49" s="53"/>
      <c r="N49" s="53"/>
      <c r="O49" s="53"/>
      <c r="P49" s="53"/>
      <c r="Q49" s="53"/>
      <c r="R49" s="53"/>
      <c r="S49" s="53"/>
      <c r="T49" s="53"/>
      <c r="U49" s="53"/>
      <c r="V49" s="53"/>
      <c r="W49" s="52"/>
      <c r="X49" s="53"/>
      <c r="Y49" s="53"/>
      <c r="Z49" s="53"/>
      <c r="AA49" s="53"/>
      <c r="AB49" s="53"/>
      <c r="AC49" s="53"/>
      <c r="AD49" s="53"/>
      <c r="AE49" s="53"/>
      <c r="AF49" s="53"/>
      <c r="AG49" s="53"/>
      <c r="AH49" s="53"/>
      <c r="AI49" s="53"/>
      <c r="AJ49" s="53"/>
      <c r="AK49" s="53"/>
      <c r="AL49" s="53"/>
      <c r="AM49" s="53"/>
      <c r="AN49" s="53"/>
      <c r="AO49" s="53"/>
      <c r="AP49" s="53"/>
      <c r="AQ49" s="53"/>
      <c r="AR49" s="53"/>
      <c r="AS49" s="53"/>
      <c r="AT49" s="52"/>
      <c r="AU49" s="53"/>
      <c r="AV49" s="53"/>
      <c r="AW49" s="53"/>
      <c r="AX49" s="53"/>
      <c r="AY49" s="53"/>
      <c r="AZ49" s="52"/>
      <c r="BA49" s="53"/>
      <c r="BB49" s="53"/>
      <c r="BC49" s="53"/>
      <c r="BD49" s="53"/>
      <c r="BE49" s="53"/>
      <c r="BF49" s="53"/>
      <c r="BG49" s="53"/>
      <c r="BH49" s="53"/>
      <c r="BI49" s="53"/>
      <c r="BJ49" s="53"/>
      <c r="BK49" s="53"/>
      <c r="BL49" s="53"/>
      <c r="BM49" s="53"/>
      <c r="BN49" s="53"/>
      <c r="BO49" s="52"/>
      <c r="BP49" s="53"/>
      <c r="BQ49" s="53"/>
      <c r="BR49" s="54"/>
      <c r="BS49" s="54"/>
      <c r="BT49" s="52">
        <v>0</v>
      </c>
    </row>
    <row r="50" spans="1:72">
      <c r="A50" s="55"/>
      <c r="B50" s="49"/>
      <c r="C50" s="48" t="s">
        <v>167</v>
      </c>
      <c r="D50" s="49" t="s">
        <v>259</v>
      </c>
      <c r="E50" s="49"/>
      <c r="F50" s="50" t="s">
        <v>260</v>
      </c>
      <c r="G50" s="50"/>
      <c r="H50" s="51">
        <v>0</v>
      </c>
      <c r="I50" s="52"/>
      <c r="J50" s="53"/>
      <c r="K50" s="53"/>
      <c r="L50" s="53"/>
      <c r="M50" s="53"/>
      <c r="N50" s="53"/>
      <c r="O50" s="53"/>
      <c r="P50" s="53"/>
      <c r="Q50" s="53"/>
      <c r="R50" s="53"/>
      <c r="S50" s="53"/>
      <c r="T50" s="53"/>
      <c r="U50" s="53"/>
      <c r="V50" s="53"/>
      <c r="W50" s="52"/>
      <c r="X50" s="53"/>
      <c r="Y50" s="53"/>
      <c r="Z50" s="53"/>
      <c r="AA50" s="53"/>
      <c r="AB50" s="53"/>
      <c r="AC50" s="53"/>
      <c r="AD50" s="53"/>
      <c r="AE50" s="53"/>
      <c r="AF50" s="53"/>
      <c r="AG50" s="53"/>
      <c r="AH50" s="53"/>
      <c r="AI50" s="53"/>
      <c r="AJ50" s="53"/>
      <c r="AK50" s="53"/>
      <c r="AL50" s="53"/>
      <c r="AM50" s="53"/>
      <c r="AN50" s="53"/>
      <c r="AO50" s="53"/>
      <c r="AP50" s="53"/>
      <c r="AQ50" s="53"/>
      <c r="AR50" s="53"/>
      <c r="AS50" s="53"/>
      <c r="AT50" s="52"/>
      <c r="AU50" s="53"/>
      <c r="AV50" s="53"/>
      <c r="AW50" s="53"/>
      <c r="AX50" s="53"/>
      <c r="AY50" s="53"/>
      <c r="AZ50" s="52"/>
      <c r="BA50" s="53"/>
      <c r="BB50" s="53"/>
      <c r="BC50" s="53"/>
      <c r="BD50" s="53"/>
      <c r="BE50" s="53"/>
      <c r="BF50" s="53"/>
      <c r="BG50" s="53"/>
      <c r="BH50" s="53"/>
      <c r="BI50" s="53"/>
      <c r="BJ50" s="53"/>
      <c r="BK50" s="53"/>
      <c r="BL50" s="53"/>
      <c r="BM50" s="53"/>
      <c r="BN50" s="53"/>
      <c r="BO50" s="52"/>
      <c r="BP50" s="53"/>
      <c r="BQ50" s="53"/>
      <c r="BR50" s="54"/>
      <c r="BS50" s="54"/>
      <c r="BT50" s="52">
        <v>0</v>
      </c>
    </row>
    <row r="51" spans="1:72">
      <c r="A51" s="55"/>
      <c r="B51" s="49"/>
      <c r="C51" s="48" t="s">
        <v>167</v>
      </c>
      <c r="D51" s="49" t="s">
        <v>261</v>
      </c>
      <c r="E51" s="49"/>
      <c r="F51" s="50" t="s">
        <v>262</v>
      </c>
      <c r="G51" s="50"/>
      <c r="H51" s="51">
        <v>0</v>
      </c>
      <c r="I51" s="52"/>
      <c r="J51" s="53"/>
      <c r="K51" s="53"/>
      <c r="L51" s="53"/>
      <c r="M51" s="53"/>
      <c r="N51" s="53"/>
      <c r="O51" s="53"/>
      <c r="P51" s="53"/>
      <c r="Q51" s="53"/>
      <c r="R51" s="53"/>
      <c r="S51" s="53"/>
      <c r="T51" s="53"/>
      <c r="U51" s="53"/>
      <c r="V51" s="53"/>
      <c r="W51" s="52"/>
      <c r="X51" s="53"/>
      <c r="Y51" s="53"/>
      <c r="Z51" s="53"/>
      <c r="AA51" s="53"/>
      <c r="AB51" s="53"/>
      <c r="AC51" s="53"/>
      <c r="AD51" s="53"/>
      <c r="AE51" s="53"/>
      <c r="AF51" s="53"/>
      <c r="AG51" s="53"/>
      <c r="AH51" s="53"/>
      <c r="AI51" s="53"/>
      <c r="AJ51" s="53"/>
      <c r="AK51" s="53"/>
      <c r="AL51" s="53"/>
      <c r="AM51" s="53"/>
      <c r="AN51" s="53"/>
      <c r="AO51" s="53"/>
      <c r="AP51" s="53"/>
      <c r="AQ51" s="53"/>
      <c r="AR51" s="53"/>
      <c r="AS51" s="53"/>
      <c r="AT51" s="52"/>
      <c r="AU51" s="53"/>
      <c r="AV51" s="53"/>
      <c r="AW51" s="53"/>
      <c r="AX51" s="53"/>
      <c r="AY51" s="53"/>
      <c r="AZ51" s="52"/>
      <c r="BA51" s="53"/>
      <c r="BB51" s="53"/>
      <c r="BC51" s="53"/>
      <c r="BD51" s="53"/>
      <c r="BE51" s="53"/>
      <c r="BF51" s="53"/>
      <c r="BG51" s="53"/>
      <c r="BH51" s="53"/>
      <c r="BI51" s="53"/>
      <c r="BJ51" s="53"/>
      <c r="BK51" s="53"/>
      <c r="BL51" s="53"/>
      <c r="BM51" s="53"/>
      <c r="BN51" s="53"/>
      <c r="BO51" s="52"/>
      <c r="BP51" s="53"/>
      <c r="BQ51" s="53"/>
      <c r="BR51" s="54"/>
      <c r="BS51" s="54"/>
      <c r="BT51" s="52">
        <v>0</v>
      </c>
    </row>
    <row r="52" spans="1:72">
      <c r="A52" s="55"/>
      <c r="B52" s="49"/>
      <c r="C52" s="48" t="s">
        <v>167</v>
      </c>
      <c r="D52" s="49" t="s">
        <v>263</v>
      </c>
      <c r="E52" s="49"/>
      <c r="F52" s="50" t="s">
        <v>264</v>
      </c>
      <c r="G52" s="50"/>
      <c r="H52" s="51">
        <v>27.252316805197285</v>
      </c>
      <c r="I52" s="52"/>
      <c r="J52" s="53"/>
      <c r="K52" s="53"/>
      <c r="L52" s="53"/>
      <c r="M52" s="53"/>
      <c r="N52" s="53"/>
      <c r="O52" s="53"/>
      <c r="P52" s="53"/>
      <c r="Q52" s="53"/>
      <c r="R52" s="53"/>
      <c r="S52" s="53"/>
      <c r="T52" s="53"/>
      <c r="U52" s="53"/>
      <c r="V52" s="53"/>
      <c r="W52" s="52"/>
      <c r="X52" s="53"/>
      <c r="Y52" s="53"/>
      <c r="Z52" s="53"/>
      <c r="AA52" s="53"/>
      <c r="AB52" s="53"/>
      <c r="AC52" s="53"/>
      <c r="AD52" s="53"/>
      <c r="AE52" s="53"/>
      <c r="AF52" s="53"/>
      <c r="AG52" s="53"/>
      <c r="AH52" s="53"/>
      <c r="AI52" s="53"/>
      <c r="AJ52" s="53"/>
      <c r="AK52" s="53"/>
      <c r="AL52" s="53"/>
      <c r="AM52" s="53"/>
      <c r="AN52" s="53"/>
      <c r="AO52" s="53"/>
      <c r="AP52" s="53"/>
      <c r="AQ52" s="53"/>
      <c r="AR52" s="53"/>
      <c r="AS52" s="53"/>
      <c r="AT52" s="52"/>
      <c r="AU52" s="53"/>
      <c r="AV52" s="53"/>
      <c r="AW52" s="53"/>
      <c r="AX52" s="53"/>
      <c r="AY52" s="53"/>
      <c r="AZ52" s="52"/>
      <c r="BA52" s="53"/>
      <c r="BB52" s="53"/>
      <c r="BC52" s="53"/>
      <c r="BD52" s="53"/>
      <c r="BE52" s="53"/>
      <c r="BF52" s="53"/>
      <c r="BG52" s="53"/>
      <c r="BH52" s="53"/>
      <c r="BI52" s="53"/>
      <c r="BJ52" s="53"/>
      <c r="BK52" s="53"/>
      <c r="BL52" s="53"/>
      <c r="BM52" s="53"/>
      <c r="BN52" s="53"/>
      <c r="BO52" s="52"/>
      <c r="BP52" s="53"/>
      <c r="BQ52" s="53"/>
      <c r="BR52" s="54"/>
      <c r="BS52" s="54"/>
      <c r="BT52" s="52">
        <v>27.252316805197285</v>
      </c>
    </row>
    <row r="53" spans="1:72">
      <c r="A53" s="55"/>
      <c r="B53" s="49"/>
      <c r="C53" s="48" t="s">
        <v>167</v>
      </c>
      <c r="D53" s="49" t="s">
        <v>265</v>
      </c>
      <c r="E53" s="49"/>
      <c r="F53" s="50" t="s">
        <v>266</v>
      </c>
      <c r="G53" s="50"/>
      <c r="H53" s="51">
        <v>0</v>
      </c>
      <c r="I53" s="52"/>
      <c r="J53" s="53"/>
      <c r="K53" s="53"/>
      <c r="L53" s="53"/>
      <c r="M53" s="53"/>
      <c r="N53" s="53"/>
      <c r="O53" s="53"/>
      <c r="P53" s="53"/>
      <c r="Q53" s="53"/>
      <c r="R53" s="53"/>
      <c r="S53" s="53"/>
      <c r="T53" s="53"/>
      <c r="U53" s="53"/>
      <c r="V53" s="53"/>
      <c r="W53" s="52"/>
      <c r="X53" s="53"/>
      <c r="Y53" s="53"/>
      <c r="Z53" s="53"/>
      <c r="AA53" s="53"/>
      <c r="AB53" s="53"/>
      <c r="AC53" s="53"/>
      <c r="AD53" s="53"/>
      <c r="AE53" s="53"/>
      <c r="AF53" s="53"/>
      <c r="AG53" s="53"/>
      <c r="AH53" s="53"/>
      <c r="AI53" s="53"/>
      <c r="AJ53" s="53"/>
      <c r="AK53" s="53"/>
      <c r="AL53" s="53"/>
      <c r="AM53" s="53"/>
      <c r="AN53" s="53"/>
      <c r="AO53" s="53"/>
      <c r="AP53" s="53"/>
      <c r="AQ53" s="53"/>
      <c r="AR53" s="53"/>
      <c r="AS53" s="53"/>
      <c r="AT53" s="52"/>
      <c r="AU53" s="53"/>
      <c r="AV53" s="53"/>
      <c r="AW53" s="53"/>
      <c r="AX53" s="53"/>
      <c r="AY53" s="53"/>
      <c r="AZ53" s="52"/>
      <c r="BA53" s="53"/>
      <c r="BB53" s="53"/>
      <c r="BC53" s="53"/>
      <c r="BD53" s="53"/>
      <c r="BE53" s="53"/>
      <c r="BF53" s="53"/>
      <c r="BG53" s="53"/>
      <c r="BH53" s="53"/>
      <c r="BI53" s="53"/>
      <c r="BJ53" s="53"/>
      <c r="BK53" s="53"/>
      <c r="BL53" s="53"/>
      <c r="BM53" s="53"/>
      <c r="BN53" s="53"/>
      <c r="BO53" s="52"/>
      <c r="BP53" s="53"/>
      <c r="BQ53" s="53"/>
      <c r="BR53" s="54"/>
      <c r="BS53" s="54"/>
      <c r="BT53" s="52">
        <v>0</v>
      </c>
    </row>
    <row r="54" spans="1:72">
      <c r="A54" s="55"/>
      <c r="B54" s="49"/>
      <c r="C54" s="48" t="s">
        <v>167</v>
      </c>
      <c r="D54" s="49" t="s">
        <v>267</v>
      </c>
      <c r="E54" s="49"/>
      <c r="F54" s="50" t="s">
        <v>268</v>
      </c>
      <c r="G54" s="50"/>
      <c r="H54" s="51">
        <v>0</v>
      </c>
      <c r="I54" s="52"/>
      <c r="J54" s="53"/>
      <c r="K54" s="53"/>
      <c r="L54" s="53"/>
      <c r="M54" s="53"/>
      <c r="N54" s="53"/>
      <c r="O54" s="53"/>
      <c r="P54" s="53"/>
      <c r="Q54" s="53"/>
      <c r="R54" s="53"/>
      <c r="S54" s="53"/>
      <c r="T54" s="53"/>
      <c r="U54" s="53"/>
      <c r="V54" s="53"/>
      <c r="W54" s="52"/>
      <c r="X54" s="53"/>
      <c r="Y54" s="53"/>
      <c r="Z54" s="53"/>
      <c r="AA54" s="53"/>
      <c r="AB54" s="53"/>
      <c r="AC54" s="53"/>
      <c r="AD54" s="53"/>
      <c r="AE54" s="53"/>
      <c r="AF54" s="53"/>
      <c r="AG54" s="53"/>
      <c r="AH54" s="53"/>
      <c r="AI54" s="53"/>
      <c r="AJ54" s="53"/>
      <c r="AK54" s="53"/>
      <c r="AL54" s="53"/>
      <c r="AM54" s="53"/>
      <c r="AN54" s="53"/>
      <c r="AO54" s="53"/>
      <c r="AP54" s="53"/>
      <c r="AQ54" s="53"/>
      <c r="AR54" s="53"/>
      <c r="AS54" s="53"/>
      <c r="AT54" s="52"/>
      <c r="AU54" s="53"/>
      <c r="AV54" s="53"/>
      <c r="AW54" s="53"/>
      <c r="AX54" s="53"/>
      <c r="AY54" s="53"/>
      <c r="AZ54" s="52"/>
      <c r="BA54" s="53"/>
      <c r="BB54" s="53"/>
      <c r="BC54" s="53"/>
      <c r="BD54" s="53"/>
      <c r="BE54" s="53"/>
      <c r="BF54" s="53"/>
      <c r="BG54" s="53"/>
      <c r="BH54" s="53"/>
      <c r="BI54" s="53"/>
      <c r="BJ54" s="53"/>
      <c r="BK54" s="53"/>
      <c r="BL54" s="53"/>
      <c r="BM54" s="53"/>
      <c r="BN54" s="53"/>
      <c r="BO54" s="52"/>
      <c r="BP54" s="53"/>
      <c r="BQ54" s="53"/>
      <c r="BR54" s="54"/>
      <c r="BS54" s="54"/>
      <c r="BT54" s="52">
        <v>0</v>
      </c>
    </row>
    <row r="55" spans="1:72">
      <c r="A55" s="55"/>
      <c r="B55" s="49"/>
      <c r="C55" s="48" t="s">
        <v>167</v>
      </c>
      <c r="D55" s="49" t="s">
        <v>269</v>
      </c>
      <c r="E55" s="49"/>
      <c r="F55" s="50" t="s">
        <v>270</v>
      </c>
      <c r="G55" s="50"/>
      <c r="H55" s="51">
        <v>0</v>
      </c>
      <c r="I55" s="52"/>
      <c r="J55" s="53"/>
      <c r="K55" s="53"/>
      <c r="L55" s="53"/>
      <c r="M55" s="53"/>
      <c r="N55" s="53"/>
      <c r="O55" s="53"/>
      <c r="P55" s="53"/>
      <c r="Q55" s="53"/>
      <c r="R55" s="53"/>
      <c r="S55" s="53"/>
      <c r="T55" s="53"/>
      <c r="U55" s="53"/>
      <c r="V55" s="53"/>
      <c r="W55" s="52"/>
      <c r="X55" s="53"/>
      <c r="Y55" s="53"/>
      <c r="Z55" s="53"/>
      <c r="AA55" s="53"/>
      <c r="AB55" s="53"/>
      <c r="AC55" s="53"/>
      <c r="AD55" s="53"/>
      <c r="AE55" s="53"/>
      <c r="AF55" s="53"/>
      <c r="AG55" s="53"/>
      <c r="AH55" s="53"/>
      <c r="AI55" s="53"/>
      <c r="AJ55" s="53"/>
      <c r="AK55" s="53"/>
      <c r="AL55" s="53"/>
      <c r="AM55" s="53"/>
      <c r="AN55" s="53"/>
      <c r="AO55" s="53"/>
      <c r="AP55" s="53"/>
      <c r="AQ55" s="53"/>
      <c r="AR55" s="53"/>
      <c r="AS55" s="53"/>
      <c r="AT55" s="52"/>
      <c r="AU55" s="53"/>
      <c r="AV55" s="53"/>
      <c r="AW55" s="53"/>
      <c r="AX55" s="53"/>
      <c r="AY55" s="53"/>
      <c r="AZ55" s="52"/>
      <c r="BA55" s="53"/>
      <c r="BB55" s="53"/>
      <c r="BC55" s="53"/>
      <c r="BD55" s="53"/>
      <c r="BE55" s="53"/>
      <c r="BF55" s="53"/>
      <c r="BG55" s="53"/>
      <c r="BH55" s="53"/>
      <c r="BI55" s="53"/>
      <c r="BJ55" s="53"/>
      <c r="BK55" s="53"/>
      <c r="BL55" s="53"/>
      <c r="BM55" s="53"/>
      <c r="BN55" s="53"/>
      <c r="BO55" s="52"/>
      <c r="BP55" s="53"/>
      <c r="BQ55" s="53"/>
      <c r="BR55" s="54"/>
      <c r="BS55" s="54">
        <v>0</v>
      </c>
      <c r="BT55" s="52"/>
    </row>
    <row r="56" spans="1:72">
      <c r="A56" s="55"/>
      <c r="B56" s="49"/>
      <c r="C56" s="48" t="s">
        <v>167</v>
      </c>
      <c r="D56" s="49" t="s">
        <v>271</v>
      </c>
      <c r="E56" s="49"/>
      <c r="F56" s="50" t="s">
        <v>272</v>
      </c>
      <c r="G56" s="50"/>
      <c r="H56" s="51">
        <v>202.54132034011656</v>
      </c>
      <c r="I56" s="52"/>
      <c r="J56" s="53"/>
      <c r="K56" s="53"/>
      <c r="L56" s="53"/>
      <c r="M56" s="53"/>
      <c r="N56" s="53"/>
      <c r="O56" s="53"/>
      <c r="P56" s="53"/>
      <c r="Q56" s="53"/>
      <c r="R56" s="53"/>
      <c r="S56" s="53"/>
      <c r="T56" s="53"/>
      <c r="U56" s="53"/>
      <c r="V56" s="53"/>
      <c r="W56" s="52"/>
      <c r="X56" s="53"/>
      <c r="Y56" s="53"/>
      <c r="Z56" s="53"/>
      <c r="AA56" s="53"/>
      <c r="AB56" s="53"/>
      <c r="AC56" s="53"/>
      <c r="AD56" s="53"/>
      <c r="AE56" s="53"/>
      <c r="AF56" s="53"/>
      <c r="AG56" s="53"/>
      <c r="AH56" s="53"/>
      <c r="AI56" s="53"/>
      <c r="AJ56" s="53"/>
      <c r="AK56" s="53"/>
      <c r="AL56" s="53"/>
      <c r="AM56" s="53"/>
      <c r="AN56" s="53"/>
      <c r="AO56" s="53"/>
      <c r="AP56" s="53"/>
      <c r="AQ56" s="53"/>
      <c r="AR56" s="53"/>
      <c r="AS56" s="53"/>
      <c r="AT56" s="52"/>
      <c r="AU56" s="53"/>
      <c r="AV56" s="53"/>
      <c r="AW56" s="53"/>
      <c r="AX56" s="53"/>
      <c r="AY56" s="53"/>
      <c r="AZ56" s="52"/>
      <c r="BA56" s="53"/>
      <c r="BB56" s="53"/>
      <c r="BC56" s="53"/>
      <c r="BD56" s="53"/>
      <c r="BE56" s="53"/>
      <c r="BF56" s="53"/>
      <c r="BG56" s="53"/>
      <c r="BH56" s="53"/>
      <c r="BI56" s="53"/>
      <c r="BJ56" s="53"/>
      <c r="BK56" s="53"/>
      <c r="BL56" s="53"/>
      <c r="BM56" s="53"/>
      <c r="BN56" s="53"/>
      <c r="BO56" s="52"/>
      <c r="BP56" s="53"/>
      <c r="BQ56" s="53"/>
      <c r="BR56" s="54"/>
      <c r="BS56" s="54">
        <v>202.54132034011656</v>
      </c>
      <c r="BT56" s="52"/>
    </row>
    <row r="57" spans="1:72">
      <c r="A57" s="55"/>
      <c r="B57" s="49"/>
      <c r="C57" s="48" t="s">
        <v>167</v>
      </c>
      <c r="D57" s="49" t="s">
        <v>273</v>
      </c>
      <c r="E57" s="49"/>
      <c r="F57" s="50" t="s">
        <v>274</v>
      </c>
      <c r="G57" s="50"/>
      <c r="H57" s="51">
        <v>0.85984522785898532</v>
      </c>
      <c r="I57" s="52"/>
      <c r="J57" s="53"/>
      <c r="K57" s="53"/>
      <c r="L57" s="53"/>
      <c r="M57" s="53"/>
      <c r="N57" s="53"/>
      <c r="O57" s="53"/>
      <c r="P57" s="53"/>
      <c r="Q57" s="53"/>
      <c r="R57" s="53"/>
      <c r="S57" s="53"/>
      <c r="T57" s="53"/>
      <c r="U57" s="53"/>
      <c r="V57" s="53"/>
      <c r="W57" s="52"/>
      <c r="X57" s="53"/>
      <c r="Y57" s="53"/>
      <c r="Z57" s="53"/>
      <c r="AA57" s="53"/>
      <c r="AB57" s="53"/>
      <c r="AC57" s="53"/>
      <c r="AD57" s="53"/>
      <c r="AE57" s="53"/>
      <c r="AF57" s="53"/>
      <c r="AG57" s="53"/>
      <c r="AH57" s="53"/>
      <c r="AI57" s="53"/>
      <c r="AJ57" s="53"/>
      <c r="AK57" s="53"/>
      <c r="AL57" s="53"/>
      <c r="AM57" s="53"/>
      <c r="AN57" s="53"/>
      <c r="AO57" s="53"/>
      <c r="AP57" s="53"/>
      <c r="AQ57" s="53"/>
      <c r="AR57" s="53"/>
      <c r="AS57" s="53"/>
      <c r="AT57" s="52"/>
      <c r="AU57" s="53"/>
      <c r="AV57" s="53"/>
      <c r="AW57" s="53"/>
      <c r="AX57" s="53"/>
      <c r="AY57" s="53"/>
      <c r="AZ57" s="52"/>
      <c r="BA57" s="53"/>
      <c r="BB57" s="53"/>
      <c r="BC57" s="53"/>
      <c r="BD57" s="53"/>
      <c r="BE57" s="53"/>
      <c r="BF57" s="53"/>
      <c r="BG57" s="53"/>
      <c r="BH57" s="53"/>
      <c r="BI57" s="53"/>
      <c r="BJ57" s="53"/>
      <c r="BK57" s="53"/>
      <c r="BL57" s="53"/>
      <c r="BM57" s="53"/>
      <c r="BN57" s="53"/>
      <c r="BO57" s="52"/>
      <c r="BP57" s="53"/>
      <c r="BQ57" s="53"/>
      <c r="BR57" s="54"/>
      <c r="BS57" s="54">
        <v>0.85984522785898532</v>
      </c>
      <c r="BT57" s="52"/>
    </row>
    <row r="58" spans="1:72">
      <c r="A58" s="55"/>
      <c r="B58" s="49"/>
      <c r="C58" s="48" t="s">
        <v>167</v>
      </c>
      <c r="D58" s="49" t="s">
        <v>275</v>
      </c>
      <c r="E58" s="49"/>
      <c r="F58" s="50" t="s">
        <v>276</v>
      </c>
      <c r="G58" s="50"/>
      <c r="H58" s="51">
        <v>0.40603802426674307</v>
      </c>
      <c r="I58" s="52"/>
      <c r="J58" s="53"/>
      <c r="K58" s="53"/>
      <c r="L58" s="53"/>
      <c r="M58" s="53"/>
      <c r="N58" s="53"/>
      <c r="O58" s="53"/>
      <c r="P58" s="53"/>
      <c r="Q58" s="53"/>
      <c r="R58" s="53"/>
      <c r="S58" s="53"/>
      <c r="T58" s="53"/>
      <c r="U58" s="53"/>
      <c r="V58" s="53"/>
      <c r="W58" s="52"/>
      <c r="X58" s="53"/>
      <c r="Y58" s="53"/>
      <c r="Z58" s="53"/>
      <c r="AA58" s="53"/>
      <c r="AB58" s="53"/>
      <c r="AC58" s="53"/>
      <c r="AD58" s="53"/>
      <c r="AE58" s="53"/>
      <c r="AF58" s="53"/>
      <c r="AG58" s="53"/>
      <c r="AH58" s="53"/>
      <c r="AI58" s="53"/>
      <c r="AJ58" s="53"/>
      <c r="AK58" s="53"/>
      <c r="AL58" s="53"/>
      <c r="AM58" s="53"/>
      <c r="AN58" s="53"/>
      <c r="AO58" s="53"/>
      <c r="AP58" s="53"/>
      <c r="AQ58" s="53"/>
      <c r="AR58" s="53"/>
      <c r="AS58" s="53"/>
      <c r="AT58" s="52"/>
      <c r="AU58" s="53"/>
      <c r="AV58" s="53"/>
      <c r="AW58" s="53"/>
      <c r="AX58" s="53"/>
      <c r="AY58" s="53"/>
      <c r="AZ58" s="52"/>
      <c r="BA58" s="53"/>
      <c r="BB58" s="53"/>
      <c r="BC58" s="53"/>
      <c r="BD58" s="53"/>
      <c r="BE58" s="53"/>
      <c r="BF58" s="53"/>
      <c r="BG58" s="53"/>
      <c r="BH58" s="53"/>
      <c r="BI58" s="53"/>
      <c r="BJ58" s="53"/>
      <c r="BK58" s="53"/>
      <c r="BL58" s="53"/>
      <c r="BM58" s="53"/>
      <c r="BN58" s="53"/>
      <c r="BO58" s="52"/>
      <c r="BP58" s="53"/>
      <c r="BQ58" s="53"/>
      <c r="BR58" s="54"/>
      <c r="BS58" s="54">
        <v>0.40603802426674307</v>
      </c>
      <c r="BT58" s="52"/>
    </row>
    <row r="59" spans="1:72">
      <c r="A59" s="55"/>
      <c r="B59" s="49"/>
      <c r="C59" s="48" t="s">
        <v>167</v>
      </c>
      <c r="D59" s="49" t="s">
        <v>277</v>
      </c>
      <c r="E59" s="49"/>
      <c r="F59" s="50" t="s">
        <v>278</v>
      </c>
      <c r="G59" s="50"/>
      <c r="H59" s="51">
        <v>0</v>
      </c>
      <c r="I59" s="52"/>
      <c r="J59" s="53"/>
      <c r="K59" s="53"/>
      <c r="L59" s="53"/>
      <c r="M59" s="53"/>
      <c r="N59" s="53"/>
      <c r="O59" s="53"/>
      <c r="P59" s="53"/>
      <c r="Q59" s="53"/>
      <c r="R59" s="53"/>
      <c r="S59" s="53"/>
      <c r="T59" s="53"/>
      <c r="U59" s="53"/>
      <c r="V59" s="53"/>
      <c r="W59" s="52"/>
      <c r="X59" s="53"/>
      <c r="Y59" s="53"/>
      <c r="Z59" s="53"/>
      <c r="AA59" s="53"/>
      <c r="AB59" s="53"/>
      <c r="AC59" s="53"/>
      <c r="AD59" s="53"/>
      <c r="AE59" s="53"/>
      <c r="AF59" s="53"/>
      <c r="AG59" s="53"/>
      <c r="AH59" s="53"/>
      <c r="AI59" s="53"/>
      <c r="AJ59" s="53"/>
      <c r="AK59" s="53"/>
      <c r="AL59" s="53"/>
      <c r="AM59" s="53"/>
      <c r="AN59" s="53"/>
      <c r="AO59" s="53"/>
      <c r="AP59" s="53"/>
      <c r="AQ59" s="53"/>
      <c r="AR59" s="53"/>
      <c r="AS59" s="53"/>
      <c r="AT59" s="52"/>
      <c r="AU59" s="53"/>
      <c r="AV59" s="53"/>
      <c r="AW59" s="53"/>
      <c r="AX59" s="53"/>
      <c r="AY59" s="53"/>
      <c r="AZ59" s="52"/>
      <c r="BA59" s="53"/>
      <c r="BB59" s="53"/>
      <c r="BC59" s="53"/>
      <c r="BD59" s="53"/>
      <c r="BE59" s="53"/>
      <c r="BF59" s="53"/>
      <c r="BG59" s="53"/>
      <c r="BH59" s="53"/>
      <c r="BI59" s="53"/>
      <c r="BJ59" s="53"/>
      <c r="BK59" s="53"/>
      <c r="BL59" s="53"/>
      <c r="BM59" s="53"/>
      <c r="BN59" s="53"/>
      <c r="BO59" s="52"/>
      <c r="BP59" s="53"/>
      <c r="BQ59" s="53"/>
      <c r="BR59" s="54"/>
      <c r="BS59" s="54">
        <v>0</v>
      </c>
      <c r="BT59" s="52"/>
    </row>
    <row r="60" spans="1:72">
      <c r="A60" s="55"/>
      <c r="B60" s="49"/>
      <c r="C60" s="48" t="s">
        <v>167</v>
      </c>
      <c r="D60" s="49" t="s">
        <v>279</v>
      </c>
      <c r="E60" s="49"/>
      <c r="F60" s="50" t="s">
        <v>280</v>
      </c>
      <c r="G60" s="50"/>
      <c r="H60" s="51">
        <v>0</v>
      </c>
      <c r="I60" s="52"/>
      <c r="J60" s="53"/>
      <c r="K60" s="53"/>
      <c r="L60" s="53"/>
      <c r="M60" s="53"/>
      <c r="N60" s="53"/>
      <c r="O60" s="53"/>
      <c r="P60" s="53"/>
      <c r="Q60" s="53"/>
      <c r="R60" s="53"/>
      <c r="S60" s="53"/>
      <c r="T60" s="53"/>
      <c r="U60" s="53"/>
      <c r="V60" s="53"/>
      <c r="W60" s="52"/>
      <c r="X60" s="53"/>
      <c r="Y60" s="53"/>
      <c r="Z60" s="53"/>
      <c r="AA60" s="53"/>
      <c r="AB60" s="53"/>
      <c r="AC60" s="53"/>
      <c r="AD60" s="53"/>
      <c r="AE60" s="53"/>
      <c r="AF60" s="53"/>
      <c r="AG60" s="53"/>
      <c r="AH60" s="53"/>
      <c r="AI60" s="53"/>
      <c r="AJ60" s="53"/>
      <c r="AK60" s="53"/>
      <c r="AL60" s="53"/>
      <c r="AM60" s="53"/>
      <c r="AN60" s="53"/>
      <c r="AO60" s="53"/>
      <c r="AP60" s="53"/>
      <c r="AQ60" s="53"/>
      <c r="AR60" s="53"/>
      <c r="AS60" s="53"/>
      <c r="AT60" s="52"/>
      <c r="AU60" s="53"/>
      <c r="AV60" s="53"/>
      <c r="AW60" s="53"/>
      <c r="AX60" s="53"/>
      <c r="AY60" s="53"/>
      <c r="AZ60" s="52"/>
      <c r="BA60" s="53"/>
      <c r="BB60" s="53"/>
      <c r="BC60" s="53"/>
      <c r="BD60" s="53"/>
      <c r="BE60" s="53"/>
      <c r="BF60" s="53"/>
      <c r="BG60" s="53"/>
      <c r="BH60" s="53"/>
      <c r="BI60" s="53"/>
      <c r="BJ60" s="53"/>
      <c r="BK60" s="53"/>
      <c r="BL60" s="53"/>
      <c r="BM60" s="53"/>
      <c r="BN60" s="53"/>
      <c r="BO60" s="52"/>
      <c r="BP60" s="53"/>
      <c r="BQ60" s="53"/>
      <c r="BR60" s="54"/>
      <c r="BS60" s="54">
        <v>0</v>
      </c>
      <c r="BT60" s="52"/>
    </row>
    <row r="61" spans="1:72">
      <c r="A61" s="55"/>
      <c r="B61" s="48" t="s">
        <v>167</v>
      </c>
      <c r="C61" s="49" t="s">
        <v>207</v>
      </c>
      <c r="D61" s="49"/>
      <c r="E61" s="49"/>
      <c r="F61" s="50" t="s">
        <v>281</v>
      </c>
      <c r="G61" s="50"/>
      <c r="H61" s="51">
        <v>249.25957772045476</v>
      </c>
      <c r="I61" s="52"/>
      <c r="J61" s="53"/>
      <c r="K61" s="53"/>
      <c r="L61" s="53"/>
      <c r="M61" s="53"/>
      <c r="N61" s="53"/>
      <c r="O61" s="53"/>
      <c r="P61" s="53"/>
      <c r="Q61" s="53"/>
      <c r="R61" s="53"/>
      <c r="S61" s="53"/>
      <c r="T61" s="53"/>
      <c r="U61" s="53"/>
      <c r="V61" s="53"/>
      <c r="W61" s="52"/>
      <c r="X61" s="53"/>
      <c r="Y61" s="53"/>
      <c r="Z61" s="53"/>
      <c r="AA61" s="53"/>
      <c r="AB61" s="53"/>
      <c r="AC61" s="53"/>
      <c r="AD61" s="53"/>
      <c r="AE61" s="53"/>
      <c r="AF61" s="53"/>
      <c r="AG61" s="53"/>
      <c r="AH61" s="53"/>
      <c r="AI61" s="53"/>
      <c r="AJ61" s="53"/>
      <c r="AK61" s="53"/>
      <c r="AL61" s="53"/>
      <c r="AM61" s="53"/>
      <c r="AN61" s="53"/>
      <c r="AO61" s="53"/>
      <c r="AP61" s="53"/>
      <c r="AQ61" s="53"/>
      <c r="AR61" s="53"/>
      <c r="AS61" s="53"/>
      <c r="AT61" s="52"/>
      <c r="AU61" s="53"/>
      <c r="AV61" s="53"/>
      <c r="AW61" s="53"/>
      <c r="AX61" s="53"/>
      <c r="AY61" s="53"/>
      <c r="AZ61" s="52"/>
      <c r="BA61" s="53"/>
      <c r="BB61" s="53"/>
      <c r="BC61" s="53"/>
      <c r="BD61" s="53"/>
      <c r="BE61" s="53"/>
      <c r="BF61" s="53"/>
      <c r="BG61" s="53"/>
      <c r="BH61" s="53"/>
      <c r="BI61" s="53"/>
      <c r="BJ61" s="53"/>
      <c r="BK61" s="53"/>
      <c r="BL61" s="53"/>
      <c r="BM61" s="53"/>
      <c r="BN61" s="53"/>
      <c r="BO61" s="52"/>
      <c r="BP61" s="53"/>
      <c r="BQ61" s="53"/>
      <c r="BR61" s="54"/>
      <c r="BS61" s="54">
        <v>0</v>
      </c>
      <c r="BT61" s="52">
        <v>249.25957772045476</v>
      </c>
    </row>
    <row r="62" spans="1:72">
      <c r="A62" s="55"/>
      <c r="B62" s="49"/>
      <c r="C62" s="48" t="s">
        <v>167</v>
      </c>
      <c r="D62" s="49" t="s">
        <v>282</v>
      </c>
      <c r="E62" s="49"/>
      <c r="F62" s="50" t="s">
        <v>283</v>
      </c>
      <c r="G62" s="50"/>
      <c r="H62" s="51">
        <v>0</v>
      </c>
      <c r="I62" s="52"/>
      <c r="J62" s="53"/>
      <c r="K62" s="53"/>
      <c r="L62" s="53"/>
      <c r="M62" s="53"/>
      <c r="N62" s="53"/>
      <c r="O62" s="53"/>
      <c r="P62" s="53"/>
      <c r="Q62" s="53"/>
      <c r="R62" s="53"/>
      <c r="S62" s="53"/>
      <c r="T62" s="53"/>
      <c r="U62" s="53"/>
      <c r="V62" s="53"/>
      <c r="W62" s="52"/>
      <c r="X62" s="53"/>
      <c r="Y62" s="53"/>
      <c r="Z62" s="53"/>
      <c r="AA62" s="53"/>
      <c r="AB62" s="53"/>
      <c r="AC62" s="53"/>
      <c r="AD62" s="53"/>
      <c r="AE62" s="53"/>
      <c r="AF62" s="53"/>
      <c r="AG62" s="53"/>
      <c r="AH62" s="53"/>
      <c r="AI62" s="53"/>
      <c r="AJ62" s="53"/>
      <c r="AK62" s="53"/>
      <c r="AL62" s="53"/>
      <c r="AM62" s="53"/>
      <c r="AN62" s="53"/>
      <c r="AO62" s="53"/>
      <c r="AP62" s="53"/>
      <c r="AQ62" s="53"/>
      <c r="AR62" s="53"/>
      <c r="AS62" s="53"/>
      <c r="AT62" s="52"/>
      <c r="AU62" s="53"/>
      <c r="AV62" s="53"/>
      <c r="AW62" s="53"/>
      <c r="AX62" s="53"/>
      <c r="AY62" s="53"/>
      <c r="AZ62" s="52"/>
      <c r="BA62" s="53"/>
      <c r="BB62" s="53"/>
      <c r="BC62" s="53"/>
      <c r="BD62" s="53"/>
      <c r="BE62" s="53"/>
      <c r="BF62" s="53"/>
      <c r="BG62" s="53"/>
      <c r="BH62" s="53"/>
      <c r="BI62" s="53"/>
      <c r="BJ62" s="53"/>
      <c r="BK62" s="53"/>
      <c r="BL62" s="53"/>
      <c r="BM62" s="53"/>
      <c r="BN62" s="53"/>
      <c r="BO62" s="52"/>
      <c r="BP62" s="53"/>
      <c r="BQ62" s="53"/>
      <c r="BR62" s="54"/>
      <c r="BS62" s="54"/>
      <c r="BT62" s="52">
        <v>0</v>
      </c>
    </row>
    <row r="63" spans="1:72">
      <c r="A63" s="55"/>
      <c r="B63" s="49"/>
      <c r="C63" s="48" t="s">
        <v>167</v>
      </c>
      <c r="D63" s="49" t="s">
        <v>284</v>
      </c>
      <c r="E63" s="49"/>
      <c r="F63" s="50" t="s">
        <v>285</v>
      </c>
      <c r="G63" s="50"/>
      <c r="H63" s="51">
        <v>249.0923855928155</v>
      </c>
      <c r="I63" s="52"/>
      <c r="J63" s="53"/>
      <c r="K63" s="53"/>
      <c r="L63" s="53"/>
      <c r="M63" s="53"/>
      <c r="N63" s="53"/>
      <c r="O63" s="53"/>
      <c r="P63" s="53"/>
      <c r="Q63" s="53"/>
      <c r="R63" s="53"/>
      <c r="S63" s="53"/>
      <c r="T63" s="53"/>
      <c r="U63" s="53"/>
      <c r="V63" s="53"/>
      <c r="W63" s="52"/>
      <c r="X63" s="53"/>
      <c r="Y63" s="53"/>
      <c r="Z63" s="53"/>
      <c r="AA63" s="53"/>
      <c r="AB63" s="53"/>
      <c r="AC63" s="53"/>
      <c r="AD63" s="53"/>
      <c r="AE63" s="53"/>
      <c r="AF63" s="53"/>
      <c r="AG63" s="53"/>
      <c r="AH63" s="53"/>
      <c r="AI63" s="53"/>
      <c r="AJ63" s="53"/>
      <c r="AK63" s="53"/>
      <c r="AL63" s="53"/>
      <c r="AM63" s="53"/>
      <c r="AN63" s="53"/>
      <c r="AO63" s="53"/>
      <c r="AP63" s="53"/>
      <c r="AQ63" s="53"/>
      <c r="AR63" s="53"/>
      <c r="AS63" s="53"/>
      <c r="AT63" s="52"/>
      <c r="AU63" s="53"/>
      <c r="AV63" s="53"/>
      <c r="AW63" s="53"/>
      <c r="AX63" s="53"/>
      <c r="AY63" s="53"/>
      <c r="AZ63" s="52"/>
      <c r="BA63" s="53"/>
      <c r="BB63" s="53"/>
      <c r="BC63" s="53"/>
      <c r="BD63" s="53"/>
      <c r="BE63" s="53"/>
      <c r="BF63" s="53"/>
      <c r="BG63" s="53"/>
      <c r="BH63" s="53"/>
      <c r="BI63" s="53"/>
      <c r="BJ63" s="53"/>
      <c r="BK63" s="53"/>
      <c r="BL63" s="53"/>
      <c r="BM63" s="53"/>
      <c r="BN63" s="53"/>
      <c r="BO63" s="52"/>
      <c r="BP63" s="53"/>
      <c r="BQ63" s="53"/>
      <c r="BR63" s="54"/>
      <c r="BS63" s="54"/>
      <c r="BT63" s="52">
        <v>249.0923855928155</v>
      </c>
    </row>
    <row r="64" spans="1:72">
      <c r="A64" s="55"/>
      <c r="B64" s="49"/>
      <c r="C64" s="48" t="s">
        <v>167</v>
      </c>
      <c r="D64" s="49" t="s">
        <v>286</v>
      </c>
      <c r="E64" s="49"/>
      <c r="F64" s="50" t="s">
        <v>287</v>
      </c>
      <c r="G64" s="50"/>
      <c r="H64" s="51">
        <v>0.16719212763924715</v>
      </c>
      <c r="I64" s="52"/>
      <c r="J64" s="53"/>
      <c r="K64" s="53"/>
      <c r="L64" s="53"/>
      <c r="M64" s="53"/>
      <c r="N64" s="53"/>
      <c r="O64" s="53"/>
      <c r="P64" s="53"/>
      <c r="Q64" s="53"/>
      <c r="R64" s="53"/>
      <c r="S64" s="53"/>
      <c r="T64" s="53"/>
      <c r="U64" s="53"/>
      <c r="V64" s="53"/>
      <c r="W64" s="52"/>
      <c r="X64" s="53"/>
      <c r="Y64" s="53"/>
      <c r="Z64" s="53"/>
      <c r="AA64" s="53"/>
      <c r="AB64" s="53"/>
      <c r="AC64" s="53"/>
      <c r="AD64" s="53"/>
      <c r="AE64" s="53"/>
      <c r="AF64" s="53"/>
      <c r="AG64" s="53"/>
      <c r="AH64" s="53"/>
      <c r="AI64" s="53"/>
      <c r="AJ64" s="53"/>
      <c r="AK64" s="53"/>
      <c r="AL64" s="53"/>
      <c r="AM64" s="53"/>
      <c r="AN64" s="53"/>
      <c r="AO64" s="53"/>
      <c r="AP64" s="53"/>
      <c r="AQ64" s="53"/>
      <c r="AR64" s="53"/>
      <c r="AS64" s="53"/>
      <c r="AT64" s="52"/>
      <c r="AU64" s="53"/>
      <c r="AV64" s="53"/>
      <c r="AW64" s="53"/>
      <c r="AX64" s="53"/>
      <c r="AY64" s="53"/>
      <c r="AZ64" s="52"/>
      <c r="BA64" s="53"/>
      <c r="BB64" s="53"/>
      <c r="BC64" s="53"/>
      <c r="BD64" s="53"/>
      <c r="BE64" s="53"/>
      <c r="BF64" s="53"/>
      <c r="BG64" s="53"/>
      <c r="BH64" s="53"/>
      <c r="BI64" s="53"/>
      <c r="BJ64" s="53"/>
      <c r="BK64" s="53"/>
      <c r="BL64" s="53"/>
      <c r="BM64" s="53"/>
      <c r="BN64" s="53"/>
      <c r="BO64" s="52"/>
      <c r="BP64" s="53"/>
      <c r="BQ64" s="53"/>
      <c r="BR64" s="54"/>
      <c r="BS64" s="54"/>
      <c r="BT64" s="52">
        <v>0.16719212763924715</v>
      </c>
    </row>
    <row r="65" spans="1:72">
      <c r="A65" s="55"/>
      <c r="B65" s="49"/>
      <c r="C65" s="48" t="s">
        <v>167</v>
      </c>
      <c r="D65" s="49" t="s">
        <v>288</v>
      </c>
      <c r="E65" s="49"/>
      <c r="F65" s="50" t="s">
        <v>289</v>
      </c>
      <c r="G65" s="50"/>
      <c r="H65" s="51">
        <v>0</v>
      </c>
      <c r="I65" s="52"/>
      <c r="J65" s="53"/>
      <c r="K65" s="53"/>
      <c r="L65" s="53"/>
      <c r="M65" s="53"/>
      <c r="N65" s="53"/>
      <c r="O65" s="53"/>
      <c r="P65" s="53"/>
      <c r="Q65" s="53"/>
      <c r="R65" s="53"/>
      <c r="S65" s="53"/>
      <c r="T65" s="53"/>
      <c r="U65" s="53"/>
      <c r="V65" s="53"/>
      <c r="W65" s="52"/>
      <c r="X65" s="53"/>
      <c r="Y65" s="53"/>
      <c r="Z65" s="53"/>
      <c r="AA65" s="53"/>
      <c r="AB65" s="53"/>
      <c r="AC65" s="53"/>
      <c r="AD65" s="53"/>
      <c r="AE65" s="53"/>
      <c r="AF65" s="53"/>
      <c r="AG65" s="53"/>
      <c r="AH65" s="53"/>
      <c r="AI65" s="53"/>
      <c r="AJ65" s="53"/>
      <c r="AK65" s="53"/>
      <c r="AL65" s="53"/>
      <c r="AM65" s="53"/>
      <c r="AN65" s="53"/>
      <c r="AO65" s="53"/>
      <c r="AP65" s="53"/>
      <c r="AQ65" s="53"/>
      <c r="AR65" s="53"/>
      <c r="AS65" s="53"/>
      <c r="AT65" s="52"/>
      <c r="AU65" s="53"/>
      <c r="AV65" s="53"/>
      <c r="AW65" s="53"/>
      <c r="AX65" s="53"/>
      <c r="AY65" s="53"/>
      <c r="AZ65" s="52"/>
      <c r="BA65" s="53"/>
      <c r="BB65" s="53"/>
      <c r="BC65" s="53"/>
      <c r="BD65" s="53"/>
      <c r="BE65" s="53"/>
      <c r="BF65" s="53"/>
      <c r="BG65" s="53"/>
      <c r="BH65" s="53"/>
      <c r="BI65" s="53"/>
      <c r="BJ65" s="53"/>
      <c r="BK65" s="53"/>
      <c r="BL65" s="53"/>
      <c r="BM65" s="53"/>
      <c r="BN65" s="53"/>
      <c r="BO65" s="52"/>
      <c r="BP65" s="53"/>
      <c r="BQ65" s="53"/>
      <c r="BR65" s="54"/>
      <c r="BS65" s="54"/>
      <c r="BT65" s="52">
        <v>0</v>
      </c>
    </row>
    <row r="66" spans="1:72">
      <c r="A66" s="55"/>
      <c r="B66" s="49"/>
      <c r="C66" s="48" t="s">
        <v>167</v>
      </c>
      <c r="D66" s="49" t="s">
        <v>290</v>
      </c>
      <c r="E66" s="49"/>
      <c r="F66" s="50" t="s">
        <v>291</v>
      </c>
      <c r="G66" s="50"/>
      <c r="H66" s="51">
        <v>0</v>
      </c>
      <c r="I66" s="52"/>
      <c r="J66" s="53"/>
      <c r="K66" s="53"/>
      <c r="L66" s="53"/>
      <c r="M66" s="53"/>
      <c r="N66" s="53"/>
      <c r="O66" s="53"/>
      <c r="P66" s="53"/>
      <c r="Q66" s="53"/>
      <c r="R66" s="53"/>
      <c r="S66" s="53"/>
      <c r="T66" s="53"/>
      <c r="U66" s="53"/>
      <c r="V66" s="53"/>
      <c r="W66" s="52"/>
      <c r="X66" s="53"/>
      <c r="Y66" s="53"/>
      <c r="Z66" s="53"/>
      <c r="AA66" s="53"/>
      <c r="AB66" s="53"/>
      <c r="AC66" s="53"/>
      <c r="AD66" s="53"/>
      <c r="AE66" s="53"/>
      <c r="AF66" s="53"/>
      <c r="AG66" s="53"/>
      <c r="AH66" s="53"/>
      <c r="AI66" s="53"/>
      <c r="AJ66" s="53"/>
      <c r="AK66" s="53"/>
      <c r="AL66" s="53"/>
      <c r="AM66" s="53"/>
      <c r="AN66" s="53"/>
      <c r="AO66" s="53"/>
      <c r="AP66" s="53"/>
      <c r="AQ66" s="53"/>
      <c r="AR66" s="53"/>
      <c r="AS66" s="53"/>
      <c r="AT66" s="52"/>
      <c r="AU66" s="53"/>
      <c r="AV66" s="53"/>
      <c r="AW66" s="53"/>
      <c r="AX66" s="53"/>
      <c r="AY66" s="53"/>
      <c r="AZ66" s="52"/>
      <c r="BA66" s="53"/>
      <c r="BB66" s="53"/>
      <c r="BC66" s="53"/>
      <c r="BD66" s="53"/>
      <c r="BE66" s="53"/>
      <c r="BF66" s="53"/>
      <c r="BG66" s="53"/>
      <c r="BH66" s="53"/>
      <c r="BI66" s="53"/>
      <c r="BJ66" s="53"/>
      <c r="BK66" s="53"/>
      <c r="BL66" s="53"/>
      <c r="BM66" s="53"/>
      <c r="BN66" s="53"/>
      <c r="BO66" s="52"/>
      <c r="BP66" s="53"/>
      <c r="BQ66" s="53"/>
      <c r="BR66" s="54"/>
      <c r="BS66" s="54"/>
      <c r="BT66" s="52">
        <v>0</v>
      </c>
    </row>
    <row r="67" spans="1:72">
      <c r="A67" s="55"/>
      <c r="B67" s="49"/>
      <c r="C67" s="48" t="s">
        <v>167</v>
      </c>
      <c r="D67" s="49" t="s">
        <v>292</v>
      </c>
      <c r="E67" s="49"/>
      <c r="F67" s="50" t="s">
        <v>293</v>
      </c>
      <c r="G67" s="50"/>
      <c r="H67" s="51">
        <v>0</v>
      </c>
      <c r="I67" s="52"/>
      <c r="J67" s="53"/>
      <c r="K67" s="53"/>
      <c r="L67" s="53"/>
      <c r="M67" s="53"/>
      <c r="N67" s="53"/>
      <c r="O67" s="53"/>
      <c r="P67" s="53"/>
      <c r="Q67" s="53"/>
      <c r="R67" s="53"/>
      <c r="S67" s="53"/>
      <c r="T67" s="53"/>
      <c r="U67" s="53"/>
      <c r="V67" s="53"/>
      <c r="W67" s="52"/>
      <c r="X67" s="53"/>
      <c r="Y67" s="53"/>
      <c r="Z67" s="53"/>
      <c r="AA67" s="53"/>
      <c r="AB67" s="53"/>
      <c r="AC67" s="53"/>
      <c r="AD67" s="53"/>
      <c r="AE67" s="53"/>
      <c r="AF67" s="53"/>
      <c r="AG67" s="53"/>
      <c r="AH67" s="53"/>
      <c r="AI67" s="53"/>
      <c r="AJ67" s="53"/>
      <c r="AK67" s="53"/>
      <c r="AL67" s="53"/>
      <c r="AM67" s="53"/>
      <c r="AN67" s="53"/>
      <c r="AO67" s="53"/>
      <c r="AP67" s="53"/>
      <c r="AQ67" s="53"/>
      <c r="AR67" s="53"/>
      <c r="AS67" s="53"/>
      <c r="AT67" s="52"/>
      <c r="AU67" s="53"/>
      <c r="AV67" s="53"/>
      <c r="AW67" s="53"/>
      <c r="AX67" s="53"/>
      <c r="AY67" s="53"/>
      <c r="AZ67" s="52"/>
      <c r="BA67" s="53"/>
      <c r="BB67" s="53"/>
      <c r="BC67" s="53"/>
      <c r="BD67" s="53"/>
      <c r="BE67" s="53"/>
      <c r="BF67" s="53"/>
      <c r="BG67" s="53"/>
      <c r="BH67" s="53"/>
      <c r="BI67" s="53"/>
      <c r="BJ67" s="53"/>
      <c r="BK67" s="53"/>
      <c r="BL67" s="53"/>
      <c r="BM67" s="53"/>
      <c r="BN67" s="53"/>
      <c r="BO67" s="52"/>
      <c r="BP67" s="53"/>
      <c r="BQ67" s="53"/>
      <c r="BR67" s="54"/>
      <c r="BS67" s="54"/>
      <c r="BT67" s="52">
        <v>0</v>
      </c>
    </row>
    <row r="68" spans="1:72">
      <c r="A68" s="55"/>
      <c r="B68" s="49"/>
      <c r="C68" s="48" t="s">
        <v>167</v>
      </c>
      <c r="D68" s="49" t="s">
        <v>294</v>
      </c>
      <c r="E68" s="49"/>
      <c r="F68" s="50" t="s">
        <v>295</v>
      </c>
      <c r="G68" s="50"/>
      <c r="H68" s="51">
        <v>0</v>
      </c>
      <c r="I68" s="52"/>
      <c r="J68" s="53"/>
      <c r="K68" s="53"/>
      <c r="L68" s="53"/>
      <c r="M68" s="53"/>
      <c r="N68" s="53"/>
      <c r="O68" s="53"/>
      <c r="P68" s="53"/>
      <c r="Q68" s="53"/>
      <c r="R68" s="53"/>
      <c r="S68" s="53"/>
      <c r="T68" s="53"/>
      <c r="U68" s="53"/>
      <c r="V68" s="53"/>
      <c r="W68" s="52"/>
      <c r="X68" s="53"/>
      <c r="Y68" s="53"/>
      <c r="Z68" s="53"/>
      <c r="AA68" s="53"/>
      <c r="AB68" s="53"/>
      <c r="AC68" s="53"/>
      <c r="AD68" s="53"/>
      <c r="AE68" s="53"/>
      <c r="AF68" s="53"/>
      <c r="AG68" s="53"/>
      <c r="AH68" s="53"/>
      <c r="AI68" s="53"/>
      <c r="AJ68" s="53"/>
      <c r="AK68" s="53"/>
      <c r="AL68" s="53"/>
      <c r="AM68" s="53"/>
      <c r="AN68" s="53"/>
      <c r="AO68" s="53"/>
      <c r="AP68" s="53"/>
      <c r="AQ68" s="53"/>
      <c r="AR68" s="53"/>
      <c r="AS68" s="53"/>
      <c r="AT68" s="52"/>
      <c r="AU68" s="53"/>
      <c r="AV68" s="53"/>
      <c r="AW68" s="53"/>
      <c r="AX68" s="53"/>
      <c r="AY68" s="53"/>
      <c r="AZ68" s="52"/>
      <c r="BA68" s="53"/>
      <c r="BB68" s="53"/>
      <c r="BC68" s="53"/>
      <c r="BD68" s="53"/>
      <c r="BE68" s="53"/>
      <c r="BF68" s="53"/>
      <c r="BG68" s="53"/>
      <c r="BH68" s="53"/>
      <c r="BI68" s="53"/>
      <c r="BJ68" s="53"/>
      <c r="BK68" s="53"/>
      <c r="BL68" s="53"/>
      <c r="BM68" s="53"/>
      <c r="BN68" s="53"/>
      <c r="BO68" s="52"/>
      <c r="BP68" s="53"/>
      <c r="BQ68" s="53"/>
      <c r="BR68" s="54"/>
      <c r="BS68" s="54"/>
      <c r="BT68" s="52">
        <v>0</v>
      </c>
    </row>
    <row r="69" spans="1:72">
      <c r="A69" s="55"/>
      <c r="B69" s="49"/>
      <c r="C69" s="48" t="s">
        <v>167</v>
      </c>
      <c r="D69" s="49" t="s">
        <v>296</v>
      </c>
      <c r="E69" s="49"/>
      <c r="F69" s="50" t="s">
        <v>297</v>
      </c>
      <c r="G69" s="50"/>
      <c r="H69" s="51">
        <v>0</v>
      </c>
      <c r="I69" s="52"/>
      <c r="J69" s="53"/>
      <c r="K69" s="53"/>
      <c r="L69" s="53"/>
      <c r="M69" s="53"/>
      <c r="N69" s="53"/>
      <c r="O69" s="53"/>
      <c r="P69" s="53"/>
      <c r="Q69" s="53"/>
      <c r="R69" s="53"/>
      <c r="S69" s="53"/>
      <c r="T69" s="53"/>
      <c r="U69" s="53"/>
      <c r="V69" s="53"/>
      <c r="W69" s="52"/>
      <c r="X69" s="53"/>
      <c r="Y69" s="53"/>
      <c r="Z69" s="53"/>
      <c r="AA69" s="53"/>
      <c r="AB69" s="53"/>
      <c r="AC69" s="53"/>
      <c r="AD69" s="53"/>
      <c r="AE69" s="53"/>
      <c r="AF69" s="53"/>
      <c r="AG69" s="53"/>
      <c r="AH69" s="53"/>
      <c r="AI69" s="53"/>
      <c r="AJ69" s="53"/>
      <c r="AK69" s="53"/>
      <c r="AL69" s="53"/>
      <c r="AM69" s="53"/>
      <c r="AN69" s="53"/>
      <c r="AO69" s="53"/>
      <c r="AP69" s="53"/>
      <c r="AQ69" s="53"/>
      <c r="AR69" s="53"/>
      <c r="AS69" s="53"/>
      <c r="AT69" s="52"/>
      <c r="AU69" s="53"/>
      <c r="AV69" s="53"/>
      <c r="AW69" s="53"/>
      <c r="AX69" s="53"/>
      <c r="AY69" s="53"/>
      <c r="AZ69" s="52"/>
      <c r="BA69" s="53"/>
      <c r="BB69" s="53"/>
      <c r="BC69" s="53"/>
      <c r="BD69" s="53"/>
      <c r="BE69" s="53"/>
      <c r="BF69" s="53"/>
      <c r="BG69" s="53"/>
      <c r="BH69" s="53"/>
      <c r="BI69" s="53"/>
      <c r="BJ69" s="53"/>
      <c r="BK69" s="53"/>
      <c r="BL69" s="53"/>
      <c r="BM69" s="53"/>
      <c r="BN69" s="53"/>
      <c r="BO69" s="52"/>
      <c r="BP69" s="53"/>
      <c r="BQ69" s="53"/>
      <c r="BR69" s="54"/>
      <c r="BS69" s="54"/>
      <c r="BT69" s="52">
        <v>0</v>
      </c>
    </row>
    <row r="70" spans="1:72">
      <c r="A70" s="55"/>
      <c r="B70" s="49"/>
      <c r="C70" s="48" t="s">
        <v>167</v>
      </c>
      <c r="D70" s="49" t="s">
        <v>298</v>
      </c>
      <c r="E70" s="49"/>
      <c r="F70" s="50" t="s">
        <v>299</v>
      </c>
      <c r="G70" s="50"/>
      <c r="H70" s="51">
        <v>0</v>
      </c>
      <c r="I70" s="52"/>
      <c r="J70" s="53"/>
      <c r="K70" s="53"/>
      <c r="L70" s="53"/>
      <c r="M70" s="53"/>
      <c r="N70" s="53"/>
      <c r="O70" s="53"/>
      <c r="P70" s="53"/>
      <c r="Q70" s="53"/>
      <c r="R70" s="53"/>
      <c r="S70" s="53"/>
      <c r="T70" s="53"/>
      <c r="U70" s="53"/>
      <c r="V70" s="53"/>
      <c r="W70" s="52"/>
      <c r="X70" s="53"/>
      <c r="Y70" s="53"/>
      <c r="Z70" s="53"/>
      <c r="AA70" s="53"/>
      <c r="AB70" s="53"/>
      <c r="AC70" s="53"/>
      <c r="AD70" s="53"/>
      <c r="AE70" s="53"/>
      <c r="AF70" s="53"/>
      <c r="AG70" s="53"/>
      <c r="AH70" s="53"/>
      <c r="AI70" s="53"/>
      <c r="AJ70" s="53"/>
      <c r="AK70" s="53"/>
      <c r="AL70" s="53"/>
      <c r="AM70" s="53"/>
      <c r="AN70" s="53"/>
      <c r="AO70" s="53"/>
      <c r="AP70" s="53"/>
      <c r="AQ70" s="53"/>
      <c r="AR70" s="53"/>
      <c r="AS70" s="53"/>
      <c r="AT70" s="52"/>
      <c r="AU70" s="53"/>
      <c r="AV70" s="53"/>
      <c r="AW70" s="53"/>
      <c r="AX70" s="53"/>
      <c r="AY70" s="53"/>
      <c r="AZ70" s="52"/>
      <c r="BA70" s="53"/>
      <c r="BB70" s="53"/>
      <c r="BC70" s="53"/>
      <c r="BD70" s="53"/>
      <c r="BE70" s="53"/>
      <c r="BF70" s="53"/>
      <c r="BG70" s="53"/>
      <c r="BH70" s="53"/>
      <c r="BI70" s="53"/>
      <c r="BJ70" s="53"/>
      <c r="BK70" s="53"/>
      <c r="BL70" s="53"/>
      <c r="BM70" s="53"/>
      <c r="BN70" s="53"/>
      <c r="BO70" s="52"/>
      <c r="BP70" s="53"/>
      <c r="BQ70" s="53"/>
      <c r="BR70" s="54"/>
      <c r="BS70" s="54"/>
      <c r="BT70" s="52">
        <v>0</v>
      </c>
    </row>
    <row r="71" spans="1:72">
      <c r="A71" s="55"/>
      <c r="B71" s="49"/>
      <c r="C71" s="48" t="s">
        <v>167</v>
      </c>
      <c r="D71" s="49" t="s">
        <v>300</v>
      </c>
      <c r="E71" s="49"/>
      <c r="F71" s="50" t="s">
        <v>301</v>
      </c>
      <c r="G71" s="50"/>
      <c r="H71" s="51">
        <v>0</v>
      </c>
      <c r="I71" s="52"/>
      <c r="J71" s="53"/>
      <c r="K71" s="53"/>
      <c r="L71" s="53"/>
      <c r="M71" s="53"/>
      <c r="N71" s="53"/>
      <c r="O71" s="53"/>
      <c r="P71" s="53"/>
      <c r="Q71" s="53"/>
      <c r="R71" s="53"/>
      <c r="S71" s="53"/>
      <c r="T71" s="53"/>
      <c r="U71" s="53"/>
      <c r="V71" s="53"/>
      <c r="W71" s="52"/>
      <c r="X71" s="53"/>
      <c r="Y71" s="53"/>
      <c r="Z71" s="53"/>
      <c r="AA71" s="53"/>
      <c r="AB71" s="53"/>
      <c r="AC71" s="53"/>
      <c r="AD71" s="53"/>
      <c r="AE71" s="53"/>
      <c r="AF71" s="53"/>
      <c r="AG71" s="53"/>
      <c r="AH71" s="53"/>
      <c r="AI71" s="53"/>
      <c r="AJ71" s="53"/>
      <c r="AK71" s="53"/>
      <c r="AL71" s="53"/>
      <c r="AM71" s="53"/>
      <c r="AN71" s="53"/>
      <c r="AO71" s="53"/>
      <c r="AP71" s="53"/>
      <c r="AQ71" s="53"/>
      <c r="AR71" s="53"/>
      <c r="AS71" s="53"/>
      <c r="AT71" s="52"/>
      <c r="AU71" s="53"/>
      <c r="AV71" s="53"/>
      <c r="AW71" s="53"/>
      <c r="AX71" s="53"/>
      <c r="AY71" s="53"/>
      <c r="AZ71" s="52"/>
      <c r="BA71" s="53"/>
      <c r="BB71" s="53"/>
      <c r="BC71" s="53"/>
      <c r="BD71" s="53"/>
      <c r="BE71" s="53"/>
      <c r="BF71" s="53"/>
      <c r="BG71" s="53"/>
      <c r="BH71" s="53"/>
      <c r="BI71" s="53"/>
      <c r="BJ71" s="53"/>
      <c r="BK71" s="53"/>
      <c r="BL71" s="53"/>
      <c r="BM71" s="53"/>
      <c r="BN71" s="53"/>
      <c r="BO71" s="52"/>
      <c r="BP71" s="53"/>
      <c r="BQ71" s="53"/>
      <c r="BR71" s="54"/>
      <c r="BS71" s="54"/>
      <c r="BT71" s="52">
        <v>0</v>
      </c>
    </row>
    <row r="72" spans="1:72">
      <c r="A72" s="55"/>
      <c r="B72" s="49"/>
      <c r="C72" s="48" t="s">
        <v>167</v>
      </c>
      <c r="D72" s="49" t="s">
        <v>302</v>
      </c>
      <c r="E72" s="49"/>
      <c r="F72" s="50" t="s">
        <v>303</v>
      </c>
      <c r="G72" s="50"/>
      <c r="H72" s="51">
        <v>0</v>
      </c>
      <c r="I72" s="52"/>
      <c r="J72" s="53"/>
      <c r="K72" s="53"/>
      <c r="L72" s="53"/>
      <c r="M72" s="53"/>
      <c r="N72" s="53"/>
      <c r="O72" s="53"/>
      <c r="P72" s="53"/>
      <c r="Q72" s="53"/>
      <c r="R72" s="53"/>
      <c r="S72" s="53"/>
      <c r="T72" s="53"/>
      <c r="U72" s="53"/>
      <c r="V72" s="53"/>
      <c r="W72" s="52"/>
      <c r="X72" s="53"/>
      <c r="Y72" s="53"/>
      <c r="Z72" s="53"/>
      <c r="AA72" s="53"/>
      <c r="AB72" s="53"/>
      <c r="AC72" s="53"/>
      <c r="AD72" s="53"/>
      <c r="AE72" s="53"/>
      <c r="AF72" s="53"/>
      <c r="AG72" s="53"/>
      <c r="AH72" s="53"/>
      <c r="AI72" s="53"/>
      <c r="AJ72" s="53"/>
      <c r="AK72" s="53"/>
      <c r="AL72" s="53"/>
      <c r="AM72" s="53"/>
      <c r="AN72" s="53"/>
      <c r="AO72" s="53"/>
      <c r="AP72" s="53"/>
      <c r="AQ72" s="53"/>
      <c r="AR72" s="53"/>
      <c r="AS72" s="53"/>
      <c r="AT72" s="52"/>
      <c r="AU72" s="53"/>
      <c r="AV72" s="53"/>
      <c r="AW72" s="53"/>
      <c r="AX72" s="53"/>
      <c r="AY72" s="53"/>
      <c r="AZ72" s="52"/>
      <c r="BA72" s="53"/>
      <c r="BB72" s="53"/>
      <c r="BC72" s="53"/>
      <c r="BD72" s="53"/>
      <c r="BE72" s="53"/>
      <c r="BF72" s="53"/>
      <c r="BG72" s="53"/>
      <c r="BH72" s="53"/>
      <c r="BI72" s="53"/>
      <c r="BJ72" s="53"/>
      <c r="BK72" s="53"/>
      <c r="BL72" s="53"/>
      <c r="BM72" s="53"/>
      <c r="BN72" s="53"/>
      <c r="BO72" s="52"/>
      <c r="BP72" s="53"/>
      <c r="BQ72" s="53"/>
      <c r="BR72" s="54"/>
      <c r="BS72" s="54">
        <v>0</v>
      </c>
      <c r="BT72" s="52"/>
    </row>
    <row r="73" spans="1:72">
      <c r="A73" s="55"/>
      <c r="B73" s="49"/>
      <c r="C73" s="48" t="s">
        <v>167</v>
      </c>
      <c r="D73" s="49" t="s">
        <v>304</v>
      </c>
      <c r="E73" s="49"/>
      <c r="F73" s="50" t="s">
        <v>305</v>
      </c>
      <c r="G73" s="50"/>
      <c r="H73" s="51">
        <v>0</v>
      </c>
      <c r="I73" s="52"/>
      <c r="J73" s="53"/>
      <c r="K73" s="53"/>
      <c r="L73" s="53"/>
      <c r="M73" s="53"/>
      <c r="N73" s="53"/>
      <c r="O73" s="53"/>
      <c r="P73" s="53"/>
      <c r="Q73" s="53"/>
      <c r="R73" s="53"/>
      <c r="S73" s="53"/>
      <c r="T73" s="53"/>
      <c r="U73" s="53"/>
      <c r="V73" s="53"/>
      <c r="W73" s="52"/>
      <c r="X73" s="53"/>
      <c r="Y73" s="53"/>
      <c r="Z73" s="53"/>
      <c r="AA73" s="53"/>
      <c r="AB73" s="53"/>
      <c r="AC73" s="53"/>
      <c r="AD73" s="53"/>
      <c r="AE73" s="53"/>
      <c r="AF73" s="53"/>
      <c r="AG73" s="53"/>
      <c r="AH73" s="53"/>
      <c r="AI73" s="53"/>
      <c r="AJ73" s="53"/>
      <c r="AK73" s="53"/>
      <c r="AL73" s="53"/>
      <c r="AM73" s="53"/>
      <c r="AN73" s="53"/>
      <c r="AO73" s="53"/>
      <c r="AP73" s="53"/>
      <c r="AQ73" s="53"/>
      <c r="AR73" s="53"/>
      <c r="AS73" s="53"/>
      <c r="AT73" s="52"/>
      <c r="AU73" s="53"/>
      <c r="AV73" s="53"/>
      <c r="AW73" s="53"/>
      <c r="AX73" s="53"/>
      <c r="AY73" s="53"/>
      <c r="AZ73" s="52"/>
      <c r="BA73" s="53"/>
      <c r="BB73" s="53"/>
      <c r="BC73" s="53"/>
      <c r="BD73" s="53"/>
      <c r="BE73" s="53"/>
      <c r="BF73" s="53"/>
      <c r="BG73" s="53"/>
      <c r="BH73" s="53"/>
      <c r="BI73" s="53"/>
      <c r="BJ73" s="53"/>
      <c r="BK73" s="53"/>
      <c r="BL73" s="53"/>
      <c r="BM73" s="53"/>
      <c r="BN73" s="53"/>
      <c r="BO73" s="52"/>
      <c r="BP73" s="53"/>
      <c r="BQ73" s="53"/>
      <c r="BR73" s="54"/>
      <c r="BS73" s="54">
        <v>0</v>
      </c>
      <c r="BT73" s="52"/>
    </row>
    <row r="74" spans="1:72">
      <c r="A74" s="55"/>
      <c r="B74" s="49"/>
      <c r="C74" s="48" t="s">
        <v>167</v>
      </c>
      <c r="D74" s="49" t="s">
        <v>306</v>
      </c>
      <c r="E74" s="49"/>
      <c r="F74" s="50" t="s">
        <v>307</v>
      </c>
      <c r="G74" s="50"/>
      <c r="H74" s="51">
        <v>0</v>
      </c>
      <c r="I74" s="52"/>
      <c r="J74" s="53"/>
      <c r="K74" s="53"/>
      <c r="L74" s="53"/>
      <c r="M74" s="53"/>
      <c r="N74" s="53"/>
      <c r="O74" s="53"/>
      <c r="P74" s="53"/>
      <c r="Q74" s="53"/>
      <c r="R74" s="53"/>
      <c r="S74" s="53"/>
      <c r="T74" s="53"/>
      <c r="U74" s="53"/>
      <c r="V74" s="53"/>
      <c r="W74" s="52"/>
      <c r="X74" s="53"/>
      <c r="Y74" s="53"/>
      <c r="Z74" s="53"/>
      <c r="AA74" s="53"/>
      <c r="AB74" s="53"/>
      <c r="AC74" s="53"/>
      <c r="AD74" s="53"/>
      <c r="AE74" s="53"/>
      <c r="AF74" s="53"/>
      <c r="AG74" s="53"/>
      <c r="AH74" s="53"/>
      <c r="AI74" s="53"/>
      <c r="AJ74" s="53"/>
      <c r="AK74" s="53"/>
      <c r="AL74" s="53"/>
      <c r="AM74" s="53"/>
      <c r="AN74" s="53"/>
      <c r="AO74" s="53"/>
      <c r="AP74" s="53"/>
      <c r="AQ74" s="53"/>
      <c r="AR74" s="53"/>
      <c r="AS74" s="53"/>
      <c r="AT74" s="52"/>
      <c r="AU74" s="53"/>
      <c r="AV74" s="53"/>
      <c r="AW74" s="53"/>
      <c r="AX74" s="53"/>
      <c r="AY74" s="53"/>
      <c r="AZ74" s="52"/>
      <c r="BA74" s="53"/>
      <c r="BB74" s="53"/>
      <c r="BC74" s="53"/>
      <c r="BD74" s="53"/>
      <c r="BE74" s="53"/>
      <c r="BF74" s="53"/>
      <c r="BG74" s="53"/>
      <c r="BH74" s="53"/>
      <c r="BI74" s="53"/>
      <c r="BJ74" s="53"/>
      <c r="BK74" s="53"/>
      <c r="BL74" s="53"/>
      <c r="BM74" s="53"/>
      <c r="BN74" s="53"/>
      <c r="BO74" s="52"/>
      <c r="BP74" s="53"/>
      <c r="BQ74" s="53"/>
      <c r="BR74" s="54"/>
      <c r="BS74" s="54">
        <v>0</v>
      </c>
      <c r="BT74" s="52"/>
    </row>
    <row r="75" spans="1:72">
      <c r="A75" s="55"/>
      <c r="B75" s="49"/>
      <c r="C75" s="48" t="s">
        <v>167</v>
      </c>
      <c r="D75" s="49" t="s">
        <v>308</v>
      </c>
      <c r="E75" s="49"/>
      <c r="F75" s="50" t="s">
        <v>309</v>
      </c>
      <c r="G75" s="50"/>
      <c r="H75" s="51">
        <v>0</v>
      </c>
      <c r="I75" s="52"/>
      <c r="J75" s="53"/>
      <c r="K75" s="53"/>
      <c r="L75" s="53"/>
      <c r="M75" s="53"/>
      <c r="N75" s="53"/>
      <c r="O75" s="53"/>
      <c r="P75" s="53"/>
      <c r="Q75" s="53"/>
      <c r="R75" s="53"/>
      <c r="S75" s="53"/>
      <c r="T75" s="53"/>
      <c r="U75" s="53"/>
      <c r="V75" s="53"/>
      <c r="W75" s="52"/>
      <c r="X75" s="53"/>
      <c r="Y75" s="53"/>
      <c r="Z75" s="53"/>
      <c r="AA75" s="53"/>
      <c r="AB75" s="53"/>
      <c r="AC75" s="53"/>
      <c r="AD75" s="53"/>
      <c r="AE75" s="53"/>
      <c r="AF75" s="53"/>
      <c r="AG75" s="53"/>
      <c r="AH75" s="53"/>
      <c r="AI75" s="53"/>
      <c r="AJ75" s="53"/>
      <c r="AK75" s="53"/>
      <c r="AL75" s="53"/>
      <c r="AM75" s="53"/>
      <c r="AN75" s="53"/>
      <c r="AO75" s="53"/>
      <c r="AP75" s="53"/>
      <c r="AQ75" s="53"/>
      <c r="AR75" s="53"/>
      <c r="AS75" s="53"/>
      <c r="AT75" s="52"/>
      <c r="AU75" s="53"/>
      <c r="AV75" s="53"/>
      <c r="AW75" s="53"/>
      <c r="AX75" s="53"/>
      <c r="AY75" s="53"/>
      <c r="AZ75" s="52"/>
      <c r="BA75" s="53"/>
      <c r="BB75" s="53"/>
      <c r="BC75" s="53"/>
      <c r="BD75" s="53"/>
      <c r="BE75" s="53"/>
      <c r="BF75" s="53"/>
      <c r="BG75" s="53"/>
      <c r="BH75" s="53"/>
      <c r="BI75" s="53"/>
      <c r="BJ75" s="53"/>
      <c r="BK75" s="53"/>
      <c r="BL75" s="53"/>
      <c r="BM75" s="53"/>
      <c r="BN75" s="53"/>
      <c r="BO75" s="52"/>
      <c r="BP75" s="53"/>
      <c r="BQ75" s="53"/>
      <c r="BR75" s="54"/>
      <c r="BS75" s="54">
        <v>0</v>
      </c>
      <c r="BT75" s="52"/>
    </row>
    <row r="76" spans="1:72">
      <c r="A76" s="55"/>
      <c r="B76" s="49"/>
      <c r="C76" s="48" t="s">
        <v>167</v>
      </c>
      <c r="D76" s="49" t="s">
        <v>310</v>
      </c>
      <c r="E76" s="49"/>
      <c r="F76" s="50" t="s">
        <v>311</v>
      </c>
      <c r="G76" s="50"/>
      <c r="H76" s="51">
        <v>0</v>
      </c>
      <c r="I76" s="52"/>
      <c r="J76" s="53"/>
      <c r="K76" s="53"/>
      <c r="L76" s="53"/>
      <c r="M76" s="53"/>
      <c r="N76" s="53"/>
      <c r="O76" s="53"/>
      <c r="P76" s="53"/>
      <c r="Q76" s="53"/>
      <c r="R76" s="53"/>
      <c r="S76" s="53"/>
      <c r="T76" s="53"/>
      <c r="U76" s="53"/>
      <c r="V76" s="53"/>
      <c r="W76" s="52"/>
      <c r="X76" s="53"/>
      <c r="Y76" s="53"/>
      <c r="Z76" s="53"/>
      <c r="AA76" s="53"/>
      <c r="AB76" s="53"/>
      <c r="AC76" s="53"/>
      <c r="AD76" s="53"/>
      <c r="AE76" s="53"/>
      <c r="AF76" s="53"/>
      <c r="AG76" s="53"/>
      <c r="AH76" s="53"/>
      <c r="AI76" s="53"/>
      <c r="AJ76" s="53"/>
      <c r="AK76" s="53"/>
      <c r="AL76" s="53"/>
      <c r="AM76" s="53"/>
      <c r="AN76" s="53"/>
      <c r="AO76" s="53"/>
      <c r="AP76" s="53"/>
      <c r="AQ76" s="53"/>
      <c r="AR76" s="53"/>
      <c r="AS76" s="53"/>
      <c r="AT76" s="52"/>
      <c r="AU76" s="53"/>
      <c r="AV76" s="53"/>
      <c r="AW76" s="53"/>
      <c r="AX76" s="53"/>
      <c r="AY76" s="53"/>
      <c r="AZ76" s="52"/>
      <c r="BA76" s="53"/>
      <c r="BB76" s="53"/>
      <c r="BC76" s="53"/>
      <c r="BD76" s="53"/>
      <c r="BE76" s="53"/>
      <c r="BF76" s="53"/>
      <c r="BG76" s="53"/>
      <c r="BH76" s="53"/>
      <c r="BI76" s="53"/>
      <c r="BJ76" s="53"/>
      <c r="BK76" s="53"/>
      <c r="BL76" s="53"/>
      <c r="BM76" s="53"/>
      <c r="BN76" s="53"/>
      <c r="BO76" s="52"/>
      <c r="BP76" s="53"/>
      <c r="BQ76" s="53"/>
      <c r="BR76" s="54"/>
      <c r="BS76" s="54">
        <v>0</v>
      </c>
      <c r="BT76" s="52"/>
    </row>
    <row r="77" spans="1:72">
      <c r="A77" s="55"/>
      <c r="B77" s="49"/>
      <c r="C77" s="48" t="s">
        <v>167</v>
      </c>
      <c r="D77" s="49" t="s">
        <v>312</v>
      </c>
      <c r="E77" s="49"/>
      <c r="F77" s="50" t="s">
        <v>313</v>
      </c>
      <c r="G77" s="50"/>
      <c r="H77" s="51">
        <v>0</v>
      </c>
      <c r="I77" s="52"/>
      <c r="J77" s="53"/>
      <c r="K77" s="53"/>
      <c r="L77" s="53"/>
      <c r="M77" s="53"/>
      <c r="N77" s="53"/>
      <c r="O77" s="53"/>
      <c r="P77" s="53"/>
      <c r="Q77" s="53"/>
      <c r="R77" s="53"/>
      <c r="S77" s="53"/>
      <c r="T77" s="53"/>
      <c r="U77" s="53"/>
      <c r="V77" s="53"/>
      <c r="W77" s="52"/>
      <c r="X77" s="53"/>
      <c r="Y77" s="53"/>
      <c r="Z77" s="53"/>
      <c r="AA77" s="53"/>
      <c r="AB77" s="53"/>
      <c r="AC77" s="53"/>
      <c r="AD77" s="53"/>
      <c r="AE77" s="53"/>
      <c r="AF77" s="53"/>
      <c r="AG77" s="53"/>
      <c r="AH77" s="53"/>
      <c r="AI77" s="53"/>
      <c r="AJ77" s="53"/>
      <c r="AK77" s="53"/>
      <c r="AL77" s="53"/>
      <c r="AM77" s="53"/>
      <c r="AN77" s="53"/>
      <c r="AO77" s="53"/>
      <c r="AP77" s="53"/>
      <c r="AQ77" s="53"/>
      <c r="AR77" s="53"/>
      <c r="AS77" s="53"/>
      <c r="AT77" s="52"/>
      <c r="AU77" s="53"/>
      <c r="AV77" s="53"/>
      <c r="AW77" s="53"/>
      <c r="AX77" s="53"/>
      <c r="AY77" s="53"/>
      <c r="AZ77" s="52"/>
      <c r="BA77" s="53"/>
      <c r="BB77" s="53"/>
      <c r="BC77" s="53"/>
      <c r="BD77" s="53"/>
      <c r="BE77" s="53"/>
      <c r="BF77" s="53"/>
      <c r="BG77" s="53"/>
      <c r="BH77" s="53"/>
      <c r="BI77" s="53"/>
      <c r="BJ77" s="53"/>
      <c r="BK77" s="53"/>
      <c r="BL77" s="53"/>
      <c r="BM77" s="53"/>
      <c r="BN77" s="53"/>
      <c r="BO77" s="52"/>
      <c r="BP77" s="53"/>
      <c r="BQ77" s="53"/>
      <c r="BR77" s="54"/>
      <c r="BS77" s="54">
        <v>0</v>
      </c>
      <c r="BT77" s="52"/>
    </row>
    <row r="78" spans="1:72">
      <c r="A78" s="55"/>
      <c r="B78" s="49"/>
      <c r="C78" s="48" t="s">
        <v>167</v>
      </c>
      <c r="D78" s="49" t="s">
        <v>314</v>
      </c>
      <c r="E78" s="49"/>
      <c r="F78" s="50" t="s">
        <v>315</v>
      </c>
      <c r="G78" s="50"/>
      <c r="H78" s="51">
        <v>0</v>
      </c>
      <c r="I78" s="52"/>
      <c r="J78" s="53"/>
      <c r="K78" s="53"/>
      <c r="L78" s="53"/>
      <c r="M78" s="53"/>
      <c r="N78" s="53"/>
      <c r="O78" s="53"/>
      <c r="P78" s="53"/>
      <c r="Q78" s="53"/>
      <c r="R78" s="53"/>
      <c r="S78" s="53"/>
      <c r="T78" s="53"/>
      <c r="U78" s="53"/>
      <c r="V78" s="53"/>
      <c r="W78" s="52"/>
      <c r="X78" s="53"/>
      <c r="Y78" s="53"/>
      <c r="Z78" s="53"/>
      <c r="AA78" s="53"/>
      <c r="AB78" s="53"/>
      <c r="AC78" s="53"/>
      <c r="AD78" s="53"/>
      <c r="AE78" s="53"/>
      <c r="AF78" s="53"/>
      <c r="AG78" s="53"/>
      <c r="AH78" s="53"/>
      <c r="AI78" s="53"/>
      <c r="AJ78" s="53"/>
      <c r="AK78" s="53"/>
      <c r="AL78" s="53"/>
      <c r="AM78" s="53"/>
      <c r="AN78" s="53"/>
      <c r="AO78" s="53"/>
      <c r="AP78" s="53"/>
      <c r="AQ78" s="53"/>
      <c r="AR78" s="53"/>
      <c r="AS78" s="53"/>
      <c r="AT78" s="52"/>
      <c r="AU78" s="53"/>
      <c r="AV78" s="53"/>
      <c r="AW78" s="53"/>
      <c r="AX78" s="53"/>
      <c r="AY78" s="53"/>
      <c r="AZ78" s="52"/>
      <c r="BA78" s="53"/>
      <c r="BB78" s="53"/>
      <c r="BC78" s="53"/>
      <c r="BD78" s="53"/>
      <c r="BE78" s="53"/>
      <c r="BF78" s="53"/>
      <c r="BG78" s="53"/>
      <c r="BH78" s="53"/>
      <c r="BI78" s="53"/>
      <c r="BJ78" s="53"/>
      <c r="BK78" s="53"/>
      <c r="BL78" s="53"/>
      <c r="BM78" s="53"/>
      <c r="BN78" s="53"/>
      <c r="BO78" s="52"/>
      <c r="BP78" s="53"/>
      <c r="BQ78" s="53"/>
      <c r="BR78" s="54"/>
      <c r="BS78" s="54">
        <v>0</v>
      </c>
      <c r="BT78" s="52"/>
    </row>
    <row r="79" spans="1:72">
      <c r="A79" s="48" t="s">
        <v>167</v>
      </c>
      <c r="B79" s="49" t="s">
        <v>316</v>
      </c>
      <c r="C79" s="49"/>
      <c r="D79" s="49"/>
      <c r="E79" s="49"/>
      <c r="F79" s="50" t="s">
        <v>317</v>
      </c>
      <c r="G79" s="50"/>
      <c r="H79" s="51">
        <v>0</v>
      </c>
      <c r="I79" s="52"/>
      <c r="J79" s="53"/>
      <c r="K79" s="53"/>
      <c r="L79" s="53"/>
      <c r="M79" s="53"/>
      <c r="N79" s="53"/>
      <c r="O79" s="53"/>
      <c r="P79" s="53"/>
      <c r="Q79" s="53"/>
      <c r="R79" s="53"/>
      <c r="S79" s="53"/>
      <c r="T79" s="53"/>
      <c r="U79" s="53"/>
      <c r="V79" s="53"/>
      <c r="W79" s="52"/>
      <c r="X79" s="53"/>
      <c r="Y79" s="53"/>
      <c r="Z79" s="53"/>
      <c r="AA79" s="53"/>
      <c r="AB79" s="53"/>
      <c r="AC79" s="53"/>
      <c r="AD79" s="53"/>
      <c r="AE79" s="53"/>
      <c r="AF79" s="53"/>
      <c r="AG79" s="53"/>
      <c r="AH79" s="53"/>
      <c r="AI79" s="53"/>
      <c r="AJ79" s="53"/>
      <c r="AK79" s="53"/>
      <c r="AL79" s="53"/>
      <c r="AM79" s="53"/>
      <c r="AN79" s="53"/>
      <c r="AO79" s="53"/>
      <c r="AP79" s="53"/>
      <c r="AQ79" s="53"/>
      <c r="AR79" s="53"/>
      <c r="AS79" s="53"/>
      <c r="AT79" s="52"/>
      <c r="AU79" s="53"/>
      <c r="AV79" s="53"/>
      <c r="AW79" s="53"/>
      <c r="AX79" s="53"/>
      <c r="AY79" s="53"/>
      <c r="AZ79" s="52"/>
      <c r="BA79" s="53"/>
      <c r="BB79" s="53"/>
      <c r="BC79" s="53"/>
      <c r="BD79" s="53"/>
      <c r="BE79" s="53"/>
      <c r="BF79" s="53"/>
      <c r="BG79" s="53"/>
      <c r="BH79" s="53"/>
      <c r="BI79" s="53"/>
      <c r="BJ79" s="53"/>
      <c r="BK79" s="53"/>
      <c r="BL79" s="53"/>
      <c r="BM79" s="53"/>
      <c r="BN79" s="53"/>
      <c r="BO79" s="52"/>
      <c r="BP79" s="53"/>
      <c r="BQ79" s="53"/>
      <c r="BR79" s="54"/>
      <c r="BS79" s="54">
        <v>0</v>
      </c>
      <c r="BT79" s="52">
        <v>0</v>
      </c>
    </row>
    <row r="80" spans="1:72">
      <c r="A80" s="48"/>
      <c r="B80" s="48" t="s">
        <v>167</v>
      </c>
      <c r="C80" s="49" t="s">
        <v>318</v>
      </c>
      <c r="D80" s="49"/>
      <c r="E80" s="49"/>
      <c r="F80" s="50" t="s">
        <v>319</v>
      </c>
      <c r="G80" s="50"/>
      <c r="H80" s="51">
        <v>0</v>
      </c>
      <c r="I80" s="52"/>
      <c r="J80" s="53"/>
      <c r="K80" s="53"/>
      <c r="L80" s="53"/>
      <c r="M80" s="53"/>
      <c r="N80" s="53"/>
      <c r="O80" s="53"/>
      <c r="P80" s="53"/>
      <c r="Q80" s="53"/>
      <c r="R80" s="53"/>
      <c r="S80" s="53"/>
      <c r="T80" s="53"/>
      <c r="U80" s="53"/>
      <c r="V80" s="53"/>
      <c r="W80" s="52"/>
      <c r="X80" s="53"/>
      <c r="Y80" s="53"/>
      <c r="Z80" s="53"/>
      <c r="AA80" s="53"/>
      <c r="AB80" s="53"/>
      <c r="AC80" s="53"/>
      <c r="AD80" s="53"/>
      <c r="AE80" s="53"/>
      <c r="AF80" s="53"/>
      <c r="AG80" s="53"/>
      <c r="AH80" s="53"/>
      <c r="AI80" s="53"/>
      <c r="AJ80" s="53"/>
      <c r="AK80" s="53"/>
      <c r="AL80" s="53"/>
      <c r="AM80" s="53"/>
      <c r="AN80" s="53"/>
      <c r="AO80" s="53"/>
      <c r="AP80" s="53"/>
      <c r="AQ80" s="53"/>
      <c r="AR80" s="53"/>
      <c r="AS80" s="53"/>
      <c r="AT80" s="52"/>
      <c r="AU80" s="53"/>
      <c r="AV80" s="53"/>
      <c r="AW80" s="53"/>
      <c r="AX80" s="53"/>
      <c r="AY80" s="53"/>
      <c r="AZ80" s="52"/>
      <c r="BA80" s="53"/>
      <c r="BB80" s="53"/>
      <c r="BC80" s="53"/>
      <c r="BD80" s="53"/>
      <c r="BE80" s="53"/>
      <c r="BF80" s="53"/>
      <c r="BG80" s="53"/>
      <c r="BH80" s="53"/>
      <c r="BI80" s="53"/>
      <c r="BJ80" s="53"/>
      <c r="BK80" s="53"/>
      <c r="BL80" s="53"/>
      <c r="BM80" s="53"/>
      <c r="BN80" s="53"/>
      <c r="BO80" s="52"/>
      <c r="BP80" s="53"/>
      <c r="BQ80" s="53"/>
      <c r="BR80" s="54"/>
      <c r="BS80" s="54"/>
      <c r="BT80" s="52">
        <v>0</v>
      </c>
    </row>
    <row r="81" spans="1:72">
      <c r="A81" s="48"/>
      <c r="B81" s="48" t="s">
        <v>167</v>
      </c>
      <c r="C81" s="49" t="s">
        <v>320</v>
      </c>
      <c r="D81" s="49"/>
      <c r="E81" s="49"/>
      <c r="F81" s="50" t="s">
        <v>321</v>
      </c>
      <c r="G81" s="50"/>
      <c r="H81" s="51">
        <v>0</v>
      </c>
      <c r="I81" s="52"/>
      <c r="J81" s="53"/>
      <c r="K81" s="53"/>
      <c r="L81" s="53"/>
      <c r="M81" s="53"/>
      <c r="N81" s="53"/>
      <c r="O81" s="53"/>
      <c r="P81" s="53"/>
      <c r="Q81" s="53"/>
      <c r="R81" s="53"/>
      <c r="S81" s="53"/>
      <c r="T81" s="53"/>
      <c r="U81" s="53"/>
      <c r="V81" s="53"/>
      <c r="W81" s="52"/>
      <c r="X81" s="53"/>
      <c r="Y81" s="53"/>
      <c r="Z81" s="53"/>
      <c r="AA81" s="53"/>
      <c r="AB81" s="53"/>
      <c r="AC81" s="53"/>
      <c r="AD81" s="53"/>
      <c r="AE81" s="53"/>
      <c r="AF81" s="53"/>
      <c r="AG81" s="53"/>
      <c r="AH81" s="53"/>
      <c r="AI81" s="53"/>
      <c r="AJ81" s="53"/>
      <c r="AK81" s="53"/>
      <c r="AL81" s="53"/>
      <c r="AM81" s="53"/>
      <c r="AN81" s="53"/>
      <c r="AO81" s="53"/>
      <c r="AP81" s="53"/>
      <c r="AQ81" s="53"/>
      <c r="AR81" s="53"/>
      <c r="AS81" s="53"/>
      <c r="AT81" s="52"/>
      <c r="AU81" s="53"/>
      <c r="AV81" s="53"/>
      <c r="AW81" s="53"/>
      <c r="AX81" s="53"/>
      <c r="AY81" s="53"/>
      <c r="AZ81" s="52"/>
      <c r="BA81" s="53"/>
      <c r="BB81" s="53"/>
      <c r="BC81" s="53"/>
      <c r="BD81" s="53"/>
      <c r="BE81" s="53"/>
      <c r="BF81" s="53"/>
      <c r="BG81" s="53"/>
      <c r="BH81" s="53"/>
      <c r="BI81" s="53"/>
      <c r="BJ81" s="53"/>
      <c r="BK81" s="53"/>
      <c r="BL81" s="53"/>
      <c r="BM81" s="53"/>
      <c r="BN81" s="53"/>
      <c r="BO81" s="52"/>
      <c r="BP81" s="53"/>
      <c r="BQ81" s="53"/>
      <c r="BR81" s="54"/>
      <c r="BS81" s="54"/>
      <c r="BT81" s="52">
        <v>0</v>
      </c>
    </row>
    <row r="82" spans="1:72">
      <c r="A82" s="48"/>
      <c r="B82" s="48" t="s">
        <v>167</v>
      </c>
      <c r="C82" s="49" t="s">
        <v>322</v>
      </c>
      <c r="D82" s="49"/>
      <c r="E82" s="49"/>
      <c r="F82" s="50" t="s">
        <v>323</v>
      </c>
      <c r="G82" s="50"/>
      <c r="H82" s="51">
        <v>0</v>
      </c>
      <c r="I82" s="52"/>
      <c r="J82" s="53"/>
      <c r="K82" s="53"/>
      <c r="L82" s="53"/>
      <c r="M82" s="53"/>
      <c r="N82" s="53"/>
      <c r="O82" s="53"/>
      <c r="P82" s="53"/>
      <c r="Q82" s="53"/>
      <c r="R82" s="53"/>
      <c r="S82" s="53"/>
      <c r="T82" s="53"/>
      <c r="U82" s="53"/>
      <c r="V82" s="53"/>
      <c r="W82" s="52"/>
      <c r="X82" s="53"/>
      <c r="Y82" s="53"/>
      <c r="Z82" s="53"/>
      <c r="AA82" s="53"/>
      <c r="AB82" s="53"/>
      <c r="AC82" s="53"/>
      <c r="AD82" s="53"/>
      <c r="AE82" s="53"/>
      <c r="AF82" s="53"/>
      <c r="AG82" s="53"/>
      <c r="AH82" s="53"/>
      <c r="AI82" s="53"/>
      <c r="AJ82" s="53"/>
      <c r="AK82" s="53"/>
      <c r="AL82" s="53"/>
      <c r="AM82" s="53"/>
      <c r="AN82" s="53"/>
      <c r="AO82" s="53"/>
      <c r="AP82" s="53"/>
      <c r="AQ82" s="53"/>
      <c r="AR82" s="53"/>
      <c r="AS82" s="53"/>
      <c r="AT82" s="52"/>
      <c r="AU82" s="53"/>
      <c r="AV82" s="53"/>
      <c r="AW82" s="53"/>
      <c r="AX82" s="53"/>
      <c r="AY82" s="53"/>
      <c r="AZ82" s="52"/>
      <c r="BA82" s="53"/>
      <c r="BB82" s="53"/>
      <c r="BC82" s="53"/>
      <c r="BD82" s="53"/>
      <c r="BE82" s="53"/>
      <c r="BF82" s="53"/>
      <c r="BG82" s="53"/>
      <c r="BH82" s="53"/>
      <c r="BI82" s="53"/>
      <c r="BJ82" s="53"/>
      <c r="BK82" s="53"/>
      <c r="BL82" s="53"/>
      <c r="BM82" s="53"/>
      <c r="BN82" s="53"/>
      <c r="BO82" s="52"/>
      <c r="BP82" s="53"/>
      <c r="BQ82" s="53"/>
      <c r="BR82" s="54"/>
      <c r="BS82" s="54"/>
      <c r="BT82" s="52">
        <v>0</v>
      </c>
    </row>
    <row r="83" spans="1:72">
      <c r="A83" s="48"/>
      <c r="B83" s="48" t="s">
        <v>167</v>
      </c>
      <c r="C83" s="49" t="s">
        <v>324</v>
      </c>
      <c r="D83" s="49"/>
      <c r="E83" s="49"/>
      <c r="F83" s="50" t="s">
        <v>325</v>
      </c>
      <c r="G83" s="50"/>
      <c r="H83" s="51">
        <v>0</v>
      </c>
      <c r="I83" s="52"/>
      <c r="J83" s="53"/>
      <c r="K83" s="53"/>
      <c r="L83" s="53"/>
      <c r="M83" s="53"/>
      <c r="N83" s="53"/>
      <c r="O83" s="53"/>
      <c r="P83" s="53"/>
      <c r="Q83" s="53"/>
      <c r="R83" s="53"/>
      <c r="S83" s="53"/>
      <c r="T83" s="53"/>
      <c r="U83" s="53"/>
      <c r="V83" s="53"/>
      <c r="W83" s="52"/>
      <c r="X83" s="53"/>
      <c r="Y83" s="53"/>
      <c r="Z83" s="53"/>
      <c r="AA83" s="53"/>
      <c r="AB83" s="53"/>
      <c r="AC83" s="53"/>
      <c r="AD83" s="53"/>
      <c r="AE83" s="53"/>
      <c r="AF83" s="53"/>
      <c r="AG83" s="53"/>
      <c r="AH83" s="53"/>
      <c r="AI83" s="53"/>
      <c r="AJ83" s="53"/>
      <c r="AK83" s="53"/>
      <c r="AL83" s="53"/>
      <c r="AM83" s="53"/>
      <c r="AN83" s="53"/>
      <c r="AO83" s="53"/>
      <c r="AP83" s="53"/>
      <c r="AQ83" s="53"/>
      <c r="AR83" s="53"/>
      <c r="AS83" s="53"/>
      <c r="AT83" s="52"/>
      <c r="AU83" s="53"/>
      <c r="AV83" s="53"/>
      <c r="AW83" s="53"/>
      <c r="AX83" s="53"/>
      <c r="AY83" s="53"/>
      <c r="AZ83" s="52"/>
      <c r="BA83" s="53"/>
      <c r="BB83" s="53"/>
      <c r="BC83" s="53"/>
      <c r="BD83" s="53"/>
      <c r="BE83" s="53"/>
      <c r="BF83" s="53"/>
      <c r="BG83" s="53"/>
      <c r="BH83" s="53"/>
      <c r="BI83" s="53"/>
      <c r="BJ83" s="53"/>
      <c r="BK83" s="53"/>
      <c r="BL83" s="53"/>
      <c r="BM83" s="53"/>
      <c r="BN83" s="53"/>
      <c r="BO83" s="52"/>
      <c r="BP83" s="53"/>
      <c r="BQ83" s="53"/>
      <c r="BR83" s="54"/>
      <c r="BS83" s="54"/>
      <c r="BT83" s="52">
        <v>0</v>
      </c>
    </row>
    <row r="84" spans="1:72">
      <c r="A84" s="48"/>
      <c r="B84" s="48" t="s">
        <v>167</v>
      </c>
      <c r="C84" s="49" t="s">
        <v>326</v>
      </c>
      <c r="D84" s="49"/>
      <c r="E84" s="49"/>
      <c r="F84" s="50" t="s">
        <v>327</v>
      </c>
      <c r="G84" s="50"/>
      <c r="H84" s="51">
        <v>0</v>
      </c>
      <c r="I84" s="52"/>
      <c r="J84" s="53"/>
      <c r="K84" s="53"/>
      <c r="L84" s="53"/>
      <c r="M84" s="53"/>
      <c r="N84" s="53"/>
      <c r="O84" s="53"/>
      <c r="P84" s="53"/>
      <c r="Q84" s="53"/>
      <c r="R84" s="53"/>
      <c r="S84" s="53"/>
      <c r="T84" s="53"/>
      <c r="U84" s="53"/>
      <c r="V84" s="53"/>
      <c r="W84" s="52"/>
      <c r="X84" s="53"/>
      <c r="Y84" s="53"/>
      <c r="Z84" s="53"/>
      <c r="AA84" s="53"/>
      <c r="AB84" s="53"/>
      <c r="AC84" s="53"/>
      <c r="AD84" s="53"/>
      <c r="AE84" s="53"/>
      <c r="AF84" s="53"/>
      <c r="AG84" s="53"/>
      <c r="AH84" s="53"/>
      <c r="AI84" s="53"/>
      <c r="AJ84" s="53"/>
      <c r="AK84" s="53"/>
      <c r="AL84" s="53"/>
      <c r="AM84" s="53"/>
      <c r="AN84" s="53"/>
      <c r="AO84" s="53"/>
      <c r="AP84" s="53"/>
      <c r="AQ84" s="53"/>
      <c r="AR84" s="53"/>
      <c r="AS84" s="53"/>
      <c r="AT84" s="52"/>
      <c r="AU84" s="53"/>
      <c r="AV84" s="53"/>
      <c r="AW84" s="53"/>
      <c r="AX84" s="53"/>
      <c r="AY84" s="53"/>
      <c r="AZ84" s="52"/>
      <c r="BA84" s="53"/>
      <c r="BB84" s="53"/>
      <c r="BC84" s="53"/>
      <c r="BD84" s="53"/>
      <c r="BE84" s="53"/>
      <c r="BF84" s="53"/>
      <c r="BG84" s="53"/>
      <c r="BH84" s="53"/>
      <c r="BI84" s="53"/>
      <c r="BJ84" s="53"/>
      <c r="BK84" s="53"/>
      <c r="BL84" s="53"/>
      <c r="BM84" s="53"/>
      <c r="BN84" s="53"/>
      <c r="BO84" s="52"/>
      <c r="BP84" s="53"/>
      <c r="BQ84" s="53"/>
      <c r="BR84" s="54"/>
      <c r="BS84" s="54">
        <v>0</v>
      </c>
      <c r="BT84" s="52"/>
    </row>
    <row r="85" spans="1:72">
      <c r="A85" s="48"/>
      <c r="B85" s="48" t="s">
        <v>167</v>
      </c>
      <c r="C85" s="49" t="s">
        <v>328</v>
      </c>
      <c r="D85" s="49"/>
      <c r="E85" s="49"/>
      <c r="F85" s="50" t="s">
        <v>329</v>
      </c>
      <c r="G85" s="50"/>
      <c r="H85" s="51">
        <v>0</v>
      </c>
      <c r="I85" s="52"/>
      <c r="J85" s="53"/>
      <c r="K85" s="53"/>
      <c r="L85" s="53"/>
      <c r="M85" s="53"/>
      <c r="N85" s="53"/>
      <c r="O85" s="53"/>
      <c r="P85" s="53"/>
      <c r="Q85" s="53"/>
      <c r="R85" s="53"/>
      <c r="S85" s="53"/>
      <c r="T85" s="53"/>
      <c r="U85" s="53"/>
      <c r="V85" s="53"/>
      <c r="W85" s="52"/>
      <c r="X85" s="53"/>
      <c r="Y85" s="53"/>
      <c r="Z85" s="53"/>
      <c r="AA85" s="53"/>
      <c r="AB85" s="53"/>
      <c r="AC85" s="53"/>
      <c r="AD85" s="53"/>
      <c r="AE85" s="53"/>
      <c r="AF85" s="53"/>
      <c r="AG85" s="53"/>
      <c r="AH85" s="53"/>
      <c r="AI85" s="53"/>
      <c r="AJ85" s="53"/>
      <c r="AK85" s="53"/>
      <c r="AL85" s="53"/>
      <c r="AM85" s="53"/>
      <c r="AN85" s="53"/>
      <c r="AO85" s="53"/>
      <c r="AP85" s="53"/>
      <c r="AQ85" s="53"/>
      <c r="AR85" s="53"/>
      <c r="AS85" s="53"/>
      <c r="AT85" s="52"/>
      <c r="AU85" s="53"/>
      <c r="AV85" s="53"/>
      <c r="AW85" s="53"/>
      <c r="AX85" s="53"/>
      <c r="AY85" s="53"/>
      <c r="AZ85" s="52"/>
      <c r="BA85" s="53"/>
      <c r="BB85" s="53"/>
      <c r="BC85" s="53"/>
      <c r="BD85" s="53"/>
      <c r="BE85" s="53"/>
      <c r="BF85" s="53"/>
      <c r="BG85" s="53"/>
      <c r="BH85" s="53"/>
      <c r="BI85" s="53"/>
      <c r="BJ85" s="53"/>
      <c r="BK85" s="53"/>
      <c r="BL85" s="53"/>
      <c r="BM85" s="53"/>
      <c r="BN85" s="53"/>
      <c r="BO85" s="52"/>
      <c r="BP85" s="53"/>
      <c r="BQ85" s="53"/>
      <c r="BR85" s="54"/>
      <c r="BS85" s="54">
        <v>0</v>
      </c>
      <c r="BT85" s="52"/>
    </row>
    <row r="86" spans="1:72">
      <c r="A86" s="48" t="s">
        <v>167</v>
      </c>
      <c r="B86" s="49" t="s">
        <v>217</v>
      </c>
      <c r="C86" s="49"/>
      <c r="D86" s="49"/>
      <c r="E86" s="49"/>
      <c r="F86" s="50" t="s">
        <v>330</v>
      </c>
      <c r="G86" s="50"/>
      <c r="H86" s="51">
        <v>0</v>
      </c>
      <c r="I86" s="52">
        <v>0</v>
      </c>
      <c r="J86" s="53"/>
      <c r="K86" s="53"/>
      <c r="L86" s="53"/>
      <c r="M86" s="53"/>
      <c r="N86" s="53"/>
      <c r="O86" s="53"/>
      <c r="P86" s="53">
        <v>0</v>
      </c>
      <c r="Q86" s="53"/>
      <c r="R86" s="53">
        <v>0</v>
      </c>
      <c r="S86" s="53"/>
      <c r="T86" s="53"/>
      <c r="U86" s="53"/>
      <c r="V86" s="53"/>
      <c r="W86" s="52"/>
      <c r="X86" s="53"/>
      <c r="Y86" s="53"/>
      <c r="Z86" s="53"/>
      <c r="AA86" s="53"/>
      <c r="AB86" s="53"/>
      <c r="AC86" s="53"/>
      <c r="AD86" s="53"/>
      <c r="AE86" s="53"/>
      <c r="AF86" s="53"/>
      <c r="AG86" s="53"/>
      <c r="AH86" s="53"/>
      <c r="AI86" s="53"/>
      <c r="AJ86" s="53"/>
      <c r="AK86" s="53"/>
      <c r="AL86" s="53"/>
      <c r="AM86" s="53"/>
      <c r="AN86" s="53"/>
      <c r="AO86" s="53"/>
      <c r="AP86" s="53"/>
      <c r="AQ86" s="53"/>
      <c r="AR86" s="53"/>
      <c r="AS86" s="53"/>
      <c r="AT86" s="52">
        <v>0</v>
      </c>
      <c r="AU86" s="53"/>
      <c r="AV86" s="53">
        <v>0</v>
      </c>
      <c r="AW86" s="53"/>
      <c r="AX86" s="53"/>
      <c r="AY86" s="53"/>
      <c r="AZ86" s="52"/>
      <c r="BA86" s="53"/>
      <c r="BB86" s="53"/>
      <c r="BC86" s="53"/>
      <c r="BD86" s="53"/>
      <c r="BE86" s="53"/>
      <c r="BF86" s="53"/>
      <c r="BG86" s="53"/>
      <c r="BH86" s="53"/>
      <c r="BI86" s="53"/>
      <c r="BJ86" s="53"/>
      <c r="BK86" s="53"/>
      <c r="BL86" s="53"/>
      <c r="BM86" s="53"/>
      <c r="BN86" s="53"/>
      <c r="BO86" s="52"/>
      <c r="BP86" s="53"/>
      <c r="BQ86" s="53"/>
      <c r="BR86" s="54"/>
      <c r="BS86" s="54"/>
      <c r="BT86" s="52"/>
    </row>
    <row r="87" spans="1:72">
      <c r="A87" s="48" t="s">
        <v>167</v>
      </c>
      <c r="B87" s="49" t="s">
        <v>219</v>
      </c>
      <c r="C87" s="49"/>
      <c r="D87" s="49"/>
      <c r="E87" s="49"/>
      <c r="F87" s="50" t="s">
        <v>331</v>
      </c>
      <c r="G87" s="50"/>
      <c r="H87" s="51">
        <v>89.400019107671724</v>
      </c>
      <c r="I87" s="52"/>
      <c r="J87" s="53"/>
      <c r="K87" s="53"/>
      <c r="L87" s="53"/>
      <c r="M87" s="53"/>
      <c r="N87" s="53"/>
      <c r="O87" s="53"/>
      <c r="P87" s="53"/>
      <c r="Q87" s="53"/>
      <c r="R87" s="53"/>
      <c r="S87" s="53"/>
      <c r="T87" s="53"/>
      <c r="U87" s="53"/>
      <c r="V87" s="53"/>
      <c r="W87" s="52"/>
      <c r="X87" s="53"/>
      <c r="Y87" s="53"/>
      <c r="Z87" s="53"/>
      <c r="AA87" s="53"/>
      <c r="AB87" s="53"/>
      <c r="AC87" s="53"/>
      <c r="AD87" s="53"/>
      <c r="AE87" s="53"/>
      <c r="AF87" s="53"/>
      <c r="AG87" s="53"/>
      <c r="AH87" s="53"/>
      <c r="AI87" s="53"/>
      <c r="AJ87" s="53"/>
      <c r="AK87" s="53"/>
      <c r="AL87" s="53"/>
      <c r="AM87" s="53"/>
      <c r="AN87" s="53"/>
      <c r="AO87" s="53"/>
      <c r="AP87" s="53"/>
      <c r="AQ87" s="53"/>
      <c r="AR87" s="53"/>
      <c r="AS87" s="53"/>
      <c r="AT87" s="52">
        <v>89.400019107671724</v>
      </c>
      <c r="AU87" s="53"/>
      <c r="AV87" s="53"/>
      <c r="AW87" s="53">
        <v>89.400019107671724</v>
      </c>
      <c r="AX87" s="53"/>
      <c r="AY87" s="53">
        <v>0</v>
      </c>
      <c r="AZ87" s="52"/>
      <c r="BA87" s="53"/>
      <c r="BB87" s="53"/>
      <c r="BC87" s="53"/>
      <c r="BD87" s="53"/>
      <c r="BE87" s="53"/>
      <c r="BF87" s="53"/>
      <c r="BG87" s="53"/>
      <c r="BH87" s="53"/>
      <c r="BI87" s="53"/>
      <c r="BJ87" s="53"/>
      <c r="BK87" s="53"/>
      <c r="BL87" s="53"/>
      <c r="BM87" s="53"/>
      <c r="BN87" s="53"/>
      <c r="BO87" s="52"/>
      <c r="BP87" s="53"/>
      <c r="BQ87" s="53"/>
      <c r="BR87" s="54"/>
      <c r="BS87" s="54"/>
      <c r="BT87" s="52"/>
    </row>
    <row r="88" spans="1:72">
      <c r="A88" s="48" t="s">
        <v>167</v>
      </c>
      <c r="B88" s="49" t="s">
        <v>221</v>
      </c>
      <c r="C88" s="49"/>
      <c r="D88" s="49"/>
      <c r="E88" s="49"/>
      <c r="F88" s="50" t="s">
        <v>332</v>
      </c>
      <c r="G88" s="50"/>
      <c r="H88" s="51">
        <v>0</v>
      </c>
      <c r="I88" s="52">
        <v>0</v>
      </c>
      <c r="J88" s="53"/>
      <c r="K88" s="53"/>
      <c r="L88" s="53"/>
      <c r="M88" s="53"/>
      <c r="N88" s="53"/>
      <c r="O88" s="53"/>
      <c r="P88" s="53"/>
      <c r="Q88" s="53">
        <v>0</v>
      </c>
      <c r="R88" s="53"/>
      <c r="S88" s="53"/>
      <c r="T88" s="53"/>
      <c r="U88" s="53"/>
      <c r="V88" s="53"/>
      <c r="W88" s="52"/>
      <c r="X88" s="53"/>
      <c r="Y88" s="53"/>
      <c r="Z88" s="53"/>
      <c r="AA88" s="53"/>
      <c r="AB88" s="53"/>
      <c r="AC88" s="53"/>
      <c r="AD88" s="53"/>
      <c r="AE88" s="53"/>
      <c r="AF88" s="53"/>
      <c r="AG88" s="53"/>
      <c r="AH88" s="53"/>
      <c r="AI88" s="53"/>
      <c r="AJ88" s="53"/>
      <c r="AK88" s="53"/>
      <c r="AL88" s="53"/>
      <c r="AM88" s="53"/>
      <c r="AN88" s="53"/>
      <c r="AO88" s="53"/>
      <c r="AP88" s="53"/>
      <c r="AQ88" s="53"/>
      <c r="AR88" s="53"/>
      <c r="AS88" s="53"/>
      <c r="AT88" s="52">
        <v>0</v>
      </c>
      <c r="AU88" s="53"/>
      <c r="AV88" s="53"/>
      <c r="AW88" s="53"/>
      <c r="AX88" s="53">
        <v>0</v>
      </c>
      <c r="AY88" s="53"/>
      <c r="AZ88" s="52"/>
      <c r="BA88" s="53"/>
      <c r="BB88" s="53"/>
      <c r="BC88" s="53"/>
      <c r="BD88" s="53"/>
      <c r="BE88" s="53"/>
      <c r="BF88" s="53"/>
      <c r="BG88" s="53"/>
      <c r="BH88" s="53"/>
      <c r="BI88" s="53"/>
      <c r="BJ88" s="53"/>
      <c r="BK88" s="53"/>
      <c r="BL88" s="53"/>
      <c r="BM88" s="53"/>
      <c r="BN88" s="53"/>
      <c r="BO88" s="52"/>
      <c r="BP88" s="53"/>
      <c r="BQ88" s="53"/>
      <c r="BR88" s="54"/>
      <c r="BS88" s="54"/>
      <c r="BT88" s="52"/>
    </row>
    <row r="89" spans="1:72">
      <c r="A89" s="48" t="s">
        <v>167</v>
      </c>
      <c r="B89" s="49" t="s">
        <v>223</v>
      </c>
      <c r="C89" s="49"/>
      <c r="D89" s="49"/>
      <c r="E89" s="49"/>
      <c r="F89" s="50" t="s">
        <v>333</v>
      </c>
      <c r="G89" s="50"/>
      <c r="H89" s="51">
        <v>15502.86615075953</v>
      </c>
      <c r="I89" s="52"/>
      <c r="J89" s="53"/>
      <c r="K89" s="53"/>
      <c r="L89" s="53"/>
      <c r="M89" s="53"/>
      <c r="N89" s="53"/>
      <c r="O89" s="53"/>
      <c r="P89" s="53"/>
      <c r="Q89" s="53"/>
      <c r="R89" s="53"/>
      <c r="S89" s="53"/>
      <c r="T89" s="53"/>
      <c r="U89" s="53"/>
      <c r="V89" s="53"/>
      <c r="W89" s="52">
        <v>15502.86615075953</v>
      </c>
      <c r="X89" s="53"/>
      <c r="Y89" s="53"/>
      <c r="Z89" s="53"/>
      <c r="AA89" s="53"/>
      <c r="AB89" s="53"/>
      <c r="AC89" s="53">
        <v>421.37193083022834</v>
      </c>
      <c r="AD89" s="53"/>
      <c r="AE89" s="53">
        <v>475.66160313365816</v>
      </c>
      <c r="AF89" s="53">
        <v>3861.7559950320051</v>
      </c>
      <c r="AG89" s="53"/>
      <c r="AH89" s="53"/>
      <c r="AI89" s="53">
        <v>515.73994458775201</v>
      </c>
      <c r="AJ89" s="53">
        <v>229.55479124868634</v>
      </c>
      <c r="AK89" s="53">
        <v>2006.9026464125345</v>
      </c>
      <c r="AL89" s="53">
        <v>6342.2900544568638</v>
      </c>
      <c r="AM89" s="53">
        <v>1520.015286137384</v>
      </c>
      <c r="AN89" s="53"/>
      <c r="AO89" s="53"/>
      <c r="AP89" s="53"/>
      <c r="AQ89" s="53">
        <v>129.57389892041655</v>
      </c>
      <c r="AR89" s="53"/>
      <c r="AS89" s="53"/>
      <c r="AT89" s="52"/>
      <c r="AU89" s="53"/>
      <c r="AV89" s="53"/>
      <c r="AW89" s="53"/>
      <c r="AX89" s="53"/>
      <c r="AY89" s="53"/>
      <c r="AZ89" s="52"/>
      <c r="BA89" s="53"/>
      <c r="BB89" s="53"/>
      <c r="BC89" s="53"/>
      <c r="BD89" s="53"/>
      <c r="BE89" s="53"/>
      <c r="BF89" s="53"/>
      <c r="BG89" s="53"/>
      <c r="BH89" s="53"/>
      <c r="BI89" s="53"/>
      <c r="BJ89" s="53"/>
      <c r="BK89" s="53"/>
      <c r="BL89" s="53"/>
      <c r="BM89" s="53"/>
      <c r="BN89" s="53"/>
      <c r="BO89" s="52"/>
      <c r="BP89" s="53"/>
      <c r="BQ89" s="53"/>
      <c r="BR89" s="54"/>
      <c r="BS89" s="54"/>
      <c r="BT89" s="52"/>
    </row>
    <row r="90" spans="1:72">
      <c r="A90" s="48" t="s">
        <v>167</v>
      </c>
      <c r="B90" s="49" t="s">
        <v>334</v>
      </c>
      <c r="C90" s="49"/>
      <c r="D90" s="49"/>
      <c r="E90" s="49"/>
      <c r="F90" s="50" t="s">
        <v>335</v>
      </c>
      <c r="G90" s="50"/>
      <c r="H90" s="51">
        <v>0</v>
      </c>
      <c r="I90" s="52">
        <v>0</v>
      </c>
      <c r="J90" s="53"/>
      <c r="K90" s="53"/>
      <c r="L90" s="53"/>
      <c r="M90" s="53"/>
      <c r="N90" s="53"/>
      <c r="O90" s="53">
        <v>0</v>
      </c>
      <c r="P90" s="53"/>
      <c r="Q90" s="53"/>
      <c r="R90" s="53"/>
      <c r="S90" s="53"/>
      <c r="T90" s="53"/>
      <c r="U90" s="53"/>
      <c r="V90" s="53"/>
      <c r="W90" s="52"/>
      <c r="X90" s="53"/>
      <c r="Y90" s="53"/>
      <c r="Z90" s="53"/>
      <c r="AA90" s="53"/>
      <c r="AB90" s="53"/>
      <c r="AC90" s="53"/>
      <c r="AD90" s="53"/>
      <c r="AE90" s="53"/>
      <c r="AF90" s="53"/>
      <c r="AG90" s="53"/>
      <c r="AH90" s="53"/>
      <c r="AI90" s="53"/>
      <c r="AJ90" s="53"/>
      <c r="AK90" s="53"/>
      <c r="AL90" s="53"/>
      <c r="AM90" s="53"/>
      <c r="AN90" s="53"/>
      <c r="AO90" s="53"/>
      <c r="AP90" s="53"/>
      <c r="AQ90" s="53"/>
      <c r="AR90" s="53"/>
      <c r="AS90" s="53"/>
      <c r="AT90" s="52"/>
      <c r="AU90" s="53"/>
      <c r="AV90" s="53"/>
      <c r="AW90" s="53"/>
      <c r="AX90" s="53"/>
      <c r="AY90" s="53"/>
      <c r="AZ90" s="52"/>
      <c r="BA90" s="53"/>
      <c r="BB90" s="53"/>
      <c r="BC90" s="53"/>
      <c r="BD90" s="53"/>
      <c r="BE90" s="53"/>
      <c r="BF90" s="53"/>
      <c r="BG90" s="53"/>
      <c r="BH90" s="53"/>
      <c r="BI90" s="53"/>
      <c r="BJ90" s="53"/>
      <c r="BK90" s="53"/>
      <c r="BL90" s="53"/>
      <c r="BM90" s="53"/>
      <c r="BN90" s="53"/>
      <c r="BO90" s="52"/>
      <c r="BP90" s="53"/>
      <c r="BQ90" s="53"/>
      <c r="BR90" s="54"/>
      <c r="BS90" s="54"/>
      <c r="BT90" s="52"/>
    </row>
    <row r="91" spans="1:72">
      <c r="A91" s="48" t="s">
        <v>167</v>
      </c>
      <c r="B91" s="49" t="s">
        <v>237</v>
      </c>
      <c r="C91" s="49"/>
      <c r="D91" s="49"/>
      <c r="E91" s="49"/>
      <c r="F91" s="50" t="s">
        <v>336</v>
      </c>
      <c r="G91" s="50"/>
      <c r="H91" s="51">
        <v>0</v>
      </c>
      <c r="I91" s="52">
        <v>0</v>
      </c>
      <c r="J91" s="53"/>
      <c r="K91" s="53"/>
      <c r="L91" s="53"/>
      <c r="M91" s="53"/>
      <c r="N91" s="53"/>
      <c r="O91" s="53"/>
      <c r="P91" s="53"/>
      <c r="Q91" s="53"/>
      <c r="R91" s="53"/>
      <c r="S91" s="53">
        <v>0</v>
      </c>
      <c r="T91" s="53"/>
      <c r="U91" s="53">
        <v>0</v>
      </c>
      <c r="V91" s="53"/>
      <c r="W91" s="52"/>
      <c r="X91" s="53"/>
      <c r="Y91" s="53"/>
      <c r="Z91" s="53"/>
      <c r="AA91" s="53"/>
      <c r="AB91" s="53"/>
      <c r="AC91" s="53"/>
      <c r="AD91" s="53"/>
      <c r="AE91" s="53"/>
      <c r="AF91" s="53"/>
      <c r="AG91" s="53"/>
      <c r="AH91" s="53"/>
      <c r="AI91" s="53"/>
      <c r="AJ91" s="53"/>
      <c r="AK91" s="53"/>
      <c r="AL91" s="53"/>
      <c r="AM91" s="53"/>
      <c r="AN91" s="53"/>
      <c r="AO91" s="53"/>
      <c r="AP91" s="53"/>
      <c r="AQ91" s="53"/>
      <c r="AR91" s="53"/>
      <c r="AS91" s="53"/>
      <c r="AT91" s="52"/>
      <c r="AU91" s="53"/>
      <c r="AV91" s="53"/>
      <c r="AW91" s="53"/>
      <c r="AX91" s="53"/>
      <c r="AY91" s="53"/>
      <c r="AZ91" s="52"/>
      <c r="BA91" s="53"/>
      <c r="BB91" s="53"/>
      <c r="BC91" s="53"/>
      <c r="BD91" s="53"/>
      <c r="BE91" s="53"/>
      <c r="BF91" s="53"/>
      <c r="BG91" s="53"/>
      <c r="BH91" s="53"/>
      <c r="BI91" s="53"/>
      <c r="BJ91" s="53"/>
      <c r="BK91" s="53"/>
      <c r="BL91" s="53"/>
      <c r="BM91" s="53"/>
      <c r="BN91" s="53"/>
      <c r="BO91" s="52"/>
      <c r="BP91" s="53"/>
      <c r="BQ91" s="53"/>
      <c r="BR91" s="54"/>
      <c r="BS91" s="54"/>
      <c r="BT91" s="52"/>
    </row>
    <row r="92" spans="1:72">
      <c r="A92" s="48" t="s">
        <v>167</v>
      </c>
      <c r="B92" s="49" t="s">
        <v>337</v>
      </c>
      <c r="C92" s="49"/>
      <c r="D92" s="49"/>
      <c r="E92" s="49"/>
      <c r="F92" s="50" t="s">
        <v>338</v>
      </c>
      <c r="G92" s="50"/>
      <c r="H92" s="51">
        <v>0</v>
      </c>
      <c r="I92" s="52"/>
      <c r="J92" s="53"/>
      <c r="K92" s="53"/>
      <c r="L92" s="53"/>
      <c r="M92" s="53"/>
      <c r="N92" s="53"/>
      <c r="O92" s="53"/>
      <c r="P92" s="53"/>
      <c r="Q92" s="53"/>
      <c r="R92" s="53"/>
      <c r="S92" s="53"/>
      <c r="T92" s="53"/>
      <c r="U92" s="53"/>
      <c r="V92" s="53"/>
      <c r="W92" s="52"/>
      <c r="X92" s="53"/>
      <c r="Y92" s="53"/>
      <c r="Z92" s="53"/>
      <c r="AA92" s="53"/>
      <c r="AB92" s="53"/>
      <c r="AC92" s="53"/>
      <c r="AD92" s="53"/>
      <c r="AE92" s="53"/>
      <c r="AF92" s="53"/>
      <c r="AG92" s="53"/>
      <c r="AH92" s="53"/>
      <c r="AI92" s="53"/>
      <c r="AJ92" s="53"/>
      <c r="AK92" s="53"/>
      <c r="AL92" s="53"/>
      <c r="AM92" s="53"/>
      <c r="AN92" s="53"/>
      <c r="AO92" s="53"/>
      <c r="AP92" s="53"/>
      <c r="AQ92" s="53"/>
      <c r="AR92" s="53"/>
      <c r="AS92" s="53"/>
      <c r="AT92" s="52"/>
      <c r="AU92" s="53"/>
      <c r="AV92" s="53"/>
      <c r="AW92" s="53"/>
      <c r="AX92" s="53"/>
      <c r="AY92" s="53"/>
      <c r="AZ92" s="52">
        <v>0</v>
      </c>
      <c r="BA92" s="53"/>
      <c r="BB92" s="53"/>
      <c r="BC92" s="53"/>
      <c r="BD92" s="53"/>
      <c r="BE92" s="53"/>
      <c r="BF92" s="53"/>
      <c r="BG92" s="53">
        <v>0</v>
      </c>
      <c r="BH92" s="53"/>
      <c r="BI92" s="53"/>
      <c r="BJ92" s="53"/>
      <c r="BK92" s="53"/>
      <c r="BL92" s="53"/>
      <c r="BM92" s="53"/>
      <c r="BN92" s="53"/>
      <c r="BO92" s="52"/>
      <c r="BP92" s="53"/>
      <c r="BQ92" s="53"/>
      <c r="BR92" s="54"/>
      <c r="BS92" s="54"/>
      <c r="BT92" s="52"/>
    </row>
    <row r="93" spans="1:72">
      <c r="A93" s="48" t="s">
        <v>167</v>
      </c>
      <c r="B93" s="49" t="s">
        <v>339</v>
      </c>
      <c r="C93" s="49"/>
      <c r="D93" s="49"/>
      <c r="E93" s="49"/>
      <c r="F93" s="50" t="s">
        <v>340</v>
      </c>
      <c r="G93" s="50"/>
      <c r="H93" s="51">
        <v>317.33065825929111</v>
      </c>
      <c r="I93" s="52"/>
      <c r="J93" s="53"/>
      <c r="K93" s="53"/>
      <c r="L93" s="53"/>
      <c r="M93" s="53"/>
      <c r="N93" s="53"/>
      <c r="O93" s="53"/>
      <c r="P93" s="53"/>
      <c r="Q93" s="53"/>
      <c r="R93" s="53"/>
      <c r="S93" s="53"/>
      <c r="T93" s="53"/>
      <c r="U93" s="53"/>
      <c r="V93" s="53"/>
      <c r="W93" s="52"/>
      <c r="X93" s="53"/>
      <c r="Y93" s="53"/>
      <c r="Z93" s="53"/>
      <c r="AA93" s="53"/>
      <c r="AB93" s="53"/>
      <c r="AC93" s="53"/>
      <c r="AD93" s="53"/>
      <c r="AE93" s="53"/>
      <c r="AF93" s="53"/>
      <c r="AG93" s="53"/>
      <c r="AH93" s="53"/>
      <c r="AI93" s="53"/>
      <c r="AJ93" s="53"/>
      <c r="AK93" s="53"/>
      <c r="AL93" s="53"/>
      <c r="AM93" s="53"/>
      <c r="AN93" s="53"/>
      <c r="AO93" s="53"/>
      <c r="AP93" s="53"/>
      <c r="AQ93" s="53"/>
      <c r="AR93" s="53"/>
      <c r="AS93" s="53"/>
      <c r="AT93" s="52"/>
      <c r="AU93" s="53"/>
      <c r="AV93" s="53"/>
      <c r="AW93" s="53"/>
      <c r="AX93" s="53"/>
      <c r="AY93" s="53"/>
      <c r="AZ93" s="52"/>
      <c r="BA93" s="53"/>
      <c r="BB93" s="53"/>
      <c r="BC93" s="53"/>
      <c r="BD93" s="53"/>
      <c r="BE93" s="53"/>
      <c r="BF93" s="53"/>
      <c r="BG93" s="53"/>
      <c r="BH93" s="53"/>
      <c r="BI93" s="53"/>
      <c r="BJ93" s="53"/>
      <c r="BK93" s="53"/>
      <c r="BL93" s="53"/>
      <c r="BM93" s="53"/>
      <c r="BN93" s="53"/>
      <c r="BO93" s="52"/>
      <c r="BP93" s="53"/>
      <c r="BQ93" s="53"/>
      <c r="BR93" s="54"/>
      <c r="BS93" s="54">
        <v>317.33065825929111</v>
      </c>
      <c r="BT93" s="52"/>
    </row>
    <row r="94" spans="1:72">
      <c r="A94" s="55"/>
      <c r="B94" s="48" t="s">
        <v>167</v>
      </c>
      <c r="C94" s="49" t="s">
        <v>341</v>
      </c>
      <c r="D94" s="49"/>
      <c r="E94" s="49"/>
      <c r="F94" s="50" t="s">
        <v>342</v>
      </c>
      <c r="G94" s="50"/>
      <c r="H94" s="51">
        <v>0</v>
      </c>
      <c r="I94" s="52"/>
      <c r="J94" s="53"/>
      <c r="K94" s="53"/>
      <c r="L94" s="53"/>
      <c r="M94" s="53"/>
      <c r="N94" s="53"/>
      <c r="O94" s="53"/>
      <c r="P94" s="53"/>
      <c r="Q94" s="53"/>
      <c r="R94" s="53"/>
      <c r="S94" s="53"/>
      <c r="T94" s="53"/>
      <c r="U94" s="53"/>
      <c r="V94" s="53"/>
      <c r="W94" s="52"/>
      <c r="X94" s="53"/>
      <c r="Y94" s="53"/>
      <c r="Z94" s="53"/>
      <c r="AA94" s="53"/>
      <c r="AB94" s="53"/>
      <c r="AC94" s="53"/>
      <c r="AD94" s="53"/>
      <c r="AE94" s="53"/>
      <c r="AF94" s="53"/>
      <c r="AG94" s="53"/>
      <c r="AH94" s="53"/>
      <c r="AI94" s="53"/>
      <c r="AJ94" s="53"/>
      <c r="AK94" s="53"/>
      <c r="AL94" s="53"/>
      <c r="AM94" s="53"/>
      <c r="AN94" s="53"/>
      <c r="AO94" s="53"/>
      <c r="AP94" s="53"/>
      <c r="AQ94" s="53"/>
      <c r="AR94" s="53"/>
      <c r="AS94" s="53"/>
      <c r="AT94" s="52"/>
      <c r="AU94" s="53"/>
      <c r="AV94" s="53"/>
      <c r="AW94" s="53"/>
      <c r="AX94" s="53"/>
      <c r="AY94" s="53"/>
      <c r="AZ94" s="52"/>
      <c r="BA94" s="53"/>
      <c r="BB94" s="53"/>
      <c r="BC94" s="53"/>
      <c r="BD94" s="53"/>
      <c r="BE94" s="53"/>
      <c r="BF94" s="53"/>
      <c r="BG94" s="53"/>
      <c r="BH94" s="53"/>
      <c r="BI94" s="53"/>
      <c r="BJ94" s="53"/>
      <c r="BK94" s="53"/>
      <c r="BL94" s="53"/>
      <c r="BM94" s="53"/>
      <c r="BN94" s="53"/>
      <c r="BO94" s="52"/>
      <c r="BP94" s="53"/>
      <c r="BQ94" s="53"/>
      <c r="BR94" s="54"/>
      <c r="BS94" s="54">
        <v>0</v>
      </c>
      <c r="BT94" s="52"/>
    </row>
    <row r="95" spans="1:72">
      <c r="A95" s="55"/>
      <c r="B95" s="48" t="s">
        <v>167</v>
      </c>
      <c r="C95" s="49" t="s">
        <v>343</v>
      </c>
      <c r="D95" s="49"/>
      <c r="E95" s="49"/>
      <c r="F95" s="50" t="s">
        <v>344</v>
      </c>
      <c r="G95" s="50"/>
      <c r="H95" s="51">
        <v>0</v>
      </c>
      <c r="I95" s="52"/>
      <c r="J95" s="53"/>
      <c r="K95" s="53"/>
      <c r="L95" s="53"/>
      <c r="M95" s="53"/>
      <c r="N95" s="53"/>
      <c r="O95" s="53"/>
      <c r="P95" s="53"/>
      <c r="Q95" s="53"/>
      <c r="R95" s="53"/>
      <c r="S95" s="53"/>
      <c r="T95" s="53"/>
      <c r="U95" s="53"/>
      <c r="V95" s="53"/>
      <c r="W95" s="52"/>
      <c r="X95" s="53"/>
      <c r="Y95" s="53"/>
      <c r="Z95" s="53"/>
      <c r="AA95" s="53"/>
      <c r="AB95" s="53"/>
      <c r="AC95" s="53"/>
      <c r="AD95" s="53"/>
      <c r="AE95" s="53"/>
      <c r="AF95" s="53"/>
      <c r="AG95" s="53"/>
      <c r="AH95" s="53"/>
      <c r="AI95" s="53"/>
      <c r="AJ95" s="53"/>
      <c r="AK95" s="53"/>
      <c r="AL95" s="53"/>
      <c r="AM95" s="53"/>
      <c r="AN95" s="53"/>
      <c r="AO95" s="53"/>
      <c r="AP95" s="53"/>
      <c r="AQ95" s="53"/>
      <c r="AR95" s="53"/>
      <c r="AS95" s="53"/>
      <c r="AT95" s="52"/>
      <c r="AU95" s="53"/>
      <c r="AV95" s="53"/>
      <c r="AW95" s="53"/>
      <c r="AX95" s="53"/>
      <c r="AY95" s="53"/>
      <c r="AZ95" s="52"/>
      <c r="BA95" s="53"/>
      <c r="BB95" s="53"/>
      <c r="BC95" s="53"/>
      <c r="BD95" s="53"/>
      <c r="BE95" s="53"/>
      <c r="BF95" s="53"/>
      <c r="BG95" s="53"/>
      <c r="BH95" s="53"/>
      <c r="BI95" s="53"/>
      <c r="BJ95" s="53"/>
      <c r="BK95" s="53"/>
      <c r="BL95" s="53"/>
      <c r="BM95" s="53"/>
      <c r="BN95" s="53"/>
      <c r="BO95" s="52"/>
      <c r="BP95" s="53"/>
      <c r="BQ95" s="53"/>
      <c r="BR95" s="54"/>
      <c r="BS95" s="54">
        <v>0</v>
      </c>
      <c r="BT95" s="52"/>
    </row>
    <row r="96" spans="1:72">
      <c r="A96" s="55"/>
      <c r="B96" s="48" t="s">
        <v>167</v>
      </c>
      <c r="C96" s="49" t="s">
        <v>345</v>
      </c>
      <c r="D96" s="49"/>
      <c r="E96" s="49"/>
      <c r="F96" s="50" t="s">
        <v>346</v>
      </c>
      <c r="G96" s="50"/>
      <c r="H96" s="51">
        <v>186.13260724180756</v>
      </c>
      <c r="I96" s="52"/>
      <c r="J96" s="53"/>
      <c r="K96" s="53"/>
      <c r="L96" s="53"/>
      <c r="M96" s="53"/>
      <c r="N96" s="53"/>
      <c r="O96" s="53"/>
      <c r="P96" s="53"/>
      <c r="Q96" s="53"/>
      <c r="R96" s="53"/>
      <c r="S96" s="53"/>
      <c r="T96" s="53"/>
      <c r="U96" s="53"/>
      <c r="V96" s="53"/>
      <c r="W96" s="52"/>
      <c r="X96" s="53"/>
      <c r="Y96" s="53"/>
      <c r="Z96" s="53"/>
      <c r="AA96" s="53"/>
      <c r="AB96" s="53"/>
      <c r="AC96" s="53"/>
      <c r="AD96" s="53"/>
      <c r="AE96" s="53"/>
      <c r="AF96" s="53"/>
      <c r="AG96" s="53"/>
      <c r="AH96" s="53"/>
      <c r="AI96" s="53"/>
      <c r="AJ96" s="53"/>
      <c r="AK96" s="53"/>
      <c r="AL96" s="53"/>
      <c r="AM96" s="53"/>
      <c r="AN96" s="53"/>
      <c r="AO96" s="53"/>
      <c r="AP96" s="53"/>
      <c r="AQ96" s="53"/>
      <c r="AR96" s="53"/>
      <c r="AS96" s="53"/>
      <c r="AT96" s="52"/>
      <c r="AU96" s="53"/>
      <c r="AV96" s="53"/>
      <c r="AW96" s="53"/>
      <c r="AX96" s="53"/>
      <c r="AY96" s="53"/>
      <c r="AZ96" s="52"/>
      <c r="BA96" s="53"/>
      <c r="BB96" s="53"/>
      <c r="BC96" s="53"/>
      <c r="BD96" s="53"/>
      <c r="BE96" s="53"/>
      <c r="BF96" s="53"/>
      <c r="BG96" s="53"/>
      <c r="BH96" s="53"/>
      <c r="BI96" s="53"/>
      <c r="BJ96" s="53"/>
      <c r="BK96" s="53"/>
      <c r="BL96" s="53"/>
      <c r="BM96" s="53"/>
      <c r="BN96" s="53"/>
      <c r="BO96" s="52"/>
      <c r="BP96" s="53"/>
      <c r="BQ96" s="53"/>
      <c r="BR96" s="54"/>
      <c r="BS96" s="54">
        <v>186.13260724180756</v>
      </c>
      <c r="BT96" s="52"/>
    </row>
    <row r="97" spans="1:72">
      <c r="A97" s="55"/>
      <c r="B97" s="48" t="s">
        <v>167</v>
      </c>
      <c r="C97" s="49" t="s">
        <v>347</v>
      </c>
      <c r="D97" s="49"/>
      <c r="E97" s="49"/>
      <c r="F97" s="50" t="s">
        <v>348</v>
      </c>
      <c r="G97" s="50"/>
      <c r="H97" s="51">
        <v>36.901691028948122</v>
      </c>
      <c r="I97" s="52"/>
      <c r="J97" s="53"/>
      <c r="K97" s="53"/>
      <c r="L97" s="53"/>
      <c r="M97" s="53"/>
      <c r="N97" s="53"/>
      <c r="O97" s="53"/>
      <c r="P97" s="53"/>
      <c r="Q97" s="53"/>
      <c r="R97" s="53"/>
      <c r="S97" s="53"/>
      <c r="T97" s="53"/>
      <c r="U97" s="53"/>
      <c r="V97" s="53"/>
      <c r="W97" s="52"/>
      <c r="X97" s="53"/>
      <c r="Y97" s="53"/>
      <c r="Z97" s="53"/>
      <c r="AA97" s="53"/>
      <c r="AB97" s="53"/>
      <c r="AC97" s="53"/>
      <c r="AD97" s="53"/>
      <c r="AE97" s="53"/>
      <c r="AF97" s="53"/>
      <c r="AG97" s="53"/>
      <c r="AH97" s="53"/>
      <c r="AI97" s="53"/>
      <c r="AJ97" s="53"/>
      <c r="AK97" s="53"/>
      <c r="AL97" s="53"/>
      <c r="AM97" s="53"/>
      <c r="AN97" s="53"/>
      <c r="AO97" s="53"/>
      <c r="AP97" s="53"/>
      <c r="AQ97" s="53"/>
      <c r="AR97" s="53"/>
      <c r="AS97" s="53"/>
      <c r="AT97" s="52"/>
      <c r="AU97" s="53"/>
      <c r="AV97" s="53"/>
      <c r="AW97" s="53"/>
      <c r="AX97" s="53"/>
      <c r="AY97" s="53"/>
      <c r="AZ97" s="52"/>
      <c r="BA97" s="53"/>
      <c r="BB97" s="53"/>
      <c r="BC97" s="53"/>
      <c r="BD97" s="53"/>
      <c r="BE97" s="53"/>
      <c r="BF97" s="53"/>
      <c r="BG97" s="53"/>
      <c r="BH97" s="53"/>
      <c r="BI97" s="53"/>
      <c r="BJ97" s="53"/>
      <c r="BK97" s="53"/>
      <c r="BL97" s="53"/>
      <c r="BM97" s="53"/>
      <c r="BN97" s="53"/>
      <c r="BO97" s="52"/>
      <c r="BP97" s="53"/>
      <c r="BQ97" s="53"/>
      <c r="BR97" s="54"/>
      <c r="BS97" s="54">
        <v>36.901691028948122</v>
      </c>
      <c r="BT97" s="52"/>
    </row>
    <row r="98" spans="1:72">
      <c r="A98" s="55"/>
      <c r="B98" s="48" t="s">
        <v>167</v>
      </c>
      <c r="C98" s="49" t="s">
        <v>349</v>
      </c>
      <c r="D98" s="49"/>
      <c r="E98" s="49"/>
      <c r="F98" s="50" t="s">
        <v>350</v>
      </c>
      <c r="G98" s="50"/>
      <c r="H98" s="51">
        <v>65.754275341549629</v>
      </c>
      <c r="I98" s="52"/>
      <c r="J98" s="53"/>
      <c r="K98" s="53"/>
      <c r="L98" s="53"/>
      <c r="M98" s="53"/>
      <c r="N98" s="53"/>
      <c r="O98" s="53"/>
      <c r="P98" s="53"/>
      <c r="Q98" s="53"/>
      <c r="R98" s="53"/>
      <c r="S98" s="53"/>
      <c r="T98" s="53"/>
      <c r="U98" s="53"/>
      <c r="V98" s="53"/>
      <c r="W98" s="52"/>
      <c r="X98" s="53"/>
      <c r="Y98" s="53"/>
      <c r="Z98" s="53"/>
      <c r="AA98" s="53"/>
      <c r="AB98" s="53"/>
      <c r="AC98" s="53"/>
      <c r="AD98" s="53"/>
      <c r="AE98" s="53"/>
      <c r="AF98" s="53"/>
      <c r="AG98" s="53"/>
      <c r="AH98" s="53"/>
      <c r="AI98" s="53"/>
      <c r="AJ98" s="53"/>
      <c r="AK98" s="53"/>
      <c r="AL98" s="53"/>
      <c r="AM98" s="53"/>
      <c r="AN98" s="53"/>
      <c r="AO98" s="53"/>
      <c r="AP98" s="53"/>
      <c r="AQ98" s="53"/>
      <c r="AR98" s="53"/>
      <c r="AS98" s="53"/>
      <c r="AT98" s="52"/>
      <c r="AU98" s="53"/>
      <c r="AV98" s="53"/>
      <c r="AW98" s="53"/>
      <c r="AX98" s="53"/>
      <c r="AY98" s="53"/>
      <c r="AZ98" s="52"/>
      <c r="BA98" s="53"/>
      <c r="BB98" s="53"/>
      <c r="BC98" s="53"/>
      <c r="BD98" s="53"/>
      <c r="BE98" s="53"/>
      <c r="BF98" s="53"/>
      <c r="BG98" s="53"/>
      <c r="BH98" s="53"/>
      <c r="BI98" s="53"/>
      <c r="BJ98" s="53"/>
      <c r="BK98" s="53"/>
      <c r="BL98" s="53"/>
      <c r="BM98" s="53"/>
      <c r="BN98" s="53"/>
      <c r="BO98" s="52"/>
      <c r="BP98" s="53"/>
      <c r="BQ98" s="53"/>
      <c r="BR98" s="54"/>
      <c r="BS98" s="54">
        <v>65.754275341549629</v>
      </c>
      <c r="BT98" s="52"/>
    </row>
    <row r="99" spans="1:72">
      <c r="A99" s="55"/>
      <c r="B99" s="48" t="s">
        <v>167</v>
      </c>
      <c r="C99" s="49" t="s">
        <v>351</v>
      </c>
      <c r="D99" s="49"/>
      <c r="E99" s="49"/>
      <c r="F99" s="50" t="s">
        <v>352</v>
      </c>
      <c r="G99" s="50"/>
      <c r="H99" s="51">
        <v>17.411865864144453</v>
      </c>
      <c r="I99" s="52"/>
      <c r="J99" s="53"/>
      <c r="K99" s="53"/>
      <c r="L99" s="53"/>
      <c r="M99" s="53"/>
      <c r="N99" s="53"/>
      <c r="O99" s="53"/>
      <c r="P99" s="53"/>
      <c r="Q99" s="53"/>
      <c r="R99" s="53"/>
      <c r="S99" s="53"/>
      <c r="T99" s="53"/>
      <c r="U99" s="53"/>
      <c r="V99" s="53"/>
      <c r="W99" s="52"/>
      <c r="X99" s="53"/>
      <c r="Y99" s="53"/>
      <c r="Z99" s="53"/>
      <c r="AA99" s="53"/>
      <c r="AB99" s="53"/>
      <c r="AC99" s="53"/>
      <c r="AD99" s="53"/>
      <c r="AE99" s="53"/>
      <c r="AF99" s="53"/>
      <c r="AG99" s="53"/>
      <c r="AH99" s="53"/>
      <c r="AI99" s="53"/>
      <c r="AJ99" s="53"/>
      <c r="AK99" s="53"/>
      <c r="AL99" s="53"/>
      <c r="AM99" s="53"/>
      <c r="AN99" s="53"/>
      <c r="AO99" s="53"/>
      <c r="AP99" s="53"/>
      <c r="AQ99" s="53"/>
      <c r="AR99" s="53"/>
      <c r="AS99" s="53"/>
      <c r="AT99" s="52"/>
      <c r="AU99" s="53"/>
      <c r="AV99" s="53"/>
      <c r="AW99" s="53"/>
      <c r="AX99" s="53"/>
      <c r="AY99" s="53"/>
      <c r="AZ99" s="52"/>
      <c r="BA99" s="53"/>
      <c r="BB99" s="53"/>
      <c r="BC99" s="53"/>
      <c r="BD99" s="53"/>
      <c r="BE99" s="53"/>
      <c r="BF99" s="53"/>
      <c r="BG99" s="53"/>
      <c r="BH99" s="53"/>
      <c r="BI99" s="53"/>
      <c r="BJ99" s="53"/>
      <c r="BK99" s="53"/>
      <c r="BL99" s="53"/>
      <c r="BM99" s="53"/>
      <c r="BN99" s="53"/>
      <c r="BO99" s="52"/>
      <c r="BP99" s="53"/>
      <c r="BQ99" s="53"/>
      <c r="BR99" s="54"/>
      <c r="BS99" s="54">
        <v>17.411865864144453</v>
      </c>
      <c r="BT99" s="52"/>
    </row>
    <row r="100" spans="1:72">
      <c r="A100" s="55"/>
      <c r="B100" s="48" t="s">
        <v>167</v>
      </c>
      <c r="C100" s="49" t="s">
        <v>353</v>
      </c>
      <c r="D100" s="49"/>
      <c r="E100" s="49"/>
      <c r="F100" s="50" t="s">
        <v>354</v>
      </c>
      <c r="G100" s="50"/>
      <c r="H100" s="51">
        <v>0</v>
      </c>
      <c r="I100" s="52"/>
      <c r="J100" s="53"/>
      <c r="K100" s="53"/>
      <c r="L100" s="53"/>
      <c r="M100" s="53"/>
      <c r="N100" s="53"/>
      <c r="O100" s="53"/>
      <c r="P100" s="53"/>
      <c r="Q100" s="53"/>
      <c r="R100" s="53"/>
      <c r="S100" s="53"/>
      <c r="T100" s="53"/>
      <c r="U100" s="53"/>
      <c r="V100" s="53"/>
      <c r="W100" s="52"/>
      <c r="X100" s="53"/>
      <c r="Y100" s="53"/>
      <c r="Z100" s="53"/>
      <c r="AA100" s="53"/>
      <c r="AB100" s="53"/>
      <c r="AC100" s="53"/>
      <c r="AD100" s="53"/>
      <c r="AE100" s="53"/>
      <c r="AF100" s="53"/>
      <c r="AG100" s="53"/>
      <c r="AH100" s="53"/>
      <c r="AI100" s="53"/>
      <c r="AJ100" s="53"/>
      <c r="AK100" s="53"/>
      <c r="AL100" s="53"/>
      <c r="AM100" s="53"/>
      <c r="AN100" s="53"/>
      <c r="AO100" s="53"/>
      <c r="AP100" s="53"/>
      <c r="AQ100" s="53"/>
      <c r="AR100" s="53"/>
      <c r="AS100" s="53"/>
      <c r="AT100" s="52"/>
      <c r="AU100" s="53"/>
      <c r="AV100" s="53"/>
      <c r="AW100" s="53"/>
      <c r="AX100" s="53"/>
      <c r="AY100" s="53"/>
      <c r="AZ100" s="52"/>
      <c r="BA100" s="53"/>
      <c r="BB100" s="53"/>
      <c r="BC100" s="53"/>
      <c r="BD100" s="53"/>
      <c r="BE100" s="53"/>
      <c r="BF100" s="53"/>
      <c r="BG100" s="53"/>
      <c r="BH100" s="53"/>
      <c r="BI100" s="53"/>
      <c r="BJ100" s="53"/>
      <c r="BK100" s="53"/>
      <c r="BL100" s="53"/>
      <c r="BM100" s="53"/>
      <c r="BN100" s="53"/>
      <c r="BO100" s="52"/>
      <c r="BP100" s="53"/>
      <c r="BQ100" s="53"/>
      <c r="BR100" s="54"/>
      <c r="BS100" s="54">
        <v>0</v>
      </c>
      <c r="BT100" s="52"/>
    </row>
    <row r="101" spans="1:72">
      <c r="A101" s="55"/>
      <c r="B101" s="48" t="s">
        <v>167</v>
      </c>
      <c r="C101" s="49" t="s">
        <v>355</v>
      </c>
      <c r="D101" s="49"/>
      <c r="E101" s="49"/>
      <c r="F101" s="50" t="s">
        <v>356</v>
      </c>
      <c r="G101" s="50"/>
      <c r="H101" s="51">
        <v>0</v>
      </c>
      <c r="I101" s="52"/>
      <c r="J101" s="53"/>
      <c r="K101" s="53"/>
      <c r="L101" s="53"/>
      <c r="M101" s="53"/>
      <c r="N101" s="53"/>
      <c r="O101" s="53"/>
      <c r="P101" s="53"/>
      <c r="Q101" s="53"/>
      <c r="R101" s="53"/>
      <c r="S101" s="53"/>
      <c r="T101" s="53"/>
      <c r="U101" s="53"/>
      <c r="V101" s="53"/>
      <c r="W101" s="52"/>
      <c r="X101" s="53"/>
      <c r="Y101" s="53"/>
      <c r="Z101" s="53"/>
      <c r="AA101" s="53"/>
      <c r="AB101" s="53"/>
      <c r="AC101" s="53"/>
      <c r="AD101" s="53"/>
      <c r="AE101" s="53"/>
      <c r="AF101" s="53"/>
      <c r="AG101" s="53"/>
      <c r="AH101" s="53"/>
      <c r="AI101" s="53"/>
      <c r="AJ101" s="53"/>
      <c r="AK101" s="53"/>
      <c r="AL101" s="53"/>
      <c r="AM101" s="53"/>
      <c r="AN101" s="53"/>
      <c r="AO101" s="53"/>
      <c r="AP101" s="53"/>
      <c r="AQ101" s="53"/>
      <c r="AR101" s="53"/>
      <c r="AS101" s="53"/>
      <c r="AT101" s="52"/>
      <c r="AU101" s="53"/>
      <c r="AV101" s="53"/>
      <c r="AW101" s="53"/>
      <c r="AX101" s="53"/>
      <c r="AY101" s="53"/>
      <c r="AZ101" s="52"/>
      <c r="BA101" s="53"/>
      <c r="BB101" s="53"/>
      <c r="BC101" s="53"/>
      <c r="BD101" s="53"/>
      <c r="BE101" s="53"/>
      <c r="BF101" s="53"/>
      <c r="BG101" s="53"/>
      <c r="BH101" s="53"/>
      <c r="BI101" s="53"/>
      <c r="BJ101" s="53"/>
      <c r="BK101" s="53"/>
      <c r="BL101" s="53"/>
      <c r="BM101" s="53"/>
      <c r="BN101" s="53"/>
      <c r="BO101" s="52"/>
      <c r="BP101" s="53"/>
      <c r="BQ101" s="53"/>
      <c r="BR101" s="54"/>
      <c r="BS101" s="54">
        <v>0</v>
      </c>
      <c r="BT101" s="52"/>
    </row>
    <row r="102" spans="1:72">
      <c r="A102" s="55"/>
      <c r="B102" s="48" t="s">
        <v>167</v>
      </c>
      <c r="C102" s="49" t="s">
        <v>357</v>
      </c>
      <c r="D102" s="49"/>
      <c r="E102" s="49"/>
      <c r="F102" s="50" t="s">
        <v>358</v>
      </c>
      <c r="G102" s="50"/>
      <c r="H102" s="51">
        <v>0</v>
      </c>
      <c r="I102" s="52"/>
      <c r="J102" s="53"/>
      <c r="K102" s="53"/>
      <c r="L102" s="53"/>
      <c r="M102" s="53"/>
      <c r="N102" s="53"/>
      <c r="O102" s="53"/>
      <c r="P102" s="53"/>
      <c r="Q102" s="53"/>
      <c r="R102" s="53"/>
      <c r="S102" s="53"/>
      <c r="T102" s="53"/>
      <c r="U102" s="53"/>
      <c r="V102" s="53"/>
      <c r="W102" s="52"/>
      <c r="X102" s="53"/>
      <c r="Y102" s="53"/>
      <c r="Z102" s="53"/>
      <c r="AA102" s="53"/>
      <c r="AB102" s="53"/>
      <c r="AC102" s="53"/>
      <c r="AD102" s="53"/>
      <c r="AE102" s="53"/>
      <c r="AF102" s="53"/>
      <c r="AG102" s="53"/>
      <c r="AH102" s="53"/>
      <c r="AI102" s="53"/>
      <c r="AJ102" s="53"/>
      <c r="AK102" s="53"/>
      <c r="AL102" s="53"/>
      <c r="AM102" s="53"/>
      <c r="AN102" s="53"/>
      <c r="AO102" s="53"/>
      <c r="AP102" s="53"/>
      <c r="AQ102" s="53"/>
      <c r="AR102" s="53"/>
      <c r="AS102" s="53"/>
      <c r="AT102" s="52"/>
      <c r="AU102" s="53"/>
      <c r="AV102" s="53"/>
      <c r="AW102" s="53"/>
      <c r="AX102" s="53"/>
      <c r="AY102" s="53"/>
      <c r="AZ102" s="52"/>
      <c r="BA102" s="53"/>
      <c r="BB102" s="53"/>
      <c r="BC102" s="53"/>
      <c r="BD102" s="53"/>
      <c r="BE102" s="53"/>
      <c r="BF102" s="53"/>
      <c r="BG102" s="53"/>
      <c r="BH102" s="53"/>
      <c r="BI102" s="53"/>
      <c r="BJ102" s="53"/>
      <c r="BK102" s="53"/>
      <c r="BL102" s="53"/>
      <c r="BM102" s="53"/>
      <c r="BN102" s="53"/>
      <c r="BO102" s="52"/>
      <c r="BP102" s="53"/>
      <c r="BQ102" s="53"/>
      <c r="BR102" s="54"/>
      <c r="BS102" s="54">
        <v>0</v>
      </c>
      <c r="BT102" s="52"/>
    </row>
    <row r="103" spans="1:72">
      <c r="A103" s="55"/>
      <c r="B103" s="48" t="s">
        <v>167</v>
      </c>
      <c r="C103" s="49" t="s">
        <v>359</v>
      </c>
      <c r="D103" s="49"/>
      <c r="E103" s="49"/>
      <c r="F103" s="50" t="s">
        <v>360</v>
      </c>
      <c r="G103" s="50"/>
      <c r="H103" s="51">
        <v>0</v>
      </c>
      <c r="I103" s="52"/>
      <c r="J103" s="53"/>
      <c r="K103" s="53"/>
      <c r="L103" s="53"/>
      <c r="M103" s="53"/>
      <c r="N103" s="53"/>
      <c r="O103" s="53"/>
      <c r="P103" s="53"/>
      <c r="Q103" s="53"/>
      <c r="R103" s="53"/>
      <c r="S103" s="53"/>
      <c r="T103" s="53"/>
      <c r="U103" s="53"/>
      <c r="V103" s="53"/>
      <c r="W103" s="52"/>
      <c r="X103" s="53"/>
      <c r="Y103" s="53"/>
      <c r="Z103" s="53"/>
      <c r="AA103" s="53"/>
      <c r="AB103" s="53"/>
      <c r="AC103" s="53"/>
      <c r="AD103" s="53"/>
      <c r="AE103" s="53"/>
      <c r="AF103" s="53"/>
      <c r="AG103" s="53"/>
      <c r="AH103" s="53"/>
      <c r="AI103" s="53"/>
      <c r="AJ103" s="53"/>
      <c r="AK103" s="53"/>
      <c r="AL103" s="53"/>
      <c r="AM103" s="53"/>
      <c r="AN103" s="53"/>
      <c r="AO103" s="53"/>
      <c r="AP103" s="53"/>
      <c r="AQ103" s="53"/>
      <c r="AR103" s="53"/>
      <c r="AS103" s="53"/>
      <c r="AT103" s="52"/>
      <c r="AU103" s="53"/>
      <c r="AV103" s="53"/>
      <c r="AW103" s="53"/>
      <c r="AX103" s="53"/>
      <c r="AY103" s="53"/>
      <c r="AZ103" s="52"/>
      <c r="BA103" s="53"/>
      <c r="BB103" s="53"/>
      <c r="BC103" s="53"/>
      <c r="BD103" s="53"/>
      <c r="BE103" s="53"/>
      <c r="BF103" s="53"/>
      <c r="BG103" s="53"/>
      <c r="BH103" s="53"/>
      <c r="BI103" s="53"/>
      <c r="BJ103" s="53"/>
      <c r="BK103" s="53"/>
      <c r="BL103" s="53"/>
      <c r="BM103" s="53"/>
      <c r="BN103" s="53"/>
      <c r="BO103" s="52"/>
      <c r="BP103" s="53"/>
      <c r="BQ103" s="53"/>
      <c r="BR103" s="54"/>
      <c r="BS103" s="54">
        <v>0</v>
      </c>
      <c r="BT103" s="52"/>
    </row>
    <row r="104" spans="1:72">
      <c r="A104" s="55"/>
      <c r="B104" s="48" t="s">
        <v>167</v>
      </c>
      <c r="C104" s="49" t="s">
        <v>361</v>
      </c>
      <c r="D104" s="49"/>
      <c r="E104" s="49"/>
      <c r="F104" s="50" t="s">
        <v>362</v>
      </c>
      <c r="G104" s="50"/>
      <c r="H104" s="51">
        <v>0</v>
      </c>
      <c r="I104" s="52"/>
      <c r="J104" s="53"/>
      <c r="K104" s="53"/>
      <c r="L104" s="53"/>
      <c r="M104" s="53"/>
      <c r="N104" s="53"/>
      <c r="O104" s="53"/>
      <c r="P104" s="53"/>
      <c r="Q104" s="53"/>
      <c r="R104" s="53"/>
      <c r="S104" s="53"/>
      <c r="T104" s="53"/>
      <c r="U104" s="53"/>
      <c r="V104" s="53"/>
      <c r="W104" s="52"/>
      <c r="X104" s="53"/>
      <c r="Y104" s="53"/>
      <c r="Z104" s="53"/>
      <c r="AA104" s="53"/>
      <c r="AB104" s="53"/>
      <c r="AC104" s="53"/>
      <c r="AD104" s="53"/>
      <c r="AE104" s="53"/>
      <c r="AF104" s="53"/>
      <c r="AG104" s="53"/>
      <c r="AH104" s="53"/>
      <c r="AI104" s="53"/>
      <c r="AJ104" s="53"/>
      <c r="AK104" s="53"/>
      <c r="AL104" s="53"/>
      <c r="AM104" s="53"/>
      <c r="AN104" s="53"/>
      <c r="AO104" s="53"/>
      <c r="AP104" s="53"/>
      <c r="AQ104" s="53"/>
      <c r="AR104" s="53"/>
      <c r="AS104" s="53"/>
      <c r="AT104" s="52"/>
      <c r="AU104" s="53"/>
      <c r="AV104" s="53"/>
      <c r="AW104" s="53"/>
      <c r="AX104" s="53"/>
      <c r="AY104" s="53"/>
      <c r="AZ104" s="52"/>
      <c r="BA104" s="53"/>
      <c r="BB104" s="53"/>
      <c r="BC104" s="53"/>
      <c r="BD104" s="53"/>
      <c r="BE104" s="53"/>
      <c r="BF104" s="53"/>
      <c r="BG104" s="53"/>
      <c r="BH104" s="53"/>
      <c r="BI104" s="53"/>
      <c r="BJ104" s="53"/>
      <c r="BK104" s="53"/>
      <c r="BL104" s="53"/>
      <c r="BM104" s="53"/>
      <c r="BN104" s="53"/>
      <c r="BO104" s="52"/>
      <c r="BP104" s="53"/>
      <c r="BQ104" s="53"/>
      <c r="BR104" s="54"/>
      <c r="BS104" s="54">
        <v>0</v>
      </c>
      <c r="BT104" s="52"/>
    </row>
    <row r="105" spans="1:72">
      <c r="A105" s="55"/>
      <c r="B105" s="48" t="s">
        <v>167</v>
      </c>
      <c r="C105" s="49" t="s">
        <v>363</v>
      </c>
      <c r="D105" s="49"/>
      <c r="E105" s="49"/>
      <c r="F105" s="50" t="s">
        <v>364</v>
      </c>
      <c r="G105" s="50"/>
      <c r="H105" s="51">
        <v>0</v>
      </c>
      <c r="I105" s="52"/>
      <c r="J105" s="53"/>
      <c r="K105" s="53"/>
      <c r="L105" s="53"/>
      <c r="M105" s="53"/>
      <c r="N105" s="53"/>
      <c r="O105" s="53"/>
      <c r="P105" s="53"/>
      <c r="Q105" s="53"/>
      <c r="R105" s="53"/>
      <c r="S105" s="53"/>
      <c r="T105" s="53"/>
      <c r="U105" s="53"/>
      <c r="V105" s="53"/>
      <c r="W105" s="52"/>
      <c r="X105" s="53"/>
      <c r="Y105" s="53"/>
      <c r="Z105" s="53"/>
      <c r="AA105" s="53"/>
      <c r="AB105" s="53"/>
      <c r="AC105" s="53"/>
      <c r="AD105" s="53"/>
      <c r="AE105" s="53"/>
      <c r="AF105" s="53"/>
      <c r="AG105" s="53"/>
      <c r="AH105" s="53"/>
      <c r="AI105" s="53"/>
      <c r="AJ105" s="53"/>
      <c r="AK105" s="53"/>
      <c r="AL105" s="53"/>
      <c r="AM105" s="53"/>
      <c r="AN105" s="53"/>
      <c r="AO105" s="53"/>
      <c r="AP105" s="53"/>
      <c r="AQ105" s="53"/>
      <c r="AR105" s="53"/>
      <c r="AS105" s="53"/>
      <c r="AT105" s="52"/>
      <c r="AU105" s="53"/>
      <c r="AV105" s="53"/>
      <c r="AW105" s="53"/>
      <c r="AX105" s="53"/>
      <c r="AY105" s="53"/>
      <c r="AZ105" s="52"/>
      <c r="BA105" s="53"/>
      <c r="BB105" s="53"/>
      <c r="BC105" s="53"/>
      <c r="BD105" s="53"/>
      <c r="BE105" s="53"/>
      <c r="BF105" s="53"/>
      <c r="BG105" s="53"/>
      <c r="BH105" s="53"/>
      <c r="BI105" s="53"/>
      <c r="BJ105" s="53"/>
      <c r="BK105" s="53"/>
      <c r="BL105" s="53"/>
      <c r="BM105" s="53"/>
      <c r="BN105" s="53"/>
      <c r="BO105" s="52"/>
      <c r="BP105" s="53"/>
      <c r="BQ105" s="53"/>
      <c r="BR105" s="54"/>
      <c r="BS105" s="54">
        <v>0</v>
      </c>
      <c r="BT105" s="52"/>
    </row>
    <row r="106" spans="1:72">
      <c r="A106" s="55"/>
      <c r="B106" s="48" t="s">
        <v>167</v>
      </c>
      <c r="C106" s="49" t="s">
        <v>365</v>
      </c>
      <c r="D106" s="49"/>
      <c r="E106" s="49"/>
      <c r="F106" s="50" t="s">
        <v>366</v>
      </c>
      <c r="G106" s="50"/>
      <c r="H106" s="51">
        <v>0.50157638291774143</v>
      </c>
      <c r="I106" s="52"/>
      <c r="J106" s="53"/>
      <c r="K106" s="53"/>
      <c r="L106" s="53"/>
      <c r="M106" s="53"/>
      <c r="N106" s="53"/>
      <c r="O106" s="53"/>
      <c r="P106" s="53"/>
      <c r="Q106" s="53"/>
      <c r="R106" s="53"/>
      <c r="S106" s="53"/>
      <c r="T106" s="53"/>
      <c r="U106" s="53"/>
      <c r="V106" s="53"/>
      <c r="W106" s="52"/>
      <c r="X106" s="53"/>
      <c r="Y106" s="53"/>
      <c r="Z106" s="53"/>
      <c r="AA106" s="53"/>
      <c r="AB106" s="53"/>
      <c r="AC106" s="53"/>
      <c r="AD106" s="53"/>
      <c r="AE106" s="53"/>
      <c r="AF106" s="53"/>
      <c r="AG106" s="53"/>
      <c r="AH106" s="53"/>
      <c r="AI106" s="53"/>
      <c r="AJ106" s="53"/>
      <c r="AK106" s="53"/>
      <c r="AL106" s="53"/>
      <c r="AM106" s="53"/>
      <c r="AN106" s="53"/>
      <c r="AO106" s="53"/>
      <c r="AP106" s="53"/>
      <c r="AQ106" s="53"/>
      <c r="AR106" s="53"/>
      <c r="AS106" s="53"/>
      <c r="AT106" s="52"/>
      <c r="AU106" s="53"/>
      <c r="AV106" s="53"/>
      <c r="AW106" s="53"/>
      <c r="AX106" s="53"/>
      <c r="AY106" s="53"/>
      <c r="AZ106" s="52"/>
      <c r="BA106" s="53"/>
      <c r="BB106" s="53"/>
      <c r="BC106" s="53"/>
      <c r="BD106" s="53"/>
      <c r="BE106" s="53"/>
      <c r="BF106" s="53"/>
      <c r="BG106" s="53"/>
      <c r="BH106" s="53"/>
      <c r="BI106" s="53"/>
      <c r="BJ106" s="53"/>
      <c r="BK106" s="53"/>
      <c r="BL106" s="53"/>
      <c r="BM106" s="53"/>
      <c r="BN106" s="53"/>
      <c r="BO106" s="52"/>
      <c r="BP106" s="53"/>
      <c r="BQ106" s="53"/>
      <c r="BR106" s="54"/>
      <c r="BS106" s="54">
        <v>0.50157638291774143</v>
      </c>
      <c r="BT106" s="52"/>
    </row>
    <row r="107" spans="1:72">
      <c r="A107" s="55"/>
      <c r="B107" s="48" t="s">
        <v>167</v>
      </c>
      <c r="C107" s="49" t="s">
        <v>367</v>
      </c>
      <c r="D107" s="49"/>
      <c r="E107" s="49"/>
      <c r="F107" s="50" t="s">
        <v>368</v>
      </c>
      <c r="G107" s="50"/>
      <c r="H107" s="51">
        <v>10.628642399923569</v>
      </c>
      <c r="I107" s="52"/>
      <c r="J107" s="53"/>
      <c r="K107" s="53"/>
      <c r="L107" s="53"/>
      <c r="M107" s="53"/>
      <c r="N107" s="53"/>
      <c r="O107" s="53"/>
      <c r="P107" s="53"/>
      <c r="Q107" s="53"/>
      <c r="R107" s="53"/>
      <c r="S107" s="53"/>
      <c r="T107" s="53"/>
      <c r="U107" s="53"/>
      <c r="V107" s="53"/>
      <c r="W107" s="52"/>
      <c r="X107" s="53"/>
      <c r="Y107" s="53"/>
      <c r="Z107" s="53"/>
      <c r="AA107" s="53"/>
      <c r="AB107" s="53"/>
      <c r="AC107" s="53"/>
      <c r="AD107" s="53"/>
      <c r="AE107" s="53"/>
      <c r="AF107" s="53"/>
      <c r="AG107" s="53"/>
      <c r="AH107" s="53"/>
      <c r="AI107" s="53"/>
      <c r="AJ107" s="53"/>
      <c r="AK107" s="53"/>
      <c r="AL107" s="53"/>
      <c r="AM107" s="53"/>
      <c r="AN107" s="53"/>
      <c r="AO107" s="53"/>
      <c r="AP107" s="53"/>
      <c r="AQ107" s="53"/>
      <c r="AR107" s="53"/>
      <c r="AS107" s="53"/>
      <c r="AT107" s="52"/>
      <c r="AU107" s="53"/>
      <c r="AV107" s="53"/>
      <c r="AW107" s="53"/>
      <c r="AX107" s="53"/>
      <c r="AY107" s="53"/>
      <c r="AZ107" s="52"/>
      <c r="BA107" s="53"/>
      <c r="BB107" s="53"/>
      <c r="BC107" s="53"/>
      <c r="BD107" s="53"/>
      <c r="BE107" s="53"/>
      <c r="BF107" s="53"/>
      <c r="BG107" s="53"/>
      <c r="BH107" s="53"/>
      <c r="BI107" s="53"/>
      <c r="BJ107" s="53"/>
      <c r="BK107" s="53"/>
      <c r="BL107" s="53"/>
      <c r="BM107" s="53"/>
      <c r="BN107" s="53"/>
      <c r="BO107" s="52"/>
      <c r="BP107" s="53"/>
      <c r="BQ107" s="53"/>
      <c r="BR107" s="54"/>
      <c r="BS107" s="54">
        <v>10.628642399923569</v>
      </c>
      <c r="BT107" s="52"/>
    </row>
    <row r="108" spans="1:72">
      <c r="A108" s="81"/>
      <c r="B108" s="56" t="s">
        <v>167</v>
      </c>
      <c r="C108" s="57" t="s">
        <v>369</v>
      </c>
      <c r="D108" s="57"/>
      <c r="E108" s="57"/>
      <c r="F108" s="58" t="s">
        <v>370</v>
      </c>
      <c r="G108" s="58"/>
      <c r="H108" s="59">
        <v>0</v>
      </c>
      <c r="I108" s="60"/>
      <c r="J108" s="61"/>
      <c r="K108" s="61"/>
      <c r="L108" s="61"/>
      <c r="M108" s="61"/>
      <c r="N108" s="61"/>
      <c r="O108" s="61"/>
      <c r="P108" s="61"/>
      <c r="Q108" s="61"/>
      <c r="R108" s="61"/>
      <c r="S108" s="61"/>
      <c r="T108" s="61"/>
      <c r="U108" s="61"/>
      <c r="V108" s="61"/>
      <c r="W108" s="60"/>
      <c r="X108" s="61"/>
      <c r="Y108" s="61"/>
      <c r="Z108" s="61"/>
      <c r="AA108" s="61"/>
      <c r="AB108" s="61"/>
      <c r="AC108" s="61"/>
      <c r="AD108" s="61"/>
      <c r="AE108" s="61"/>
      <c r="AF108" s="61"/>
      <c r="AG108" s="61"/>
      <c r="AH108" s="61"/>
      <c r="AI108" s="61"/>
      <c r="AJ108" s="61"/>
      <c r="AK108" s="61"/>
      <c r="AL108" s="61"/>
      <c r="AM108" s="61"/>
      <c r="AN108" s="61"/>
      <c r="AO108" s="61"/>
      <c r="AP108" s="61"/>
      <c r="AQ108" s="61"/>
      <c r="AR108" s="61"/>
      <c r="AS108" s="61"/>
      <c r="AT108" s="60"/>
      <c r="AU108" s="61"/>
      <c r="AV108" s="61"/>
      <c r="AW108" s="61"/>
      <c r="AX108" s="61"/>
      <c r="AY108" s="61"/>
      <c r="AZ108" s="60"/>
      <c r="BA108" s="61"/>
      <c r="BB108" s="61"/>
      <c r="BC108" s="61"/>
      <c r="BD108" s="61"/>
      <c r="BE108" s="61"/>
      <c r="BF108" s="61"/>
      <c r="BG108" s="61"/>
      <c r="BH108" s="61"/>
      <c r="BI108" s="61"/>
      <c r="BJ108" s="61"/>
      <c r="BK108" s="61"/>
      <c r="BL108" s="61"/>
      <c r="BM108" s="61"/>
      <c r="BN108" s="61"/>
      <c r="BO108" s="60"/>
      <c r="BP108" s="61"/>
      <c r="BQ108" s="61"/>
      <c r="BR108" s="62"/>
      <c r="BS108" s="62">
        <v>0</v>
      </c>
      <c r="BT108" s="60"/>
    </row>
    <row r="109" spans="1:72">
      <c r="A109" s="63" t="s">
        <v>371</v>
      </c>
      <c r="B109" s="63"/>
      <c r="C109" s="63"/>
      <c r="D109" s="63"/>
      <c r="E109" s="63"/>
      <c r="F109" s="18" t="s">
        <v>372</v>
      </c>
      <c r="G109" s="18"/>
      <c r="H109" s="64">
        <v>434.62787809305433</v>
      </c>
      <c r="I109" s="65"/>
      <c r="J109" s="66"/>
      <c r="K109" s="66"/>
      <c r="L109" s="66"/>
      <c r="M109" s="66"/>
      <c r="N109" s="66"/>
      <c r="O109" s="66"/>
      <c r="P109" s="66"/>
      <c r="Q109" s="66"/>
      <c r="R109" s="66"/>
      <c r="S109" s="66"/>
      <c r="T109" s="66"/>
      <c r="U109" s="66"/>
      <c r="V109" s="66"/>
      <c r="W109" s="65">
        <v>434.62787809305433</v>
      </c>
      <c r="X109" s="66">
        <v>0</v>
      </c>
      <c r="Y109" s="66">
        <v>-9500</v>
      </c>
      <c r="Z109" s="66">
        <v>1245.7246584503678</v>
      </c>
      <c r="AA109" s="66"/>
      <c r="AB109" s="66"/>
      <c r="AC109" s="66">
        <v>0</v>
      </c>
      <c r="AD109" s="66">
        <v>1486.4574376612209</v>
      </c>
      <c r="AE109" s="66">
        <v>5805.9854781694848</v>
      </c>
      <c r="AF109" s="66">
        <v>0</v>
      </c>
      <c r="AG109" s="66">
        <v>0</v>
      </c>
      <c r="AH109" s="66">
        <v>0</v>
      </c>
      <c r="AI109" s="66">
        <v>0</v>
      </c>
      <c r="AJ109" s="66">
        <v>0</v>
      </c>
      <c r="AK109" s="66">
        <v>2536.40011464603</v>
      </c>
      <c r="AL109" s="66">
        <v>-1.0270373554982324</v>
      </c>
      <c r="AM109" s="66">
        <v>-1137.8618515333906</v>
      </c>
      <c r="AN109" s="66">
        <v>-1.0509219451609821</v>
      </c>
      <c r="AO109" s="66">
        <v>0</v>
      </c>
      <c r="AP109" s="66">
        <v>0</v>
      </c>
      <c r="AQ109" s="66">
        <v>0</v>
      </c>
      <c r="AR109" s="66">
        <v>0</v>
      </c>
      <c r="AS109" s="66">
        <v>0</v>
      </c>
      <c r="AT109" s="65"/>
      <c r="AU109" s="66"/>
      <c r="AV109" s="66"/>
      <c r="AW109" s="66"/>
      <c r="AX109" s="66"/>
      <c r="AY109" s="66"/>
      <c r="AZ109" s="65">
        <v>-12320.555077863763</v>
      </c>
      <c r="BA109" s="66">
        <v>-12187.446259673257</v>
      </c>
      <c r="BB109" s="66">
        <v>-133.10881819050348</v>
      </c>
      <c r="BC109" s="66">
        <v>0</v>
      </c>
      <c r="BD109" s="66"/>
      <c r="BE109" s="66">
        <v>0</v>
      </c>
      <c r="BF109" s="66"/>
      <c r="BG109" s="66"/>
      <c r="BH109" s="66"/>
      <c r="BI109" s="66"/>
      <c r="BJ109" s="66">
        <v>0</v>
      </c>
      <c r="BK109" s="66">
        <v>0</v>
      </c>
      <c r="BL109" s="66">
        <v>0</v>
      </c>
      <c r="BM109" s="66"/>
      <c r="BN109" s="66"/>
      <c r="BO109" s="65"/>
      <c r="BP109" s="66"/>
      <c r="BQ109" s="66"/>
      <c r="BR109" s="67"/>
      <c r="BS109" s="67"/>
      <c r="BT109" s="65">
        <v>12320.555077863763</v>
      </c>
    </row>
    <row r="110" spans="1:72">
      <c r="A110" s="68" t="s">
        <v>167</v>
      </c>
      <c r="B110" s="69" t="s">
        <v>373</v>
      </c>
      <c r="C110" s="69"/>
      <c r="D110" s="69"/>
      <c r="E110" s="69"/>
      <c r="F110" s="70" t="s">
        <v>374</v>
      </c>
      <c r="G110" s="70"/>
      <c r="H110" s="71">
        <v>372.88621381484666</v>
      </c>
      <c r="I110" s="72"/>
      <c r="J110" s="73"/>
      <c r="K110" s="73"/>
      <c r="L110" s="73"/>
      <c r="M110" s="73"/>
      <c r="N110" s="73"/>
      <c r="O110" s="73"/>
      <c r="P110" s="73"/>
      <c r="Q110" s="73"/>
      <c r="R110" s="73"/>
      <c r="S110" s="73"/>
      <c r="T110" s="73"/>
      <c r="U110" s="73"/>
      <c r="V110" s="73"/>
      <c r="W110" s="72">
        <v>372.88621381484666</v>
      </c>
      <c r="X110" s="73"/>
      <c r="Y110" s="73">
        <v>-9500</v>
      </c>
      <c r="Z110" s="73"/>
      <c r="AA110" s="73"/>
      <c r="AB110" s="73"/>
      <c r="AC110" s="73"/>
      <c r="AD110" s="73">
        <v>1504.0842648323301</v>
      </c>
      <c r="AE110" s="73">
        <v>5832.4257189261489</v>
      </c>
      <c r="AF110" s="73"/>
      <c r="AG110" s="73"/>
      <c r="AH110" s="73"/>
      <c r="AI110" s="73"/>
      <c r="AJ110" s="73"/>
      <c r="AK110" s="73">
        <v>2536.40011464603</v>
      </c>
      <c r="AL110" s="73"/>
      <c r="AM110" s="73">
        <v>0</v>
      </c>
      <c r="AN110" s="73"/>
      <c r="AO110" s="73"/>
      <c r="AP110" s="73"/>
      <c r="AQ110" s="73"/>
      <c r="AR110" s="73"/>
      <c r="AS110" s="73"/>
      <c r="AT110" s="72"/>
      <c r="AU110" s="73"/>
      <c r="AV110" s="73"/>
      <c r="AW110" s="73"/>
      <c r="AX110" s="73"/>
      <c r="AY110" s="73"/>
      <c r="AZ110" s="72">
        <v>-12320.555077863763</v>
      </c>
      <c r="BA110" s="73">
        <v>-12187.446259673257</v>
      </c>
      <c r="BB110" s="73">
        <v>-133.10881819050348</v>
      </c>
      <c r="BC110" s="73">
        <v>0</v>
      </c>
      <c r="BD110" s="73"/>
      <c r="BE110" s="73">
        <v>0</v>
      </c>
      <c r="BF110" s="73"/>
      <c r="BG110" s="73"/>
      <c r="BH110" s="73"/>
      <c r="BI110" s="73"/>
      <c r="BJ110" s="73"/>
      <c r="BK110" s="73"/>
      <c r="BL110" s="73"/>
      <c r="BM110" s="73"/>
      <c r="BN110" s="73"/>
      <c r="BO110" s="72"/>
      <c r="BP110" s="73"/>
      <c r="BQ110" s="73"/>
      <c r="BR110" s="74"/>
      <c r="BS110" s="74"/>
      <c r="BT110" s="72">
        <v>12320.555077863763</v>
      </c>
    </row>
    <row r="111" spans="1:72">
      <c r="A111" s="48" t="s">
        <v>167</v>
      </c>
      <c r="B111" s="49" t="s">
        <v>375</v>
      </c>
      <c r="C111" s="49"/>
      <c r="D111" s="49"/>
      <c r="E111" s="49"/>
      <c r="F111" s="50" t="s">
        <v>376</v>
      </c>
      <c r="G111" s="50"/>
      <c r="H111" s="51">
        <v>65.372121906945637</v>
      </c>
      <c r="I111" s="52"/>
      <c r="J111" s="53"/>
      <c r="K111" s="53"/>
      <c r="L111" s="53"/>
      <c r="M111" s="53"/>
      <c r="N111" s="53"/>
      <c r="O111" s="53"/>
      <c r="P111" s="53"/>
      <c r="Q111" s="53"/>
      <c r="R111" s="53"/>
      <c r="S111" s="53"/>
      <c r="T111" s="53"/>
      <c r="U111" s="53"/>
      <c r="V111" s="53"/>
      <c r="W111" s="52">
        <v>65.372121906945637</v>
      </c>
      <c r="X111" s="53"/>
      <c r="Y111" s="53"/>
      <c r="Z111" s="53">
        <v>1202.2785898538264</v>
      </c>
      <c r="AA111" s="53"/>
      <c r="AB111" s="53"/>
      <c r="AC111" s="53"/>
      <c r="AD111" s="53"/>
      <c r="AE111" s="53"/>
      <c r="AF111" s="53"/>
      <c r="AG111" s="53"/>
      <c r="AH111" s="53"/>
      <c r="AI111" s="53"/>
      <c r="AJ111" s="53"/>
      <c r="AK111" s="53"/>
      <c r="AL111" s="53"/>
      <c r="AM111" s="53">
        <v>-1136.9064679468806</v>
      </c>
      <c r="AN111" s="53"/>
      <c r="AO111" s="53"/>
      <c r="AP111" s="53"/>
      <c r="AQ111" s="53"/>
      <c r="AR111" s="53"/>
      <c r="AS111" s="53"/>
      <c r="AT111" s="52"/>
      <c r="AU111" s="53"/>
      <c r="AV111" s="53"/>
      <c r="AW111" s="53"/>
      <c r="AX111" s="53"/>
      <c r="AY111" s="53"/>
      <c r="AZ111" s="52"/>
      <c r="BA111" s="53"/>
      <c r="BB111" s="53"/>
      <c r="BC111" s="53"/>
      <c r="BD111" s="53"/>
      <c r="BE111" s="53"/>
      <c r="BF111" s="53"/>
      <c r="BG111" s="53"/>
      <c r="BH111" s="53"/>
      <c r="BI111" s="53"/>
      <c r="BJ111" s="53"/>
      <c r="BK111" s="53"/>
      <c r="BL111" s="53"/>
      <c r="BM111" s="53"/>
      <c r="BN111" s="53"/>
      <c r="BO111" s="52"/>
      <c r="BP111" s="53"/>
      <c r="BQ111" s="53"/>
      <c r="BR111" s="54"/>
      <c r="BS111" s="54"/>
      <c r="BT111" s="52"/>
    </row>
    <row r="112" spans="1:72">
      <c r="A112" s="56" t="s">
        <v>167</v>
      </c>
      <c r="B112" s="57" t="s">
        <v>377</v>
      </c>
      <c r="C112" s="57"/>
      <c r="D112" s="57"/>
      <c r="E112" s="57"/>
      <c r="F112" s="58" t="s">
        <v>378</v>
      </c>
      <c r="G112" s="58"/>
      <c r="H112" s="59">
        <v>-3.630457628737938</v>
      </c>
      <c r="I112" s="60"/>
      <c r="J112" s="61"/>
      <c r="K112" s="61"/>
      <c r="L112" s="61"/>
      <c r="M112" s="61"/>
      <c r="N112" s="61"/>
      <c r="O112" s="61"/>
      <c r="P112" s="61"/>
      <c r="Q112" s="61"/>
      <c r="R112" s="61"/>
      <c r="S112" s="61"/>
      <c r="T112" s="61"/>
      <c r="U112" s="61"/>
      <c r="V112" s="61"/>
      <c r="W112" s="60">
        <v>-3.630457628737938</v>
      </c>
      <c r="X112" s="61">
        <v>0</v>
      </c>
      <c r="Y112" s="61">
        <v>0</v>
      </c>
      <c r="Z112" s="61">
        <v>43.446068596541508</v>
      </c>
      <c r="AA112" s="61"/>
      <c r="AB112" s="61"/>
      <c r="AC112" s="61">
        <v>0</v>
      </c>
      <c r="AD112" s="61">
        <v>-17.626827171109198</v>
      </c>
      <c r="AE112" s="61">
        <v>-26.416356167001048</v>
      </c>
      <c r="AF112" s="61">
        <v>0</v>
      </c>
      <c r="AG112" s="61">
        <v>0</v>
      </c>
      <c r="AH112" s="61">
        <v>0</v>
      </c>
      <c r="AI112" s="61">
        <v>0</v>
      </c>
      <c r="AJ112" s="61">
        <v>0</v>
      </c>
      <c r="AK112" s="61">
        <v>0</v>
      </c>
      <c r="AL112" s="61">
        <v>-1.0270373554982324</v>
      </c>
      <c r="AM112" s="61">
        <v>-0.95538358650998367</v>
      </c>
      <c r="AN112" s="61">
        <v>-1.0509219451609821</v>
      </c>
      <c r="AO112" s="61">
        <v>0</v>
      </c>
      <c r="AP112" s="61">
        <v>0</v>
      </c>
      <c r="AQ112" s="61">
        <v>0</v>
      </c>
      <c r="AR112" s="61">
        <v>0</v>
      </c>
      <c r="AS112" s="61">
        <v>0</v>
      </c>
      <c r="AT112" s="60"/>
      <c r="AU112" s="61"/>
      <c r="AV112" s="61"/>
      <c r="AW112" s="61"/>
      <c r="AX112" s="61"/>
      <c r="AY112" s="61"/>
      <c r="AZ112" s="60">
        <v>0</v>
      </c>
      <c r="BA112" s="61"/>
      <c r="BB112" s="61"/>
      <c r="BC112" s="61"/>
      <c r="BD112" s="61"/>
      <c r="BE112" s="61"/>
      <c r="BF112" s="61"/>
      <c r="BG112" s="61"/>
      <c r="BH112" s="61"/>
      <c r="BI112" s="61"/>
      <c r="BJ112" s="61">
        <v>0</v>
      </c>
      <c r="BK112" s="61">
        <v>0</v>
      </c>
      <c r="BL112" s="61">
        <v>0</v>
      </c>
      <c r="BM112" s="61"/>
      <c r="BN112" s="61"/>
      <c r="BO112" s="60"/>
      <c r="BP112" s="61"/>
      <c r="BQ112" s="61"/>
      <c r="BR112" s="62"/>
      <c r="BS112" s="62"/>
      <c r="BT112" s="60"/>
    </row>
    <row r="113" spans="1:72">
      <c r="A113" s="63" t="s">
        <v>379</v>
      </c>
      <c r="B113" s="63"/>
      <c r="C113" s="63"/>
      <c r="D113" s="63"/>
      <c r="E113" s="63"/>
      <c r="F113" s="18" t="s">
        <v>380</v>
      </c>
      <c r="G113" s="18"/>
      <c r="H113" s="64">
        <v>5157.303907518869</v>
      </c>
      <c r="I113" s="65">
        <v>0</v>
      </c>
      <c r="J113" s="66">
        <v>0</v>
      </c>
      <c r="K113" s="66">
        <v>0</v>
      </c>
      <c r="L113" s="66">
        <v>0</v>
      </c>
      <c r="M113" s="66">
        <v>0</v>
      </c>
      <c r="N113" s="66">
        <v>0</v>
      </c>
      <c r="O113" s="66">
        <v>0</v>
      </c>
      <c r="P113" s="66">
        <v>0</v>
      </c>
      <c r="Q113" s="66">
        <v>0</v>
      </c>
      <c r="R113" s="66">
        <v>0</v>
      </c>
      <c r="S113" s="66">
        <v>0</v>
      </c>
      <c r="T113" s="66">
        <v>0</v>
      </c>
      <c r="U113" s="66">
        <v>0</v>
      </c>
      <c r="V113" s="66">
        <v>0</v>
      </c>
      <c r="W113" s="65">
        <v>848.90608579344598</v>
      </c>
      <c r="X113" s="66"/>
      <c r="Y113" s="66"/>
      <c r="Z113" s="66"/>
      <c r="AA113" s="66"/>
      <c r="AB113" s="66"/>
      <c r="AC113" s="66">
        <v>393.49861469379954</v>
      </c>
      <c r="AD113" s="66"/>
      <c r="AE113" s="66"/>
      <c r="AF113" s="66"/>
      <c r="AG113" s="66"/>
      <c r="AH113" s="66"/>
      <c r="AI113" s="66"/>
      <c r="AJ113" s="66"/>
      <c r="AK113" s="66"/>
      <c r="AL113" s="66">
        <v>221.31460781503773</v>
      </c>
      <c r="AM113" s="66">
        <v>0</v>
      </c>
      <c r="AN113" s="66"/>
      <c r="AO113" s="66"/>
      <c r="AP113" s="66"/>
      <c r="AQ113" s="66">
        <v>234.068978694946</v>
      </c>
      <c r="AR113" s="66"/>
      <c r="AS113" s="66"/>
      <c r="AT113" s="65">
        <v>3605.689309257667</v>
      </c>
      <c r="AU113" s="66">
        <v>3605.689309257667</v>
      </c>
      <c r="AV113" s="66">
        <v>0</v>
      </c>
      <c r="AW113" s="66">
        <v>0</v>
      </c>
      <c r="AX113" s="66">
        <v>0</v>
      </c>
      <c r="AY113" s="66">
        <v>0</v>
      </c>
      <c r="AZ113" s="65">
        <v>0</v>
      </c>
      <c r="BA113" s="66"/>
      <c r="BB113" s="66"/>
      <c r="BC113" s="66"/>
      <c r="BD113" s="66">
        <v>0</v>
      </c>
      <c r="BE113" s="66"/>
      <c r="BF113" s="66">
        <v>0</v>
      </c>
      <c r="BG113" s="66">
        <v>0</v>
      </c>
      <c r="BH113" s="66">
        <v>0</v>
      </c>
      <c r="BI113" s="66">
        <v>0</v>
      </c>
      <c r="BJ113" s="66">
        <v>0</v>
      </c>
      <c r="BK113" s="66">
        <v>0</v>
      </c>
      <c r="BL113" s="66">
        <v>0</v>
      </c>
      <c r="BM113" s="66">
        <v>0</v>
      </c>
      <c r="BN113" s="66">
        <v>0</v>
      </c>
      <c r="BO113" s="65">
        <v>0</v>
      </c>
      <c r="BP113" s="66">
        <v>0</v>
      </c>
      <c r="BQ113" s="66">
        <v>0</v>
      </c>
      <c r="BR113" s="67"/>
      <c r="BS113" s="67">
        <v>6.2338779019776434</v>
      </c>
      <c r="BT113" s="65">
        <v>696.47463456577816</v>
      </c>
    </row>
    <row r="114" spans="1:72">
      <c r="A114" s="68" t="s">
        <v>167</v>
      </c>
      <c r="B114" s="69" t="s">
        <v>381</v>
      </c>
      <c r="C114" s="69"/>
      <c r="D114" s="69"/>
      <c r="E114" s="69"/>
      <c r="F114" s="70" t="s">
        <v>382</v>
      </c>
      <c r="G114" s="70"/>
      <c r="H114" s="71">
        <v>50.205407471099647</v>
      </c>
      <c r="I114" s="72">
        <v>0</v>
      </c>
      <c r="J114" s="73">
        <v>0</v>
      </c>
      <c r="K114" s="73">
        <v>0</v>
      </c>
      <c r="L114" s="73">
        <v>0</v>
      </c>
      <c r="M114" s="73">
        <v>0</v>
      </c>
      <c r="N114" s="73">
        <v>0</v>
      </c>
      <c r="O114" s="73">
        <v>0</v>
      </c>
      <c r="P114" s="73">
        <v>0</v>
      </c>
      <c r="Q114" s="73">
        <v>0</v>
      </c>
      <c r="R114" s="73">
        <v>0</v>
      </c>
      <c r="S114" s="73">
        <v>0</v>
      </c>
      <c r="T114" s="73">
        <v>0</v>
      </c>
      <c r="U114" s="73">
        <v>0</v>
      </c>
      <c r="V114" s="73">
        <v>0</v>
      </c>
      <c r="W114" s="72">
        <v>2.0540747109964648</v>
      </c>
      <c r="X114" s="73"/>
      <c r="Y114" s="73"/>
      <c r="Z114" s="73"/>
      <c r="AA114" s="73"/>
      <c r="AB114" s="73"/>
      <c r="AC114" s="73"/>
      <c r="AD114" s="73"/>
      <c r="AE114" s="73"/>
      <c r="AF114" s="73"/>
      <c r="AG114" s="73"/>
      <c r="AH114" s="73"/>
      <c r="AI114" s="73"/>
      <c r="AJ114" s="73"/>
      <c r="AK114" s="73"/>
      <c r="AL114" s="73">
        <v>2.0540747109964648</v>
      </c>
      <c r="AM114" s="73">
        <v>0</v>
      </c>
      <c r="AN114" s="73"/>
      <c r="AO114" s="73"/>
      <c r="AP114" s="73"/>
      <c r="AQ114" s="73"/>
      <c r="AR114" s="73"/>
      <c r="AS114" s="73"/>
      <c r="AT114" s="72">
        <v>0</v>
      </c>
      <c r="AU114" s="73">
        <v>0</v>
      </c>
      <c r="AV114" s="73">
        <v>0</v>
      </c>
      <c r="AW114" s="73">
        <v>0</v>
      </c>
      <c r="AX114" s="73">
        <v>0</v>
      </c>
      <c r="AY114" s="73">
        <v>0</v>
      </c>
      <c r="AZ114" s="72">
        <v>0</v>
      </c>
      <c r="BA114" s="73"/>
      <c r="BB114" s="73"/>
      <c r="BC114" s="73"/>
      <c r="BD114" s="73">
        <v>0</v>
      </c>
      <c r="BE114" s="73"/>
      <c r="BF114" s="73">
        <v>0</v>
      </c>
      <c r="BG114" s="73">
        <v>0</v>
      </c>
      <c r="BH114" s="73">
        <v>0</v>
      </c>
      <c r="BI114" s="73">
        <v>0</v>
      </c>
      <c r="BJ114" s="73">
        <v>0</v>
      </c>
      <c r="BK114" s="73">
        <v>0</v>
      </c>
      <c r="BL114" s="73">
        <v>0</v>
      </c>
      <c r="BM114" s="73">
        <v>0</v>
      </c>
      <c r="BN114" s="73">
        <v>0</v>
      </c>
      <c r="BO114" s="72">
        <v>0</v>
      </c>
      <c r="BP114" s="73">
        <v>0</v>
      </c>
      <c r="BQ114" s="73">
        <v>0</v>
      </c>
      <c r="BR114" s="74"/>
      <c r="BS114" s="74">
        <v>0</v>
      </c>
      <c r="BT114" s="72">
        <v>48.15133276010318</v>
      </c>
    </row>
    <row r="115" spans="1:72">
      <c r="A115" s="48" t="s">
        <v>167</v>
      </c>
      <c r="B115" s="49" t="s">
        <v>383</v>
      </c>
      <c r="C115" s="49"/>
      <c r="D115" s="49"/>
      <c r="E115" s="49"/>
      <c r="F115" s="50" t="s">
        <v>384</v>
      </c>
      <c r="G115" s="50"/>
      <c r="H115" s="51">
        <v>39.88726473679182</v>
      </c>
      <c r="I115" s="52"/>
      <c r="J115" s="53"/>
      <c r="K115" s="53"/>
      <c r="L115" s="53"/>
      <c r="M115" s="53"/>
      <c r="N115" s="53"/>
      <c r="O115" s="53"/>
      <c r="P115" s="53"/>
      <c r="Q115" s="53"/>
      <c r="R115" s="53"/>
      <c r="S115" s="53"/>
      <c r="T115" s="53"/>
      <c r="U115" s="53"/>
      <c r="V115" s="53"/>
      <c r="W115" s="52"/>
      <c r="X115" s="53"/>
      <c r="Y115" s="53"/>
      <c r="Z115" s="53"/>
      <c r="AA115" s="53"/>
      <c r="AB115" s="53"/>
      <c r="AC115" s="53"/>
      <c r="AD115" s="53"/>
      <c r="AE115" s="53"/>
      <c r="AF115" s="53"/>
      <c r="AG115" s="53"/>
      <c r="AH115" s="53"/>
      <c r="AI115" s="53"/>
      <c r="AJ115" s="53"/>
      <c r="AK115" s="53"/>
      <c r="AL115" s="53"/>
      <c r="AM115" s="53"/>
      <c r="AN115" s="53"/>
      <c r="AO115" s="53"/>
      <c r="AP115" s="53"/>
      <c r="AQ115" s="53"/>
      <c r="AR115" s="53"/>
      <c r="AS115" s="53"/>
      <c r="AT115" s="52"/>
      <c r="AU115" s="53"/>
      <c r="AV115" s="53"/>
      <c r="AW115" s="53"/>
      <c r="AX115" s="53"/>
      <c r="AY115" s="53"/>
      <c r="AZ115" s="52"/>
      <c r="BA115" s="53"/>
      <c r="BB115" s="53"/>
      <c r="BC115" s="53"/>
      <c r="BD115" s="53"/>
      <c r="BE115" s="53"/>
      <c r="BF115" s="53"/>
      <c r="BG115" s="53"/>
      <c r="BH115" s="53"/>
      <c r="BI115" s="53"/>
      <c r="BJ115" s="53"/>
      <c r="BK115" s="53"/>
      <c r="BL115" s="53"/>
      <c r="BM115" s="53"/>
      <c r="BN115" s="53"/>
      <c r="BO115" s="52"/>
      <c r="BP115" s="53"/>
      <c r="BQ115" s="53"/>
      <c r="BR115" s="54"/>
      <c r="BS115" s="54"/>
      <c r="BT115" s="52">
        <v>39.88726473679182</v>
      </c>
    </row>
    <row r="116" spans="1:72">
      <c r="A116" s="48"/>
      <c r="B116" s="48" t="s">
        <v>167</v>
      </c>
      <c r="C116" s="49" t="s">
        <v>385</v>
      </c>
      <c r="D116" s="49"/>
      <c r="E116" s="49"/>
      <c r="F116" s="50" t="s">
        <v>386</v>
      </c>
      <c r="G116" s="50"/>
      <c r="H116" s="51">
        <v>132.08178083500525</v>
      </c>
      <c r="I116" s="52"/>
      <c r="J116" s="53"/>
      <c r="K116" s="53"/>
      <c r="L116" s="53"/>
      <c r="M116" s="53"/>
      <c r="N116" s="53"/>
      <c r="O116" s="53"/>
      <c r="P116" s="53"/>
      <c r="Q116" s="53"/>
      <c r="R116" s="53"/>
      <c r="S116" s="53"/>
      <c r="T116" s="53"/>
      <c r="U116" s="53"/>
      <c r="V116" s="53"/>
      <c r="W116" s="52"/>
      <c r="X116" s="53"/>
      <c r="Y116" s="53"/>
      <c r="Z116" s="53"/>
      <c r="AA116" s="53"/>
      <c r="AB116" s="53"/>
      <c r="AC116" s="53"/>
      <c r="AD116" s="53"/>
      <c r="AE116" s="53"/>
      <c r="AF116" s="53"/>
      <c r="AG116" s="53"/>
      <c r="AH116" s="53"/>
      <c r="AI116" s="53"/>
      <c r="AJ116" s="53"/>
      <c r="AK116" s="53"/>
      <c r="AL116" s="53"/>
      <c r="AM116" s="53"/>
      <c r="AN116" s="53"/>
      <c r="AO116" s="53"/>
      <c r="AP116" s="53"/>
      <c r="AQ116" s="53"/>
      <c r="AR116" s="53"/>
      <c r="AS116" s="53"/>
      <c r="AT116" s="52"/>
      <c r="AU116" s="53"/>
      <c r="AV116" s="53"/>
      <c r="AW116" s="53"/>
      <c r="AX116" s="53"/>
      <c r="AY116" s="53"/>
      <c r="AZ116" s="52"/>
      <c r="BA116" s="53"/>
      <c r="BB116" s="53"/>
      <c r="BC116" s="53"/>
      <c r="BD116" s="53"/>
      <c r="BE116" s="53"/>
      <c r="BF116" s="53"/>
      <c r="BG116" s="53"/>
      <c r="BH116" s="53"/>
      <c r="BI116" s="53"/>
      <c r="BJ116" s="53"/>
      <c r="BK116" s="53"/>
      <c r="BL116" s="53"/>
      <c r="BM116" s="53"/>
      <c r="BN116" s="53"/>
      <c r="BO116" s="52"/>
      <c r="BP116" s="53"/>
      <c r="BQ116" s="53"/>
      <c r="BR116" s="54"/>
      <c r="BS116" s="54"/>
      <c r="BT116" s="52">
        <v>132.08178083500525</v>
      </c>
    </row>
    <row r="117" spans="1:72">
      <c r="A117" s="48"/>
      <c r="B117" s="48" t="s">
        <v>188</v>
      </c>
      <c r="C117" s="49" t="s">
        <v>387</v>
      </c>
      <c r="D117" s="49"/>
      <c r="E117" s="49"/>
      <c r="F117" s="50" t="s">
        <v>388</v>
      </c>
      <c r="G117" s="50"/>
      <c r="H117" s="51">
        <v>92.170631508550684</v>
      </c>
      <c r="I117" s="52"/>
      <c r="J117" s="53"/>
      <c r="K117" s="53"/>
      <c r="L117" s="53"/>
      <c r="M117" s="53"/>
      <c r="N117" s="53"/>
      <c r="O117" s="53"/>
      <c r="P117" s="53"/>
      <c r="Q117" s="53"/>
      <c r="R117" s="53"/>
      <c r="S117" s="53"/>
      <c r="T117" s="53"/>
      <c r="U117" s="53"/>
      <c r="V117" s="53"/>
      <c r="W117" s="52"/>
      <c r="X117" s="53"/>
      <c r="Y117" s="53"/>
      <c r="Z117" s="53"/>
      <c r="AA117" s="53"/>
      <c r="AB117" s="53"/>
      <c r="AC117" s="53"/>
      <c r="AD117" s="53"/>
      <c r="AE117" s="53"/>
      <c r="AF117" s="53"/>
      <c r="AG117" s="53"/>
      <c r="AH117" s="53"/>
      <c r="AI117" s="53"/>
      <c r="AJ117" s="53"/>
      <c r="AK117" s="53"/>
      <c r="AL117" s="53"/>
      <c r="AM117" s="53"/>
      <c r="AN117" s="53"/>
      <c r="AO117" s="53"/>
      <c r="AP117" s="53"/>
      <c r="AQ117" s="53"/>
      <c r="AR117" s="53"/>
      <c r="AS117" s="53"/>
      <c r="AT117" s="52"/>
      <c r="AU117" s="53"/>
      <c r="AV117" s="53"/>
      <c r="AW117" s="53"/>
      <c r="AX117" s="53"/>
      <c r="AY117" s="53"/>
      <c r="AZ117" s="52"/>
      <c r="BA117" s="53"/>
      <c r="BB117" s="53"/>
      <c r="BC117" s="53"/>
      <c r="BD117" s="53"/>
      <c r="BE117" s="53"/>
      <c r="BF117" s="53"/>
      <c r="BG117" s="53"/>
      <c r="BH117" s="53"/>
      <c r="BI117" s="53"/>
      <c r="BJ117" s="53"/>
      <c r="BK117" s="53"/>
      <c r="BL117" s="53"/>
      <c r="BM117" s="53"/>
      <c r="BN117" s="53"/>
      <c r="BO117" s="52"/>
      <c r="BP117" s="53"/>
      <c r="BQ117" s="53"/>
      <c r="BR117" s="54"/>
      <c r="BS117" s="54"/>
      <c r="BT117" s="52">
        <v>92.170631508550684</v>
      </c>
    </row>
    <row r="118" spans="1:72">
      <c r="A118" s="48"/>
      <c r="B118" s="48"/>
      <c r="C118" s="48" t="s">
        <v>167</v>
      </c>
      <c r="D118" s="49" t="s">
        <v>389</v>
      </c>
      <c r="E118" s="49"/>
      <c r="F118" s="50" t="s">
        <v>390</v>
      </c>
      <c r="G118" s="50"/>
      <c r="H118" s="51">
        <v>90.283748925193464</v>
      </c>
      <c r="I118" s="52"/>
      <c r="J118" s="53"/>
      <c r="K118" s="53"/>
      <c r="L118" s="53"/>
      <c r="M118" s="53"/>
      <c r="N118" s="53"/>
      <c r="O118" s="53"/>
      <c r="P118" s="53"/>
      <c r="Q118" s="53"/>
      <c r="R118" s="53"/>
      <c r="S118" s="53"/>
      <c r="T118" s="53"/>
      <c r="U118" s="53"/>
      <c r="V118" s="53"/>
      <c r="W118" s="52"/>
      <c r="X118" s="53"/>
      <c r="Y118" s="53"/>
      <c r="Z118" s="53"/>
      <c r="AA118" s="53"/>
      <c r="AB118" s="53"/>
      <c r="AC118" s="53"/>
      <c r="AD118" s="53"/>
      <c r="AE118" s="53"/>
      <c r="AF118" s="53"/>
      <c r="AG118" s="53"/>
      <c r="AH118" s="53"/>
      <c r="AI118" s="53"/>
      <c r="AJ118" s="53"/>
      <c r="AK118" s="53"/>
      <c r="AL118" s="53"/>
      <c r="AM118" s="53"/>
      <c r="AN118" s="53"/>
      <c r="AO118" s="53"/>
      <c r="AP118" s="53"/>
      <c r="AQ118" s="53"/>
      <c r="AR118" s="53"/>
      <c r="AS118" s="53"/>
      <c r="AT118" s="52"/>
      <c r="AU118" s="53"/>
      <c r="AV118" s="53"/>
      <c r="AW118" s="53"/>
      <c r="AX118" s="53"/>
      <c r="AY118" s="53"/>
      <c r="AZ118" s="52"/>
      <c r="BA118" s="53"/>
      <c r="BB118" s="53"/>
      <c r="BC118" s="53"/>
      <c r="BD118" s="53"/>
      <c r="BE118" s="53"/>
      <c r="BF118" s="53"/>
      <c r="BG118" s="53"/>
      <c r="BH118" s="53"/>
      <c r="BI118" s="53"/>
      <c r="BJ118" s="53"/>
      <c r="BK118" s="53"/>
      <c r="BL118" s="53"/>
      <c r="BM118" s="53"/>
      <c r="BN118" s="53"/>
      <c r="BO118" s="52"/>
      <c r="BP118" s="53"/>
      <c r="BQ118" s="53"/>
      <c r="BR118" s="54"/>
      <c r="BS118" s="54"/>
      <c r="BT118" s="52">
        <v>90.283748925193464</v>
      </c>
    </row>
    <row r="119" spans="1:72">
      <c r="A119" s="48"/>
      <c r="B119" s="48"/>
      <c r="C119" s="48" t="s">
        <v>167</v>
      </c>
      <c r="D119" s="49" t="s">
        <v>391</v>
      </c>
      <c r="E119" s="49"/>
      <c r="F119" s="50" t="s">
        <v>392</v>
      </c>
      <c r="G119" s="50"/>
      <c r="H119" s="51">
        <v>1.8868825833572178</v>
      </c>
      <c r="I119" s="52"/>
      <c r="J119" s="53"/>
      <c r="K119" s="53"/>
      <c r="L119" s="53"/>
      <c r="M119" s="53"/>
      <c r="N119" s="53"/>
      <c r="O119" s="53"/>
      <c r="P119" s="53"/>
      <c r="Q119" s="53"/>
      <c r="R119" s="53"/>
      <c r="S119" s="53"/>
      <c r="T119" s="53"/>
      <c r="U119" s="53"/>
      <c r="V119" s="53"/>
      <c r="W119" s="52"/>
      <c r="X119" s="53"/>
      <c r="Y119" s="53"/>
      <c r="Z119" s="53"/>
      <c r="AA119" s="53"/>
      <c r="AB119" s="53"/>
      <c r="AC119" s="53"/>
      <c r="AD119" s="53"/>
      <c r="AE119" s="53"/>
      <c r="AF119" s="53"/>
      <c r="AG119" s="53"/>
      <c r="AH119" s="53"/>
      <c r="AI119" s="53"/>
      <c r="AJ119" s="53"/>
      <c r="AK119" s="53"/>
      <c r="AL119" s="53"/>
      <c r="AM119" s="53"/>
      <c r="AN119" s="53"/>
      <c r="AO119" s="53"/>
      <c r="AP119" s="53"/>
      <c r="AQ119" s="53"/>
      <c r="AR119" s="53"/>
      <c r="AS119" s="53"/>
      <c r="AT119" s="52"/>
      <c r="AU119" s="53"/>
      <c r="AV119" s="53"/>
      <c r="AW119" s="53"/>
      <c r="AX119" s="53"/>
      <c r="AY119" s="53"/>
      <c r="AZ119" s="52"/>
      <c r="BA119" s="53"/>
      <c r="BB119" s="53"/>
      <c r="BC119" s="53"/>
      <c r="BD119" s="53"/>
      <c r="BE119" s="53"/>
      <c r="BF119" s="53"/>
      <c r="BG119" s="53"/>
      <c r="BH119" s="53"/>
      <c r="BI119" s="53"/>
      <c r="BJ119" s="53"/>
      <c r="BK119" s="53"/>
      <c r="BL119" s="53"/>
      <c r="BM119" s="53"/>
      <c r="BN119" s="53"/>
      <c r="BO119" s="52"/>
      <c r="BP119" s="53"/>
      <c r="BQ119" s="53"/>
      <c r="BR119" s="54"/>
      <c r="BS119" s="54"/>
      <c r="BT119" s="52">
        <v>1.8868825833572178</v>
      </c>
    </row>
    <row r="120" spans="1:72">
      <c r="A120" s="48" t="s">
        <v>167</v>
      </c>
      <c r="B120" s="49" t="s">
        <v>393</v>
      </c>
      <c r="C120" s="49"/>
      <c r="D120" s="49"/>
      <c r="E120" s="49"/>
      <c r="F120" s="50" t="s">
        <v>394</v>
      </c>
      <c r="G120" s="50"/>
      <c r="H120" s="51">
        <v>4374.5820196809018</v>
      </c>
      <c r="I120" s="52"/>
      <c r="J120" s="53"/>
      <c r="K120" s="53"/>
      <c r="L120" s="53"/>
      <c r="M120" s="53"/>
      <c r="N120" s="53"/>
      <c r="O120" s="53"/>
      <c r="P120" s="53"/>
      <c r="Q120" s="53"/>
      <c r="R120" s="53"/>
      <c r="S120" s="53"/>
      <c r="T120" s="53"/>
      <c r="U120" s="53"/>
      <c r="V120" s="53"/>
      <c r="W120" s="52">
        <v>214.1253463265501</v>
      </c>
      <c r="X120" s="53"/>
      <c r="Y120" s="53"/>
      <c r="Z120" s="53"/>
      <c r="AA120" s="53"/>
      <c r="AB120" s="53"/>
      <c r="AC120" s="53"/>
      <c r="AD120" s="53"/>
      <c r="AE120" s="53"/>
      <c r="AF120" s="53"/>
      <c r="AG120" s="53"/>
      <c r="AH120" s="53"/>
      <c r="AI120" s="53"/>
      <c r="AJ120" s="53"/>
      <c r="AK120" s="53"/>
      <c r="AL120" s="53">
        <v>214.1253463265501</v>
      </c>
      <c r="AM120" s="53">
        <v>0</v>
      </c>
      <c r="AN120" s="53"/>
      <c r="AO120" s="53"/>
      <c r="AP120" s="53"/>
      <c r="AQ120" s="53"/>
      <c r="AR120" s="53"/>
      <c r="AS120" s="53"/>
      <c r="AT120" s="52">
        <v>3605.689309257667</v>
      </c>
      <c r="AU120" s="53">
        <v>3605.689309257667</v>
      </c>
      <c r="AV120" s="53"/>
      <c r="AW120" s="53"/>
      <c r="AX120" s="53"/>
      <c r="AY120" s="53"/>
      <c r="AZ120" s="52"/>
      <c r="BA120" s="53"/>
      <c r="BB120" s="53"/>
      <c r="BC120" s="53"/>
      <c r="BD120" s="53"/>
      <c r="BE120" s="53"/>
      <c r="BF120" s="53"/>
      <c r="BG120" s="53"/>
      <c r="BH120" s="53"/>
      <c r="BI120" s="53"/>
      <c r="BJ120" s="53"/>
      <c r="BK120" s="53"/>
      <c r="BL120" s="53"/>
      <c r="BM120" s="53"/>
      <c r="BN120" s="53"/>
      <c r="BO120" s="52"/>
      <c r="BP120" s="53"/>
      <c r="BQ120" s="53"/>
      <c r="BR120" s="54"/>
      <c r="BS120" s="54">
        <v>0</v>
      </c>
      <c r="BT120" s="52">
        <v>554.76736409668479</v>
      </c>
    </row>
    <row r="121" spans="1:72">
      <c r="A121" s="48" t="s">
        <v>167</v>
      </c>
      <c r="B121" s="49" t="s">
        <v>395</v>
      </c>
      <c r="C121" s="49"/>
      <c r="D121" s="49"/>
      <c r="E121" s="49"/>
      <c r="F121" s="50" t="s">
        <v>396</v>
      </c>
      <c r="G121" s="50"/>
      <c r="H121" s="51">
        <v>679.99426769848094</v>
      </c>
      <c r="I121" s="52">
        <v>0</v>
      </c>
      <c r="J121" s="53">
        <v>0</v>
      </c>
      <c r="K121" s="53">
        <v>0</v>
      </c>
      <c r="L121" s="53">
        <v>0</v>
      </c>
      <c r="M121" s="53">
        <v>0</v>
      </c>
      <c r="N121" s="53">
        <v>0</v>
      </c>
      <c r="O121" s="53">
        <v>0</v>
      </c>
      <c r="P121" s="53">
        <v>0</v>
      </c>
      <c r="Q121" s="53">
        <v>0</v>
      </c>
      <c r="R121" s="53">
        <v>0</v>
      </c>
      <c r="S121" s="53">
        <v>0</v>
      </c>
      <c r="T121" s="53">
        <v>0</v>
      </c>
      <c r="U121" s="53">
        <v>0</v>
      </c>
      <c r="V121" s="53">
        <v>0</v>
      </c>
      <c r="W121" s="52">
        <v>627.56759338874554</v>
      </c>
      <c r="X121" s="53"/>
      <c r="Y121" s="53"/>
      <c r="Z121" s="53"/>
      <c r="AA121" s="53"/>
      <c r="AB121" s="53"/>
      <c r="AC121" s="53">
        <v>393.49861469379954</v>
      </c>
      <c r="AD121" s="53"/>
      <c r="AE121" s="53"/>
      <c r="AF121" s="53"/>
      <c r="AG121" s="53"/>
      <c r="AH121" s="53"/>
      <c r="AI121" s="53"/>
      <c r="AJ121" s="53"/>
      <c r="AK121" s="53"/>
      <c r="AL121" s="53"/>
      <c r="AM121" s="53">
        <v>0</v>
      </c>
      <c r="AN121" s="53"/>
      <c r="AO121" s="53"/>
      <c r="AP121" s="53"/>
      <c r="AQ121" s="53">
        <v>234.068978694946</v>
      </c>
      <c r="AR121" s="53"/>
      <c r="AS121" s="53"/>
      <c r="AT121" s="52">
        <v>0</v>
      </c>
      <c r="AU121" s="53">
        <v>0</v>
      </c>
      <c r="AV121" s="53">
        <v>0</v>
      </c>
      <c r="AW121" s="53">
        <v>0</v>
      </c>
      <c r="AX121" s="53">
        <v>0</v>
      </c>
      <c r="AY121" s="53">
        <v>0</v>
      </c>
      <c r="AZ121" s="52">
        <v>0</v>
      </c>
      <c r="BA121" s="53"/>
      <c r="BB121" s="53"/>
      <c r="BC121" s="53"/>
      <c r="BD121" s="53">
        <v>0</v>
      </c>
      <c r="BE121" s="53"/>
      <c r="BF121" s="53">
        <v>0</v>
      </c>
      <c r="BG121" s="53">
        <v>0</v>
      </c>
      <c r="BH121" s="53">
        <v>0</v>
      </c>
      <c r="BI121" s="53">
        <v>0</v>
      </c>
      <c r="BJ121" s="53">
        <v>0</v>
      </c>
      <c r="BK121" s="53">
        <v>0</v>
      </c>
      <c r="BL121" s="53">
        <v>0</v>
      </c>
      <c r="BM121" s="53">
        <v>0</v>
      </c>
      <c r="BN121" s="53">
        <v>0</v>
      </c>
      <c r="BO121" s="52">
        <v>0</v>
      </c>
      <c r="BP121" s="53">
        <v>0</v>
      </c>
      <c r="BQ121" s="53">
        <v>0</v>
      </c>
      <c r="BR121" s="54"/>
      <c r="BS121" s="54">
        <v>6.2338779019776434</v>
      </c>
      <c r="BT121" s="52">
        <v>46.168911818094962</v>
      </c>
    </row>
    <row r="122" spans="1:72">
      <c r="A122" s="48" t="s">
        <v>167</v>
      </c>
      <c r="B122" s="49" t="s">
        <v>397</v>
      </c>
      <c r="C122" s="49"/>
      <c r="D122" s="49"/>
      <c r="E122" s="49"/>
      <c r="F122" s="50" t="s">
        <v>398</v>
      </c>
      <c r="G122" s="50"/>
      <c r="H122" s="51">
        <v>0</v>
      </c>
      <c r="I122" s="52"/>
      <c r="J122" s="53"/>
      <c r="K122" s="53"/>
      <c r="L122" s="53"/>
      <c r="M122" s="53"/>
      <c r="N122" s="53"/>
      <c r="O122" s="53"/>
      <c r="P122" s="53"/>
      <c r="Q122" s="53"/>
      <c r="R122" s="53"/>
      <c r="S122" s="53"/>
      <c r="T122" s="53"/>
      <c r="U122" s="53"/>
      <c r="V122" s="53"/>
      <c r="W122" s="52"/>
      <c r="X122" s="53"/>
      <c r="Y122" s="53"/>
      <c r="Z122" s="53"/>
      <c r="AA122" s="53"/>
      <c r="AB122" s="53"/>
      <c r="AC122" s="53"/>
      <c r="AD122" s="53"/>
      <c r="AE122" s="53"/>
      <c r="AF122" s="53"/>
      <c r="AG122" s="53"/>
      <c r="AH122" s="53"/>
      <c r="AI122" s="53"/>
      <c r="AJ122" s="53"/>
      <c r="AK122" s="53"/>
      <c r="AL122" s="53"/>
      <c r="AM122" s="53"/>
      <c r="AN122" s="53"/>
      <c r="AO122" s="53"/>
      <c r="AP122" s="53"/>
      <c r="AQ122" s="53"/>
      <c r="AR122" s="53"/>
      <c r="AS122" s="53"/>
      <c r="AT122" s="52"/>
      <c r="AU122" s="53"/>
      <c r="AV122" s="53"/>
      <c r="AW122" s="53"/>
      <c r="AX122" s="53"/>
      <c r="AY122" s="53"/>
      <c r="AZ122" s="52"/>
      <c r="BA122" s="53"/>
      <c r="BB122" s="53"/>
      <c r="BC122" s="53"/>
      <c r="BD122" s="53"/>
      <c r="BE122" s="53"/>
      <c r="BF122" s="53"/>
      <c r="BG122" s="53"/>
      <c r="BH122" s="53"/>
      <c r="BI122" s="53"/>
      <c r="BJ122" s="53"/>
      <c r="BK122" s="53"/>
      <c r="BL122" s="53"/>
      <c r="BM122" s="53"/>
      <c r="BN122" s="53"/>
      <c r="BO122" s="52"/>
      <c r="BP122" s="53"/>
      <c r="BQ122" s="53"/>
      <c r="BR122" s="54"/>
      <c r="BS122" s="54">
        <v>0</v>
      </c>
      <c r="BT122" s="52">
        <v>0</v>
      </c>
    </row>
    <row r="123" spans="1:72">
      <c r="A123" s="48" t="s">
        <v>167</v>
      </c>
      <c r="B123" s="49" t="s">
        <v>399</v>
      </c>
      <c r="C123" s="49"/>
      <c r="D123" s="49"/>
      <c r="E123" s="49"/>
      <c r="F123" s="50" t="s">
        <v>400</v>
      </c>
      <c r="G123" s="50"/>
      <c r="H123" s="51">
        <v>8.5029139199388553</v>
      </c>
      <c r="I123" s="52">
        <v>0</v>
      </c>
      <c r="J123" s="53">
        <v>0</v>
      </c>
      <c r="K123" s="53">
        <v>0</v>
      </c>
      <c r="L123" s="53">
        <v>0</v>
      </c>
      <c r="M123" s="53">
        <v>0</v>
      </c>
      <c r="N123" s="53">
        <v>0</v>
      </c>
      <c r="O123" s="53">
        <v>0</v>
      </c>
      <c r="P123" s="53">
        <v>0</v>
      </c>
      <c r="Q123" s="53">
        <v>0</v>
      </c>
      <c r="R123" s="53">
        <v>0</v>
      </c>
      <c r="S123" s="53">
        <v>0</v>
      </c>
      <c r="T123" s="53">
        <v>0</v>
      </c>
      <c r="U123" s="53">
        <v>0</v>
      </c>
      <c r="V123" s="53">
        <v>0</v>
      </c>
      <c r="W123" s="52">
        <v>5.1590713671539117</v>
      </c>
      <c r="X123" s="53"/>
      <c r="Y123" s="53"/>
      <c r="Z123" s="53"/>
      <c r="AA123" s="53"/>
      <c r="AB123" s="53"/>
      <c r="AC123" s="53"/>
      <c r="AD123" s="53"/>
      <c r="AE123" s="53"/>
      <c r="AF123" s="53"/>
      <c r="AG123" s="53"/>
      <c r="AH123" s="53"/>
      <c r="AI123" s="53"/>
      <c r="AJ123" s="53"/>
      <c r="AK123" s="53"/>
      <c r="AL123" s="53">
        <v>5.1590713671539117</v>
      </c>
      <c r="AM123" s="53">
        <v>0</v>
      </c>
      <c r="AN123" s="53"/>
      <c r="AO123" s="53"/>
      <c r="AP123" s="53"/>
      <c r="AQ123" s="53"/>
      <c r="AR123" s="53"/>
      <c r="AS123" s="53"/>
      <c r="AT123" s="52">
        <v>0</v>
      </c>
      <c r="AU123" s="53">
        <v>0</v>
      </c>
      <c r="AV123" s="53">
        <v>0</v>
      </c>
      <c r="AW123" s="53">
        <v>0</v>
      </c>
      <c r="AX123" s="53">
        <v>0</v>
      </c>
      <c r="AY123" s="53">
        <v>0</v>
      </c>
      <c r="AZ123" s="52">
        <v>0</v>
      </c>
      <c r="BA123" s="53"/>
      <c r="BB123" s="53"/>
      <c r="BC123" s="53"/>
      <c r="BD123" s="53">
        <v>0</v>
      </c>
      <c r="BE123" s="53"/>
      <c r="BF123" s="53">
        <v>0</v>
      </c>
      <c r="BG123" s="53">
        <v>0</v>
      </c>
      <c r="BH123" s="53">
        <v>0</v>
      </c>
      <c r="BI123" s="53">
        <v>0</v>
      </c>
      <c r="BJ123" s="53">
        <v>0</v>
      </c>
      <c r="BK123" s="53">
        <v>0</v>
      </c>
      <c r="BL123" s="53">
        <v>0</v>
      </c>
      <c r="BM123" s="53">
        <v>0</v>
      </c>
      <c r="BN123" s="53">
        <v>0</v>
      </c>
      <c r="BO123" s="52">
        <v>0</v>
      </c>
      <c r="BP123" s="53">
        <v>0</v>
      </c>
      <c r="BQ123" s="53">
        <v>0</v>
      </c>
      <c r="BR123" s="54"/>
      <c r="BS123" s="54">
        <v>0</v>
      </c>
      <c r="BT123" s="52">
        <v>3.3438425527849431</v>
      </c>
    </row>
    <row r="124" spans="1:72">
      <c r="A124" s="48" t="s">
        <v>167</v>
      </c>
      <c r="B124" s="49" t="s">
        <v>235</v>
      </c>
      <c r="C124" s="49"/>
      <c r="D124" s="49"/>
      <c r="E124" s="49"/>
      <c r="F124" s="50" t="s">
        <v>401</v>
      </c>
      <c r="G124" s="50"/>
      <c r="H124" s="51">
        <v>0</v>
      </c>
      <c r="I124" s="52">
        <v>0</v>
      </c>
      <c r="J124" s="53">
        <v>0</v>
      </c>
      <c r="K124" s="53">
        <v>0</v>
      </c>
      <c r="L124" s="53">
        <v>0</v>
      </c>
      <c r="M124" s="53">
        <v>0</v>
      </c>
      <c r="N124" s="53">
        <v>0</v>
      </c>
      <c r="O124" s="53">
        <v>0</v>
      </c>
      <c r="P124" s="53">
        <v>0</v>
      </c>
      <c r="Q124" s="53">
        <v>0</v>
      </c>
      <c r="R124" s="53">
        <v>0</v>
      </c>
      <c r="S124" s="53">
        <v>0</v>
      </c>
      <c r="T124" s="53">
        <v>0</v>
      </c>
      <c r="U124" s="53">
        <v>0</v>
      </c>
      <c r="V124" s="53">
        <v>0</v>
      </c>
      <c r="W124" s="52"/>
      <c r="X124" s="53"/>
      <c r="Y124" s="53"/>
      <c r="Z124" s="53"/>
      <c r="AA124" s="53"/>
      <c r="AB124" s="53"/>
      <c r="AC124" s="53"/>
      <c r="AD124" s="53"/>
      <c r="AE124" s="53"/>
      <c r="AF124" s="53"/>
      <c r="AG124" s="53"/>
      <c r="AH124" s="53"/>
      <c r="AI124" s="53"/>
      <c r="AJ124" s="53"/>
      <c r="AK124" s="53"/>
      <c r="AL124" s="53"/>
      <c r="AM124" s="53"/>
      <c r="AN124" s="53"/>
      <c r="AO124" s="53"/>
      <c r="AP124" s="53"/>
      <c r="AQ124" s="53"/>
      <c r="AR124" s="53"/>
      <c r="AS124" s="53"/>
      <c r="AT124" s="52">
        <v>0</v>
      </c>
      <c r="AU124" s="53"/>
      <c r="AV124" s="53">
        <v>0</v>
      </c>
      <c r="AW124" s="53">
        <v>0</v>
      </c>
      <c r="AX124" s="53">
        <v>0</v>
      </c>
      <c r="AY124" s="53">
        <v>0</v>
      </c>
      <c r="AZ124" s="52">
        <v>0</v>
      </c>
      <c r="BA124" s="53"/>
      <c r="BB124" s="53"/>
      <c r="BC124" s="53"/>
      <c r="BD124" s="53">
        <v>0</v>
      </c>
      <c r="BE124" s="53"/>
      <c r="BF124" s="53">
        <v>0</v>
      </c>
      <c r="BG124" s="53">
        <v>0</v>
      </c>
      <c r="BH124" s="53">
        <v>0</v>
      </c>
      <c r="BI124" s="53">
        <v>0</v>
      </c>
      <c r="BJ124" s="53">
        <v>0</v>
      </c>
      <c r="BK124" s="53">
        <v>0</v>
      </c>
      <c r="BL124" s="53">
        <v>0</v>
      </c>
      <c r="BM124" s="53">
        <v>0</v>
      </c>
      <c r="BN124" s="53">
        <v>0</v>
      </c>
      <c r="BO124" s="52">
        <v>0</v>
      </c>
      <c r="BP124" s="53">
        <v>0</v>
      </c>
      <c r="BQ124" s="53">
        <v>0</v>
      </c>
      <c r="BR124" s="54"/>
      <c r="BS124" s="54">
        <v>0</v>
      </c>
      <c r="BT124" s="52">
        <v>0</v>
      </c>
    </row>
    <row r="125" spans="1:72">
      <c r="A125" s="48" t="s">
        <v>167</v>
      </c>
      <c r="B125" s="49" t="s">
        <v>402</v>
      </c>
      <c r="C125" s="49"/>
      <c r="D125" s="49"/>
      <c r="E125" s="49"/>
      <c r="F125" s="50" t="s">
        <v>403</v>
      </c>
      <c r="G125" s="50"/>
      <c r="H125" s="51">
        <v>0</v>
      </c>
      <c r="I125" s="52">
        <v>0</v>
      </c>
      <c r="J125" s="53">
        <v>0</v>
      </c>
      <c r="K125" s="53">
        <v>0</v>
      </c>
      <c r="L125" s="53">
        <v>0</v>
      </c>
      <c r="M125" s="53">
        <v>0</v>
      </c>
      <c r="N125" s="53">
        <v>0</v>
      </c>
      <c r="O125" s="53">
        <v>0</v>
      </c>
      <c r="P125" s="53">
        <v>0</v>
      </c>
      <c r="Q125" s="53">
        <v>0</v>
      </c>
      <c r="R125" s="53">
        <v>0</v>
      </c>
      <c r="S125" s="53">
        <v>0</v>
      </c>
      <c r="T125" s="53">
        <v>0</v>
      </c>
      <c r="U125" s="53">
        <v>0</v>
      </c>
      <c r="V125" s="53">
        <v>0</v>
      </c>
      <c r="W125" s="52">
        <v>0</v>
      </c>
      <c r="X125" s="53"/>
      <c r="Y125" s="53"/>
      <c r="Z125" s="53"/>
      <c r="AA125" s="53"/>
      <c r="AB125" s="53"/>
      <c r="AC125" s="53"/>
      <c r="AD125" s="53"/>
      <c r="AE125" s="53"/>
      <c r="AF125" s="53"/>
      <c r="AG125" s="53"/>
      <c r="AH125" s="53"/>
      <c r="AI125" s="53"/>
      <c r="AJ125" s="53"/>
      <c r="AK125" s="53"/>
      <c r="AL125" s="53"/>
      <c r="AM125" s="53">
        <v>0</v>
      </c>
      <c r="AN125" s="53"/>
      <c r="AO125" s="53"/>
      <c r="AP125" s="53"/>
      <c r="AQ125" s="53"/>
      <c r="AR125" s="53"/>
      <c r="AS125" s="53"/>
      <c r="AT125" s="52">
        <v>0</v>
      </c>
      <c r="AU125" s="53">
        <v>0</v>
      </c>
      <c r="AV125" s="53">
        <v>0</v>
      </c>
      <c r="AW125" s="53">
        <v>0</v>
      </c>
      <c r="AX125" s="53">
        <v>0</v>
      </c>
      <c r="AY125" s="53">
        <v>0</v>
      </c>
      <c r="AZ125" s="52">
        <v>0</v>
      </c>
      <c r="BA125" s="53"/>
      <c r="BB125" s="53"/>
      <c r="BC125" s="53"/>
      <c r="BD125" s="53">
        <v>0</v>
      </c>
      <c r="BE125" s="53"/>
      <c r="BF125" s="53">
        <v>0</v>
      </c>
      <c r="BG125" s="53">
        <v>0</v>
      </c>
      <c r="BH125" s="53">
        <v>0</v>
      </c>
      <c r="BI125" s="53">
        <v>0</v>
      </c>
      <c r="BJ125" s="53">
        <v>0</v>
      </c>
      <c r="BK125" s="53">
        <v>0</v>
      </c>
      <c r="BL125" s="53">
        <v>0</v>
      </c>
      <c r="BM125" s="53">
        <v>0</v>
      </c>
      <c r="BN125" s="53">
        <v>0</v>
      </c>
      <c r="BO125" s="52">
        <v>0</v>
      </c>
      <c r="BP125" s="53">
        <v>0</v>
      </c>
      <c r="BQ125" s="53">
        <v>0</v>
      </c>
      <c r="BR125" s="54"/>
      <c r="BS125" s="54">
        <v>0</v>
      </c>
      <c r="BT125" s="52">
        <v>0</v>
      </c>
    </row>
    <row r="126" spans="1:72">
      <c r="A126" s="48" t="s">
        <v>167</v>
      </c>
      <c r="B126" s="49" t="s">
        <v>237</v>
      </c>
      <c r="C126" s="49"/>
      <c r="D126" s="49"/>
      <c r="E126" s="49"/>
      <c r="F126" s="50" t="s">
        <v>404</v>
      </c>
      <c r="G126" s="50"/>
      <c r="H126" s="51">
        <v>0</v>
      </c>
      <c r="I126" s="52">
        <v>0</v>
      </c>
      <c r="J126" s="53">
        <v>0</v>
      </c>
      <c r="K126" s="53">
        <v>0</v>
      </c>
      <c r="L126" s="53">
        <v>0</v>
      </c>
      <c r="M126" s="53">
        <v>0</v>
      </c>
      <c r="N126" s="53">
        <v>0</v>
      </c>
      <c r="O126" s="53">
        <v>0</v>
      </c>
      <c r="P126" s="53">
        <v>0</v>
      </c>
      <c r="Q126" s="53">
        <v>0</v>
      </c>
      <c r="R126" s="53">
        <v>0</v>
      </c>
      <c r="S126" s="53">
        <v>0</v>
      </c>
      <c r="T126" s="53">
        <v>0</v>
      </c>
      <c r="U126" s="53">
        <v>0</v>
      </c>
      <c r="V126" s="53">
        <v>0</v>
      </c>
      <c r="W126" s="52"/>
      <c r="X126" s="53"/>
      <c r="Y126" s="53"/>
      <c r="Z126" s="53"/>
      <c r="AA126" s="53"/>
      <c r="AB126" s="53"/>
      <c r="AC126" s="53"/>
      <c r="AD126" s="53"/>
      <c r="AE126" s="53"/>
      <c r="AF126" s="53"/>
      <c r="AG126" s="53"/>
      <c r="AH126" s="53"/>
      <c r="AI126" s="53"/>
      <c r="AJ126" s="53"/>
      <c r="AK126" s="53"/>
      <c r="AL126" s="53"/>
      <c r="AM126" s="53"/>
      <c r="AN126" s="53"/>
      <c r="AO126" s="53"/>
      <c r="AP126" s="53"/>
      <c r="AQ126" s="53"/>
      <c r="AR126" s="53"/>
      <c r="AS126" s="53"/>
      <c r="AT126" s="52">
        <v>0</v>
      </c>
      <c r="AU126" s="53"/>
      <c r="AV126" s="53">
        <v>0</v>
      </c>
      <c r="AW126" s="53">
        <v>0</v>
      </c>
      <c r="AX126" s="53">
        <v>0</v>
      </c>
      <c r="AY126" s="53">
        <v>0</v>
      </c>
      <c r="AZ126" s="52">
        <v>0</v>
      </c>
      <c r="BA126" s="53"/>
      <c r="BB126" s="53"/>
      <c r="BC126" s="53"/>
      <c r="BD126" s="53">
        <v>0</v>
      </c>
      <c r="BE126" s="53"/>
      <c r="BF126" s="53">
        <v>0</v>
      </c>
      <c r="BG126" s="53">
        <v>0</v>
      </c>
      <c r="BH126" s="53">
        <v>0</v>
      </c>
      <c r="BI126" s="53">
        <v>0</v>
      </c>
      <c r="BJ126" s="53">
        <v>0</v>
      </c>
      <c r="BK126" s="53">
        <v>0</v>
      </c>
      <c r="BL126" s="53">
        <v>0</v>
      </c>
      <c r="BM126" s="53">
        <v>0</v>
      </c>
      <c r="BN126" s="53">
        <v>0</v>
      </c>
      <c r="BO126" s="52">
        <v>0</v>
      </c>
      <c r="BP126" s="53">
        <v>0</v>
      </c>
      <c r="BQ126" s="53">
        <v>0</v>
      </c>
      <c r="BR126" s="54"/>
      <c r="BS126" s="54">
        <v>0</v>
      </c>
      <c r="BT126" s="52">
        <v>0</v>
      </c>
    </row>
    <row r="127" spans="1:72">
      <c r="A127" s="48" t="s">
        <v>167</v>
      </c>
      <c r="B127" s="49" t="s">
        <v>221</v>
      </c>
      <c r="C127" s="49"/>
      <c r="D127" s="49"/>
      <c r="E127" s="49"/>
      <c r="F127" s="50" t="s">
        <v>405</v>
      </c>
      <c r="G127" s="50"/>
      <c r="H127" s="51">
        <v>0</v>
      </c>
      <c r="I127" s="52">
        <v>0</v>
      </c>
      <c r="J127" s="53">
        <v>0</v>
      </c>
      <c r="K127" s="53">
        <v>0</v>
      </c>
      <c r="L127" s="53">
        <v>0</v>
      </c>
      <c r="M127" s="53">
        <v>0</v>
      </c>
      <c r="N127" s="53">
        <v>0</v>
      </c>
      <c r="O127" s="53">
        <v>0</v>
      </c>
      <c r="P127" s="53">
        <v>0</v>
      </c>
      <c r="Q127" s="53">
        <v>0</v>
      </c>
      <c r="R127" s="53">
        <v>0</v>
      </c>
      <c r="S127" s="53">
        <v>0</v>
      </c>
      <c r="T127" s="53">
        <v>0</v>
      </c>
      <c r="U127" s="53">
        <v>0</v>
      </c>
      <c r="V127" s="53">
        <v>0</v>
      </c>
      <c r="W127" s="52">
        <v>0</v>
      </c>
      <c r="X127" s="53"/>
      <c r="Y127" s="53"/>
      <c r="Z127" s="53"/>
      <c r="AA127" s="53"/>
      <c r="AB127" s="53"/>
      <c r="AC127" s="53"/>
      <c r="AD127" s="53"/>
      <c r="AE127" s="53"/>
      <c r="AF127" s="53"/>
      <c r="AG127" s="53"/>
      <c r="AH127" s="53"/>
      <c r="AI127" s="53"/>
      <c r="AJ127" s="53"/>
      <c r="AK127" s="53"/>
      <c r="AL127" s="53"/>
      <c r="AM127" s="53">
        <v>0</v>
      </c>
      <c r="AN127" s="53"/>
      <c r="AO127" s="53"/>
      <c r="AP127" s="53"/>
      <c r="AQ127" s="53"/>
      <c r="AR127" s="53"/>
      <c r="AS127" s="53"/>
      <c r="AT127" s="52">
        <v>0</v>
      </c>
      <c r="AU127" s="53">
        <v>0</v>
      </c>
      <c r="AV127" s="53">
        <v>0</v>
      </c>
      <c r="AW127" s="53">
        <v>0</v>
      </c>
      <c r="AX127" s="53">
        <v>0</v>
      </c>
      <c r="AY127" s="53">
        <v>0</v>
      </c>
      <c r="AZ127" s="52">
        <v>0</v>
      </c>
      <c r="BA127" s="53"/>
      <c r="BB127" s="53"/>
      <c r="BC127" s="53"/>
      <c r="BD127" s="53">
        <v>0</v>
      </c>
      <c r="BE127" s="53"/>
      <c r="BF127" s="53">
        <v>0</v>
      </c>
      <c r="BG127" s="53">
        <v>0</v>
      </c>
      <c r="BH127" s="53">
        <v>0</v>
      </c>
      <c r="BI127" s="53">
        <v>0</v>
      </c>
      <c r="BJ127" s="53">
        <v>0</v>
      </c>
      <c r="BK127" s="53">
        <v>0</v>
      </c>
      <c r="BL127" s="53">
        <v>0</v>
      </c>
      <c r="BM127" s="53">
        <v>0</v>
      </c>
      <c r="BN127" s="53">
        <v>0</v>
      </c>
      <c r="BO127" s="52">
        <v>0</v>
      </c>
      <c r="BP127" s="53">
        <v>0</v>
      </c>
      <c r="BQ127" s="53">
        <v>0</v>
      </c>
      <c r="BR127" s="54"/>
      <c r="BS127" s="54">
        <v>0</v>
      </c>
      <c r="BT127" s="52">
        <v>0</v>
      </c>
    </row>
    <row r="128" spans="1:72">
      <c r="A128" s="48" t="s">
        <v>167</v>
      </c>
      <c r="B128" s="49" t="s">
        <v>406</v>
      </c>
      <c r="C128" s="49"/>
      <c r="D128" s="49"/>
      <c r="E128" s="49"/>
      <c r="F128" s="50" t="s">
        <v>407</v>
      </c>
      <c r="G128" s="50"/>
      <c r="H128" s="51">
        <v>0</v>
      </c>
      <c r="I128" s="52"/>
      <c r="J128" s="53"/>
      <c r="K128" s="53"/>
      <c r="L128" s="53"/>
      <c r="M128" s="53"/>
      <c r="N128" s="53"/>
      <c r="O128" s="53"/>
      <c r="P128" s="53"/>
      <c r="Q128" s="53"/>
      <c r="R128" s="53"/>
      <c r="S128" s="53"/>
      <c r="T128" s="53"/>
      <c r="U128" s="53"/>
      <c r="V128" s="53"/>
      <c r="W128" s="52"/>
      <c r="X128" s="53"/>
      <c r="Y128" s="53"/>
      <c r="Z128" s="53"/>
      <c r="AA128" s="53"/>
      <c r="AB128" s="53"/>
      <c r="AC128" s="53"/>
      <c r="AD128" s="53"/>
      <c r="AE128" s="53"/>
      <c r="AF128" s="53"/>
      <c r="AG128" s="53"/>
      <c r="AH128" s="53"/>
      <c r="AI128" s="53"/>
      <c r="AJ128" s="53"/>
      <c r="AK128" s="53"/>
      <c r="AL128" s="53"/>
      <c r="AM128" s="53"/>
      <c r="AN128" s="53"/>
      <c r="AO128" s="53"/>
      <c r="AP128" s="53"/>
      <c r="AQ128" s="53"/>
      <c r="AR128" s="53"/>
      <c r="AS128" s="53"/>
      <c r="AT128" s="52"/>
      <c r="AU128" s="53"/>
      <c r="AV128" s="53"/>
      <c r="AW128" s="53"/>
      <c r="AX128" s="53"/>
      <c r="AY128" s="53"/>
      <c r="AZ128" s="52">
        <v>0</v>
      </c>
      <c r="BA128" s="53"/>
      <c r="BB128" s="53"/>
      <c r="BC128" s="53"/>
      <c r="BD128" s="53">
        <v>0</v>
      </c>
      <c r="BE128" s="53"/>
      <c r="BF128" s="53"/>
      <c r="BG128" s="53"/>
      <c r="BH128" s="53"/>
      <c r="BI128" s="53"/>
      <c r="BJ128" s="53"/>
      <c r="BK128" s="53"/>
      <c r="BL128" s="53"/>
      <c r="BM128" s="53"/>
      <c r="BN128" s="53">
        <v>0</v>
      </c>
      <c r="BO128" s="52"/>
      <c r="BP128" s="53"/>
      <c r="BQ128" s="53"/>
      <c r="BR128" s="54"/>
      <c r="BS128" s="54">
        <v>0</v>
      </c>
      <c r="BT128" s="52">
        <v>0</v>
      </c>
    </row>
    <row r="129" spans="1:72">
      <c r="A129" s="48" t="s">
        <v>167</v>
      </c>
      <c r="B129" s="49" t="s">
        <v>239</v>
      </c>
      <c r="C129" s="49"/>
      <c r="D129" s="49"/>
      <c r="E129" s="49"/>
      <c r="F129" s="50" t="s">
        <v>408</v>
      </c>
      <c r="G129" s="50"/>
      <c r="H129" s="51">
        <v>0</v>
      </c>
      <c r="I129" s="52">
        <v>0</v>
      </c>
      <c r="J129" s="53">
        <v>0</v>
      </c>
      <c r="K129" s="53">
        <v>0</v>
      </c>
      <c r="L129" s="53">
        <v>0</v>
      </c>
      <c r="M129" s="53">
        <v>0</v>
      </c>
      <c r="N129" s="53">
        <v>0</v>
      </c>
      <c r="O129" s="53">
        <v>0</v>
      </c>
      <c r="P129" s="53">
        <v>0</v>
      </c>
      <c r="Q129" s="53">
        <v>0</v>
      </c>
      <c r="R129" s="53">
        <v>0</v>
      </c>
      <c r="S129" s="53">
        <v>0</v>
      </c>
      <c r="T129" s="53">
        <v>0</v>
      </c>
      <c r="U129" s="53">
        <v>0</v>
      </c>
      <c r="V129" s="53">
        <v>0</v>
      </c>
      <c r="W129" s="52"/>
      <c r="X129" s="53"/>
      <c r="Y129" s="53"/>
      <c r="Z129" s="53"/>
      <c r="AA129" s="53"/>
      <c r="AB129" s="53"/>
      <c r="AC129" s="53"/>
      <c r="AD129" s="53"/>
      <c r="AE129" s="53"/>
      <c r="AF129" s="53"/>
      <c r="AG129" s="53"/>
      <c r="AH129" s="53"/>
      <c r="AI129" s="53"/>
      <c r="AJ129" s="53"/>
      <c r="AK129" s="53"/>
      <c r="AL129" s="53"/>
      <c r="AM129" s="53"/>
      <c r="AN129" s="53"/>
      <c r="AO129" s="53"/>
      <c r="AP129" s="53"/>
      <c r="AQ129" s="53"/>
      <c r="AR129" s="53"/>
      <c r="AS129" s="53"/>
      <c r="AT129" s="52">
        <v>0</v>
      </c>
      <c r="AU129" s="53"/>
      <c r="AV129" s="53">
        <v>0</v>
      </c>
      <c r="AW129" s="53">
        <v>0</v>
      </c>
      <c r="AX129" s="53">
        <v>0</v>
      </c>
      <c r="AY129" s="53">
        <v>0</v>
      </c>
      <c r="AZ129" s="52"/>
      <c r="BA129" s="53"/>
      <c r="BB129" s="53"/>
      <c r="BC129" s="53"/>
      <c r="BD129" s="53"/>
      <c r="BE129" s="53"/>
      <c r="BF129" s="53"/>
      <c r="BG129" s="53"/>
      <c r="BH129" s="53"/>
      <c r="BI129" s="53"/>
      <c r="BJ129" s="53"/>
      <c r="BK129" s="53"/>
      <c r="BL129" s="53"/>
      <c r="BM129" s="53"/>
      <c r="BN129" s="53"/>
      <c r="BO129" s="52"/>
      <c r="BP129" s="53"/>
      <c r="BQ129" s="53"/>
      <c r="BR129" s="54"/>
      <c r="BS129" s="54">
        <v>0</v>
      </c>
      <c r="BT129" s="52">
        <v>0</v>
      </c>
    </row>
    <row r="130" spans="1:72">
      <c r="A130" s="48" t="s">
        <v>167</v>
      </c>
      <c r="B130" s="49" t="s">
        <v>409</v>
      </c>
      <c r="C130" s="49"/>
      <c r="D130" s="49"/>
      <c r="E130" s="49"/>
      <c r="F130" s="50" t="s">
        <v>410</v>
      </c>
      <c r="G130" s="50"/>
      <c r="H130" s="51">
        <v>0</v>
      </c>
      <c r="I130" s="52"/>
      <c r="J130" s="53"/>
      <c r="K130" s="53"/>
      <c r="L130" s="53"/>
      <c r="M130" s="53"/>
      <c r="N130" s="53"/>
      <c r="O130" s="53"/>
      <c r="P130" s="53"/>
      <c r="Q130" s="53"/>
      <c r="R130" s="53"/>
      <c r="S130" s="53"/>
      <c r="T130" s="53"/>
      <c r="U130" s="53"/>
      <c r="V130" s="53"/>
      <c r="W130" s="52"/>
      <c r="X130" s="53"/>
      <c r="Y130" s="53"/>
      <c r="Z130" s="53"/>
      <c r="AA130" s="53"/>
      <c r="AB130" s="53"/>
      <c r="AC130" s="53"/>
      <c r="AD130" s="53"/>
      <c r="AE130" s="53"/>
      <c r="AF130" s="53"/>
      <c r="AG130" s="53"/>
      <c r="AH130" s="53"/>
      <c r="AI130" s="53"/>
      <c r="AJ130" s="53"/>
      <c r="AK130" s="53"/>
      <c r="AL130" s="53"/>
      <c r="AM130" s="53"/>
      <c r="AN130" s="53"/>
      <c r="AO130" s="53"/>
      <c r="AP130" s="53"/>
      <c r="AQ130" s="53"/>
      <c r="AR130" s="53"/>
      <c r="AS130" s="53"/>
      <c r="AT130" s="52">
        <v>0</v>
      </c>
      <c r="AU130" s="53">
        <v>0</v>
      </c>
      <c r="AV130" s="53"/>
      <c r="AW130" s="53"/>
      <c r="AX130" s="53"/>
      <c r="AY130" s="53"/>
      <c r="AZ130" s="52"/>
      <c r="BA130" s="53"/>
      <c r="BB130" s="53"/>
      <c r="BC130" s="53"/>
      <c r="BD130" s="53"/>
      <c r="BE130" s="53"/>
      <c r="BF130" s="53"/>
      <c r="BG130" s="53"/>
      <c r="BH130" s="53"/>
      <c r="BI130" s="53"/>
      <c r="BJ130" s="53"/>
      <c r="BK130" s="53"/>
      <c r="BL130" s="53"/>
      <c r="BM130" s="53"/>
      <c r="BN130" s="53"/>
      <c r="BO130" s="52"/>
      <c r="BP130" s="53"/>
      <c r="BQ130" s="53"/>
      <c r="BR130" s="54"/>
      <c r="BS130" s="54">
        <v>0</v>
      </c>
      <c r="BT130" s="52">
        <v>0</v>
      </c>
    </row>
    <row r="131" spans="1:72">
      <c r="A131" s="48" t="s">
        <v>167</v>
      </c>
      <c r="B131" s="49" t="s">
        <v>411</v>
      </c>
      <c r="C131" s="49"/>
      <c r="D131" s="49"/>
      <c r="E131" s="49"/>
      <c r="F131" s="50" t="s">
        <v>412</v>
      </c>
      <c r="G131" s="50"/>
      <c r="H131" s="51">
        <v>0</v>
      </c>
      <c r="I131" s="52"/>
      <c r="J131" s="53"/>
      <c r="K131" s="53"/>
      <c r="L131" s="53"/>
      <c r="M131" s="53"/>
      <c r="N131" s="53"/>
      <c r="O131" s="53"/>
      <c r="P131" s="53"/>
      <c r="Q131" s="53"/>
      <c r="R131" s="53"/>
      <c r="S131" s="53"/>
      <c r="T131" s="53"/>
      <c r="U131" s="53"/>
      <c r="V131" s="53"/>
      <c r="W131" s="52"/>
      <c r="X131" s="53"/>
      <c r="Y131" s="53"/>
      <c r="Z131" s="53"/>
      <c r="AA131" s="53"/>
      <c r="AB131" s="53"/>
      <c r="AC131" s="53"/>
      <c r="AD131" s="53"/>
      <c r="AE131" s="53"/>
      <c r="AF131" s="53"/>
      <c r="AG131" s="53"/>
      <c r="AH131" s="53"/>
      <c r="AI131" s="53"/>
      <c r="AJ131" s="53"/>
      <c r="AK131" s="53"/>
      <c r="AL131" s="53"/>
      <c r="AM131" s="53"/>
      <c r="AN131" s="53"/>
      <c r="AO131" s="53"/>
      <c r="AP131" s="53"/>
      <c r="AQ131" s="53"/>
      <c r="AR131" s="53"/>
      <c r="AS131" s="53"/>
      <c r="AT131" s="52"/>
      <c r="AU131" s="53"/>
      <c r="AV131" s="53"/>
      <c r="AW131" s="53"/>
      <c r="AX131" s="53"/>
      <c r="AY131" s="53"/>
      <c r="AZ131" s="52">
        <v>0</v>
      </c>
      <c r="BA131" s="53"/>
      <c r="BB131" s="53"/>
      <c r="BC131" s="53"/>
      <c r="BD131" s="53">
        <v>0</v>
      </c>
      <c r="BE131" s="53"/>
      <c r="BF131" s="53">
        <v>0</v>
      </c>
      <c r="BG131" s="53">
        <v>0</v>
      </c>
      <c r="BH131" s="53">
        <v>0</v>
      </c>
      <c r="BI131" s="53">
        <v>0</v>
      </c>
      <c r="BJ131" s="53">
        <v>0</v>
      </c>
      <c r="BK131" s="53">
        <v>0</v>
      </c>
      <c r="BL131" s="53">
        <v>0</v>
      </c>
      <c r="BM131" s="53">
        <v>0</v>
      </c>
      <c r="BN131" s="53">
        <v>0</v>
      </c>
      <c r="BO131" s="52">
        <v>0</v>
      </c>
      <c r="BP131" s="53">
        <v>0</v>
      </c>
      <c r="BQ131" s="53">
        <v>0</v>
      </c>
      <c r="BR131" s="54"/>
      <c r="BS131" s="54">
        <v>0</v>
      </c>
      <c r="BT131" s="52">
        <v>0</v>
      </c>
    </row>
    <row r="132" spans="1:72">
      <c r="A132" s="48" t="s">
        <v>167</v>
      </c>
      <c r="B132" s="49" t="s">
        <v>413</v>
      </c>
      <c r="C132" s="49"/>
      <c r="D132" s="49"/>
      <c r="E132" s="49"/>
      <c r="F132" s="50" t="s">
        <v>414</v>
      </c>
      <c r="G132" s="50"/>
      <c r="H132" s="51">
        <v>0</v>
      </c>
      <c r="I132" s="52"/>
      <c r="J132" s="53"/>
      <c r="K132" s="53"/>
      <c r="L132" s="53"/>
      <c r="M132" s="53"/>
      <c r="N132" s="53"/>
      <c r="O132" s="53"/>
      <c r="P132" s="53"/>
      <c r="Q132" s="53"/>
      <c r="R132" s="53"/>
      <c r="S132" s="53"/>
      <c r="T132" s="53"/>
      <c r="U132" s="53"/>
      <c r="V132" s="53"/>
      <c r="W132" s="52"/>
      <c r="X132" s="53"/>
      <c r="Y132" s="53"/>
      <c r="Z132" s="53"/>
      <c r="AA132" s="53"/>
      <c r="AB132" s="53"/>
      <c r="AC132" s="53"/>
      <c r="AD132" s="53"/>
      <c r="AE132" s="53"/>
      <c r="AF132" s="53"/>
      <c r="AG132" s="53"/>
      <c r="AH132" s="53"/>
      <c r="AI132" s="53"/>
      <c r="AJ132" s="53"/>
      <c r="AK132" s="53"/>
      <c r="AL132" s="53"/>
      <c r="AM132" s="53"/>
      <c r="AN132" s="53"/>
      <c r="AO132" s="53"/>
      <c r="AP132" s="53"/>
      <c r="AQ132" s="53"/>
      <c r="AR132" s="53"/>
      <c r="AS132" s="53"/>
      <c r="AT132" s="52">
        <v>0</v>
      </c>
      <c r="AU132" s="53">
        <v>0</v>
      </c>
      <c r="AV132" s="53"/>
      <c r="AW132" s="53"/>
      <c r="AX132" s="53"/>
      <c r="AY132" s="53"/>
      <c r="AZ132" s="52"/>
      <c r="BA132" s="53"/>
      <c r="BB132" s="53"/>
      <c r="BC132" s="53"/>
      <c r="BD132" s="53"/>
      <c r="BE132" s="53"/>
      <c r="BF132" s="53"/>
      <c r="BG132" s="53"/>
      <c r="BH132" s="53"/>
      <c r="BI132" s="53"/>
      <c r="BJ132" s="53"/>
      <c r="BK132" s="53"/>
      <c r="BL132" s="53"/>
      <c r="BM132" s="53"/>
      <c r="BN132" s="53"/>
      <c r="BO132" s="52"/>
      <c r="BP132" s="53"/>
      <c r="BQ132" s="53"/>
      <c r="BR132" s="54"/>
      <c r="BS132" s="54">
        <v>0</v>
      </c>
      <c r="BT132" s="52">
        <v>0</v>
      </c>
    </row>
    <row r="133" spans="1:72">
      <c r="A133" s="48" t="s">
        <v>167</v>
      </c>
      <c r="B133" s="49" t="s">
        <v>415</v>
      </c>
      <c r="C133" s="49"/>
      <c r="D133" s="49"/>
      <c r="E133" s="49"/>
      <c r="F133" s="50" t="s">
        <v>416</v>
      </c>
      <c r="G133" s="50"/>
      <c r="H133" s="51">
        <v>4.13203401165568</v>
      </c>
      <c r="I133" s="52">
        <v>0</v>
      </c>
      <c r="J133" s="53">
        <v>0</v>
      </c>
      <c r="K133" s="53">
        <v>0</v>
      </c>
      <c r="L133" s="53">
        <v>0</v>
      </c>
      <c r="M133" s="53">
        <v>0</v>
      </c>
      <c r="N133" s="53">
        <v>0</v>
      </c>
      <c r="O133" s="53">
        <v>0</v>
      </c>
      <c r="P133" s="53">
        <v>0</v>
      </c>
      <c r="Q133" s="53">
        <v>0</v>
      </c>
      <c r="R133" s="53">
        <v>0</v>
      </c>
      <c r="S133" s="53">
        <v>0</v>
      </c>
      <c r="T133" s="53">
        <v>0</v>
      </c>
      <c r="U133" s="53">
        <v>0</v>
      </c>
      <c r="V133" s="53">
        <v>0</v>
      </c>
      <c r="W133" s="52">
        <v>0</v>
      </c>
      <c r="X133" s="53"/>
      <c r="Y133" s="53"/>
      <c r="Z133" s="53"/>
      <c r="AA133" s="53"/>
      <c r="AB133" s="53"/>
      <c r="AC133" s="53"/>
      <c r="AD133" s="53"/>
      <c r="AE133" s="53"/>
      <c r="AF133" s="53"/>
      <c r="AG133" s="53"/>
      <c r="AH133" s="53"/>
      <c r="AI133" s="53"/>
      <c r="AJ133" s="53"/>
      <c r="AK133" s="53"/>
      <c r="AL133" s="53"/>
      <c r="AM133" s="53">
        <v>0</v>
      </c>
      <c r="AN133" s="53"/>
      <c r="AO133" s="53"/>
      <c r="AP133" s="53"/>
      <c r="AQ133" s="53"/>
      <c r="AR133" s="53"/>
      <c r="AS133" s="53"/>
      <c r="AT133" s="52">
        <v>0</v>
      </c>
      <c r="AU133" s="53">
        <v>0</v>
      </c>
      <c r="AV133" s="53">
        <v>0</v>
      </c>
      <c r="AW133" s="53">
        <v>0</v>
      </c>
      <c r="AX133" s="53">
        <v>0</v>
      </c>
      <c r="AY133" s="53">
        <v>0</v>
      </c>
      <c r="AZ133" s="52">
        <v>0</v>
      </c>
      <c r="BA133" s="53"/>
      <c r="BB133" s="53"/>
      <c r="BC133" s="53"/>
      <c r="BD133" s="53">
        <v>0</v>
      </c>
      <c r="BE133" s="53"/>
      <c r="BF133" s="53">
        <v>0</v>
      </c>
      <c r="BG133" s="53">
        <v>0</v>
      </c>
      <c r="BH133" s="53">
        <v>0</v>
      </c>
      <c r="BI133" s="53">
        <v>0</v>
      </c>
      <c r="BJ133" s="53">
        <v>0</v>
      </c>
      <c r="BK133" s="53">
        <v>0</v>
      </c>
      <c r="BL133" s="53">
        <v>0</v>
      </c>
      <c r="BM133" s="53">
        <v>0</v>
      </c>
      <c r="BN133" s="53">
        <v>0</v>
      </c>
      <c r="BO133" s="52">
        <v>0</v>
      </c>
      <c r="BP133" s="53">
        <v>0</v>
      </c>
      <c r="BQ133" s="53">
        <v>0</v>
      </c>
      <c r="BR133" s="54"/>
      <c r="BS133" s="54">
        <v>0</v>
      </c>
      <c r="BT133" s="52">
        <v>4.13203401165568</v>
      </c>
    </row>
    <row r="134" spans="1:72">
      <c r="A134" s="56" t="s">
        <v>167</v>
      </c>
      <c r="B134" s="57" t="s">
        <v>417</v>
      </c>
      <c r="C134" s="57"/>
      <c r="D134" s="57"/>
      <c r="E134" s="57"/>
      <c r="F134" s="58" t="s">
        <v>418</v>
      </c>
      <c r="G134" s="58"/>
      <c r="H134" s="59">
        <v>0</v>
      </c>
      <c r="I134" s="60"/>
      <c r="J134" s="61"/>
      <c r="K134" s="61"/>
      <c r="L134" s="61"/>
      <c r="M134" s="61"/>
      <c r="N134" s="61"/>
      <c r="O134" s="61"/>
      <c r="P134" s="61"/>
      <c r="Q134" s="61"/>
      <c r="R134" s="61"/>
      <c r="S134" s="61"/>
      <c r="T134" s="61"/>
      <c r="U134" s="61"/>
      <c r="V134" s="61"/>
      <c r="W134" s="60"/>
      <c r="X134" s="61"/>
      <c r="Y134" s="61"/>
      <c r="Z134" s="61"/>
      <c r="AA134" s="61"/>
      <c r="AB134" s="61"/>
      <c r="AC134" s="61"/>
      <c r="AD134" s="61"/>
      <c r="AE134" s="61"/>
      <c r="AF134" s="61"/>
      <c r="AG134" s="61"/>
      <c r="AH134" s="61"/>
      <c r="AI134" s="61"/>
      <c r="AJ134" s="61"/>
      <c r="AK134" s="61"/>
      <c r="AL134" s="61"/>
      <c r="AM134" s="61"/>
      <c r="AN134" s="61"/>
      <c r="AO134" s="61"/>
      <c r="AP134" s="61"/>
      <c r="AQ134" s="61"/>
      <c r="AR134" s="61"/>
      <c r="AS134" s="61"/>
      <c r="AT134" s="60"/>
      <c r="AU134" s="61"/>
      <c r="AV134" s="61"/>
      <c r="AW134" s="61"/>
      <c r="AX134" s="61"/>
      <c r="AY134" s="61"/>
      <c r="AZ134" s="60">
        <v>0</v>
      </c>
      <c r="BA134" s="61"/>
      <c r="BB134" s="61"/>
      <c r="BC134" s="61"/>
      <c r="BD134" s="61">
        <v>0</v>
      </c>
      <c r="BE134" s="61"/>
      <c r="BF134" s="61">
        <v>0</v>
      </c>
      <c r="BG134" s="61">
        <v>0</v>
      </c>
      <c r="BH134" s="61">
        <v>0</v>
      </c>
      <c r="BI134" s="61">
        <v>0</v>
      </c>
      <c r="BJ134" s="61">
        <v>0</v>
      </c>
      <c r="BK134" s="61">
        <v>0</v>
      </c>
      <c r="BL134" s="61">
        <v>0</v>
      </c>
      <c r="BM134" s="61">
        <v>0</v>
      </c>
      <c r="BN134" s="61">
        <v>0</v>
      </c>
      <c r="BO134" s="60">
        <v>0</v>
      </c>
      <c r="BP134" s="61">
        <v>0</v>
      </c>
      <c r="BQ134" s="61">
        <v>0</v>
      </c>
      <c r="BR134" s="62"/>
      <c r="BS134" s="62">
        <v>0</v>
      </c>
      <c r="BT134" s="60">
        <v>0</v>
      </c>
    </row>
    <row r="135" spans="1:72">
      <c r="A135" s="63" t="s">
        <v>419</v>
      </c>
      <c r="B135" s="63"/>
      <c r="C135" s="63"/>
      <c r="D135" s="63"/>
      <c r="E135" s="63"/>
      <c r="F135" s="18" t="s">
        <v>420</v>
      </c>
      <c r="G135" s="18"/>
      <c r="H135" s="64">
        <v>876.63609439189827</v>
      </c>
      <c r="I135" s="65">
        <v>0</v>
      </c>
      <c r="J135" s="66">
        <v>0</v>
      </c>
      <c r="K135" s="66">
        <v>0</v>
      </c>
      <c r="L135" s="66">
        <v>0</v>
      </c>
      <c r="M135" s="66">
        <v>0</v>
      </c>
      <c r="N135" s="66">
        <v>0</v>
      </c>
      <c r="O135" s="66">
        <v>0</v>
      </c>
      <c r="P135" s="66">
        <v>0</v>
      </c>
      <c r="Q135" s="66">
        <v>0</v>
      </c>
      <c r="R135" s="66">
        <v>0</v>
      </c>
      <c r="S135" s="66">
        <v>0</v>
      </c>
      <c r="T135" s="66">
        <v>0</v>
      </c>
      <c r="U135" s="66">
        <v>0</v>
      </c>
      <c r="V135" s="66">
        <v>0</v>
      </c>
      <c r="W135" s="65">
        <v>0</v>
      </c>
      <c r="X135" s="66"/>
      <c r="Y135" s="66"/>
      <c r="Z135" s="66"/>
      <c r="AA135" s="66"/>
      <c r="AB135" s="66"/>
      <c r="AC135" s="66"/>
      <c r="AD135" s="66"/>
      <c r="AE135" s="66"/>
      <c r="AF135" s="66"/>
      <c r="AG135" s="66"/>
      <c r="AH135" s="66"/>
      <c r="AI135" s="66"/>
      <c r="AJ135" s="66"/>
      <c r="AK135" s="66"/>
      <c r="AL135" s="66"/>
      <c r="AM135" s="66">
        <v>0</v>
      </c>
      <c r="AN135" s="66"/>
      <c r="AO135" s="66"/>
      <c r="AP135" s="66"/>
      <c r="AQ135" s="66"/>
      <c r="AR135" s="66"/>
      <c r="AS135" s="66"/>
      <c r="AT135" s="65">
        <v>4.9918792395146649</v>
      </c>
      <c r="AU135" s="66">
        <v>0</v>
      </c>
      <c r="AV135" s="66">
        <v>0</v>
      </c>
      <c r="AW135" s="66">
        <v>4.9918792395146649</v>
      </c>
      <c r="AX135" s="66">
        <v>0</v>
      </c>
      <c r="AY135" s="66">
        <v>0</v>
      </c>
      <c r="AZ135" s="65">
        <v>0.59711474156873978</v>
      </c>
      <c r="BA135" s="66"/>
      <c r="BB135" s="66"/>
      <c r="BC135" s="66"/>
      <c r="BD135" s="66">
        <v>0</v>
      </c>
      <c r="BE135" s="66"/>
      <c r="BF135" s="66">
        <v>0</v>
      </c>
      <c r="BG135" s="66">
        <v>0</v>
      </c>
      <c r="BH135" s="66">
        <v>0.59711474156873978</v>
      </c>
      <c r="BI135" s="66">
        <v>0</v>
      </c>
      <c r="BJ135" s="66">
        <v>0</v>
      </c>
      <c r="BK135" s="66">
        <v>0</v>
      </c>
      <c r="BL135" s="66">
        <v>0</v>
      </c>
      <c r="BM135" s="66">
        <v>0</v>
      </c>
      <c r="BN135" s="66">
        <v>0</v>
      </c>
      <c r="BO135" s="65">
        <v>0</v>
      </c>
      <c r="BP135" s="66">
        <v>0</v>
      </c>
      <c r="BQ135" s="66">
        <v>0</v>
      </c>
      <c r="BR135" s="67"/>
      <c r="BS135" s="67">
        <v>88.75513518677748</v>
      </c>
      <c r="BT135" s="65">
        <v>782.29196522403743</v>
      </c>
    </row>
    <row r="136" spans="1:72">
      <c r="A136" s="63" t="s">
        <v>421</v>
      </c>
      <c r="B136" s="63"/>
      <c r="C136" s="63"/>
      <c r="D136" s="63"/>
      <c r="E136" s="63"/>
      <c r="F136" s="18" t="s">
        <v>422</v>
      </c>
      <c r="G136" s="18"/>
      <c r="H136" s="64">
        <v>24164.636476545333</v>
      </c>
      <c r="I136" s="65">
        <v>714.34030763351484</v>
      </c>
      <c r="J136" s="66">
        <v>0</v>
      </c>
      <c r="K136" s="66">
        <v>0</v>
      </c>
      <c r="L136" s="66">
        <v>491.28212477309637</v>
      </c>
      <c r="M136" s="66">
        <v>0</v>
      </c>
      <c r="N136" s="66">
        <v>0</v>
      </c>
      <c r="O136" s="66">
        <v>0</v>
      </c>
      <c r="P136" s="66">
        <v>223.05818286041844</v>
      </c>
      <c r="Q136" s="66">
        <v>0</v>
      </c>
      <c r="R136" s="66">
        <v>0</v>
      </c>
      <c r="S136" s="66">
        <v>0</v>
      </c>
      <c r="T136" s="66">
        <v>0</v>
      </c>
      <c r="U136" s="66">
        <v>0</v>
      </c>
      <c r="V136" s="66">
        <v>0</v>
      </c>
      <c r="W136" s="65">
        <v>11702.421897391801</v>
      </c>
      <c r="X136" s="66">
        <v>124.98805770516861</v>
      </c>
      <c r="Y136" s="66">
        <v>0</v>
      </c>
      <c r="Z136" s="66">
        <v>43.446068596541508</v>
      </c>
      <c r="AA136" s="66">
        <v>0</v>
      </c>
      <c r="AB136" s="66"/>
      <c r="AC136" s="66">
        <v>18.582210757619183</v>
      </c>
      <c r="AD136" s="66">
        <v>1145.1227667908665</v>
      </c>
      <c r="AE136" s="66">
        <v>1221.099646508073</v>
      </c>
      <c r="AF136" s="66">
        <v>1473.201490398395</v>
      </c>
      <c r="AG136" s="66">
        <v>0</v>
      </c>
      <c r="AH136" s="66">
        <v>0</v>
      </c>
      <c r="AI136" s="66">
        <v>790.60380242667429</v>
      </c>
      <c r="AJ136" s="66">
        <v>-15.429444922136238</v>
      </c>
      <c r="AK136" s="66">
        <v>1962.8594630744242</v>
      </c>
      <c r="AL136" s="66">
        <v>4774.4817044043184</v>
      </c>
      <c r="AM136" s="66">
        <v>-214.00592337823636</v>
      </c>
      <c r="AN136" s="66">
        <v>14.569599694277251</v>
      </c>
      <c r="AO136" s="66">
        <v>38.119805101748348</v>
      </c>
      <c r="AP136" s="66">
        <v>358.62711378618513</v>
      </c>
      <c r="AQ136" s="66">
        <v>176.38769465940575</v>
      </c>
      <c r="AR136" s="66">
        <v>0</v>
      </c>
      <c r="AS136" s="66">
        <v>-210.18438903219641</v>
      </c>
      <c r="AT136" s="65">
        <v>649.30256998184768</v>
      </c>
      <c r="AU136" s="66">
        <v>580.94487436705833</v>
      </c>
      <c r="AV136" s="66">
        <v>0</v>
      </c>
      <c r="AW136" s="66">
        <v>68.357695614789336</v>
      </c>
      <c r="AX136" s="66">
        <v>0</v>
      </c>
      <c r="AY136" s="66">
        <v>0</v>
      </c>
      <c r="AZ136" s="65">
        <v>1182.932072226999</v>
      </c>
      <c r="BA136" s="66">
        <v>0</v>
      </c>
      <c r="BB136" s="66">
        <v>0</v>
      </c>
      <c r="BC136" s="66">
        <v>0</v>
      </c>
      <c r="BD136" s="66">
        <v>0</v>
      </c>
      <c r="BE136" s="66">
        <v>0</v>
      </c>
      <c r="BF136" s="66">
        <v>1008.2640680233113</v>
      </c>
      <c r="BG136" s="66">
        <v>0</v>
      </c>
      <c r="BH136" s="66">
        <v>22.212668386357123</v>
      </c>
      <c r="BI136" s="66">
        <v>19.848094009744912</v>
      </c>
      <c r="BJ136" s="66">
        <v>9.1477978408330944</v>
      </c>
      <c r="BK136" s="66">
        <v>120.5455240278972</v>
      </c>
      <c r="BL136" s="66">
        <v>0</v>
      </c>
      <c r="BM136" s="66">
        <v>2.8900353491927007</v>
      </c>
      <c r="BN136" s="66">
        <v>0</v>
      </c>
      <c r="BO136" s="65">
        <v>19.848094009744912</v>
      </c>
      <c r="BP136" s="66">
        <v>0</v>
      </c>
      <c r="BQ136" s="66">
        <v>19.848094009744912</v>
      </c>
      <c r="BR136" s="67">
        <v>0</v>
      </c>
      <c r="BS136" s="67">
        <v>377.92586223368681</v>
      </c>
      <c r="BT136" s="65">
        <v>9517.8895576573996</v>
      </c>
    </row>
    <row r="137" spans="1:72">
      <c r="A137" s="82" t="s">
        <v>423</v>
      </c>
      <c r="B137" s="82"/>
      <c r="C137" s="82"/>
      <c r="D137" s="82"/>
      <c r="E137" s="82"/>
      <c r="F137" s="83" t="s">
        <v>424</v>
      </c>
      <c r="G137" s="83"/>
      <c r="H137" s="84">
        <v>2270.2302474443486</v>
      </c>
      <c r="I137" s="85">
        <v>57.036400114646028</v>
      </c>
      <c r="J137" s="86">
        <v>0</v>
      </c>
      <c r="K137" s="86">
        <v>0</v>
      </c>
      <c r="L137" s="86">
        <v>57.036400114646028</v>
      </c>
      <c r="M137" s="86">
        <v>0</v>
      </c>
      <c r="N137" s="86">
        <v>0</v>
      </c>
      <c r="O137" s="86">
        <v>0</v>
      </c>
      <c r="P137" s="86">
        <v>0</v>
      </c>
      <c r="Q137" s="86">
        <v>0</v>
      </c>
      <c r="R137" s="86">
        <v>0</v>
      </c>
      <c r="S137" s="86">
        <v>0</v>
      </c>
      <c r="T137" s="86">
        <v>0</v>
      </c>
      <c r="U137" s="86">
        <v>0</v>
      </c>
      <c r="V137" s="86">
        <v>0</v>
      </c>
      <c r="W137" s="85">
        <v>1821.5104614502723</v>
      </c>
      <c r="X137" s="86">
        <v>0</v>
      </c>
      <c r="Y137" s="86">
        <v>0</v>
      </c>
      <c r="Z137" s="86"/>
      <c r="AA137" s="86"/>
      <c r="AB137" s="86"/>
      <c r="AC137" s="86">
        <v>0</v>
      </c>
      <c r="AD137" s="86">
        <v>235.62147702302474</v>
      </c>
      <c r="AE137" s="86">
        <v>737.7233209133467</v>
      </c>
      <c r="AF137" s="86">
        <v>0</v>
      </c>
      <c r="AG137" s="86">
        <v>0</v>
      </c>
      <c r="AH137" s="86">
        <v>0</v>
      </c>
      <c r="AI137" s="86">
        <v>0</v>
      </c>
      <c r="AJ137" s="86">
        <v>0</v>
      </c>
      <c r="AK137" s="86">
        <v>0</v>
      </c>
      <c r="AL137" s="86">
        <v>0</v>
      </c>
      <c r="AM137" s="86">
        <v>0</v>
      </c>
      <c r="AN137" s="86">
        <v>13.542562338779019</v>
      </c>
      <c r="AO137" s="86">
        <v>37.116652335912867</v>
      </c>
      <c r="AP137" s="86">
        <v>358.62711378618513</v>
      </c>
      <c r="AQ137" s="86">
        <v>405.44090952517433</v>
      </c>
      <c r="AR137" s="86">
        <v>0</v>
      </c>
      <c r="AS137" s="86">
        <v>33.438425527849432</v>
      </c>
      <c r="AT137" s="85">
        <v>391.65950128976783</v>
      </c>
      <c r="AU137" s="86">
        <v>391.65950128976783</v>
      </c>
      <c r="AV137" s="86">
        <v>0</v>
      </c>
      <c r="AW137" s="86">
        <v>0</v>
      </c>
      <c r="AX137" s="86">
        <v>0</v>
      </c>
      <c r="AY137" s="86">
        <v>0</v>
      </c>
      <c r="AZ137" s="85">
        <v>0</v>
      </c>
      <c r="BA137" s="86"/>
      <c r="BB137" s="86"/>
      <c r="BC137" s="86"/>
      <c r="BD137" s="86"/>
      <c r="BE137" s="86"/>
      <c r="BF137" s="86"/>
      <c r="BG137" s="86"/>
      <c r="BH137" s="86"/>
      <c r="BI137" s="86"/>
      <c r="BJ137" s="86">
        <v>0</v>
      </c>
      <c r="BK137" s="86">
        <v>0</v>
      </c>
      <c r="BL137" s="86">
        <v>0</v>
      </c>
      <c r="BM137" s="86"/>
      <c r="BN137" s="86"/>
      <c r="BO137" s="85"/>
      <c r="BP137" s="86"/>
      <c r="BQ137" s="86"/>
      <c r="BR137" s="87"/>
      <c r="BS137" s="87"/>
      <c r="BT137" s="85"/>
    </row>
    <row r="138" spans="1:72">
      <c r="A138" s="68" t="s">
        <v>167</v>
      </c>
      <c r="B138" s="69" t="s">
        <v>425</v>
      </c>
      <c r="C138" s="69"/>
      <c r="D138" s="69"/>
      <c r="E138" s="69"/>
      <c r="F138" s="70" t="s">
        <v>426</v>
      </c>
      <c r="G138" s="70"/>
      <c r="H138" s="71">
        <v>0</v>
      </c>
      <c r="I138" s="72"/>
      <c r="J138" s="73"/>
      <c r="K138" s="73"/>
      <c r="L138" s="73"/>
      <c r="M138" s="73"/>
      <c r="N138" s="73"/>
      <c r="O138" s="73"/>
      <c r="P138" s="73"/>
      <c r="Q138" s="73"/>
      <c r="R138" s="73"/>
      <c r="S138" s="73"/>
      <c r="T138" s="73"/>
      <c r="U138" s="73"/>
      <c r="V138" s="73"/>
      <c r="W138" s="72">
        <v>0</v>
      </c>
      <c r="X138" s="73">
        <v>0</v>
      </c>
      <c r="Y138" s="73">
        <v>0</v>
      </c>
      <c r="Z138" s="73"/>
      <c r="AA138" s="73"/>
      <c r="AB138" s="73"/>
      <c r="AC138" s="73">
        <v>0</v>
      </c>
      <c r="AD138" s="73">
        <v>0</v>
      </c>
      <c r="AE138" s="73">
        <v>0</v>
      </c>
      <c r="AF138" s="73">
        <v>0</v>
      </c>
      <c r="AG138" s="73">
        <v>0</v>
      </c>
      <c r="AH138" s="73">
        <v>0</v>
      </c>
      <c r="AI138" s="73">
        <v>0</v>
      </c>
      <c r="AJ138" s="73">
        <v>0</v>
      </c>
      <c r="AK138" s="73">
        <v>0</v>
      </c>
      <c r="AL138" s="73">
        <v>0</v>
      </c>
      <c r="AM138" s="73">
        <v>0</v>
      </c>
      <c r="AN138" s="73">
        <v>0</v>
      </c>
      <c r="AO138" s="73">
        <v>0</v>
      </c>
      <c r="AP138" s="73">
        <v>0</v>
      </c>
      <c r="AQ138" s="73">
        <v>0</v>
      </c>
      <c r="AR138" s="73">
        <v>0</v>
      </c>
      <c r="AS138" s="73">
        <v>0</v>
      </c>
      <c r="AT138" s="72"/>
      <c r="AU138" s="73"/>
      <c r="AV138" s="73"/>
      <c r="AW138" s="73"/>
      <c r="AX138" s="73"/>
      <c r="AY138" s="73"/>
      <c r="AZ138" s="72">
        <v>0</v>
      </c>
      <c r="BA138" s="73"/>
      <c r="BB138" s="73"/>
      <c r="BC138" s="73"/>
      <c r="BD138" s="73"/>
      <c r="BE138" s="73"/>
      <c r="BF138" s="73"/>
      <c r="BG138" s="73"/>
      <c r="BH138" s="73"/>
      <c r="BI138" s="73"/>
      <c r="BJ138" s="73">
        <v>0</v>
      </c>
      <c r="BK138" s="73">
        <v>0</v>
      </c>
      <c r="BL138" s="73">
        <v>0</v>
      </c>
      <c r="BM138" s="73"/>
      <c r="BN138" s="73"/>
      <c r="BO138" s="72"/>
      <c r="BP138" s="73"/>
      <c r="BQ138" s="73"/>
      <c r="BR138" s="74"/>
      <c r="BS138" s="74"/>
      <c r="BT138" s="72"/>
    </row>
    <row r="139" spans="1:72">
      <c r="A139" s="48" t="s">
        <v>167</v>
      </c>
      <c r="B139" s="49" t="s">
        <v>427</v>
      </c>
      <c r="C139" s="49"/>
      <c r="D139" s="49"/>
      <c r="E139" s="49"/>
      <c r="F139" s="50" t="s">
        <v>428</v>
      </c>
      <c r="G139" s="50"/>
      <c r="H139" s="51">
        <v>0</v>
      </c>
      <c r="I139" s="52"/>
      <c r="J139" s="53"/>
      <c r="K139" s="53"/>
      <c r="L139" s="53"/>
      <c r="M139" s="53"/>
      <c r="N139" s="53"/>
      <c r="O139" s="53"/>
      <c r="P139" s="53"/>
      <c r="Q139" s="53"/>
      <c r="R139" s="53"/>
      <c r="S139" s="53"/>
      <c r="T139" s="53"/>
      <c r="U139" s="53"/>
      <c r="V139" s="53"/>
      <c r="W139" s="52">
        <v>0</v>
      </c>
      <c r="X139" s="53">
        <v>0</v>
      </c>
      <c r="Y139" s="53">
        <v>0</v>
      </c>
      <c r="Z139" s="53"/>
      <c r="AA139" s="53"/>
      <c r="AB139" s="53"/>
      <c r="AC139" s="53">
        <v>0</v>
      </c>
      <c r="AD139" s="53">
        <v>0</v>
      </c>
      <c r="AE139" s="53">
        <v>0</v>
      </c>
      <c r="AF139" s="53">
        <v>0</v>
      </c>
      <c r="AG139" s="53">
        <v>0</v>
      </c>
      <c r="AH139" s="53">
        <v>0</v>
      </c>
      <c r="AI139" s="53">
        <v>0</v>
      </c>
      <c r="AJ139" s="53">
        <v>0</v>
      </c>
      <c r="AK139" s="53">
        <v>0</v>
      </c>
      <c r="AL139" s="53">
        <v>0</v>
      </c>
      <c r="AM139" s="53">
        <v>0</v>
      </c>
      <c r="AN139" s="53">
        <v>0</v>
      </c>
      <c r="AO139" s="53">
        <v>0</v>
      </c>
      <c r="AP139" s="53">
        <v>0</v>
      </c>
      <c r="AQ139" s="53">
        <v>0</v>
      </c>
      <c r="AR139" s="53">
        <v>0</v>
      </c>
      <c r="AS139" s="53">
        <v>0</v>
      </c>
      <c r="AT139" s="52"/>
      <c r="AU139" s="53"/>
      <c r="AV139" s="53"/>
      <c r="AW139" s="53"/>
      <c r="AX139" s="53"/>
      <c r="AY139" s="53"/>
      <c r="AZ139" s="52">
        <v>0</v>
      </c>
      <c r="BA139" s="53"/>
      <c r="BB139" s="53"/>
      <c r="BC139" s="53"/>
      <c r="BD139" s="53"/>
      <c r="BE139" s="53"/>
      <c r="BF139" s="53"/>
      <c r="BG139" s="53"/>
      <c r="BH139" s="53"/>
      <c r="BI139" s="53"/>
      <c r="BJ139" s="53">
        <v>0</v>
      </c>
      <c r="BK139" s="53">
        <v>0</v>
      </c>
      <c r="BL139" s="53">
        <v>0</v>
      </c>
      <c r="BM139" s="53"/>
      <c r="BN139" s="53"/>
      <c r="BO139" s="52"/>
      <c r="BP139" s="53"/>
      <c r="BQ139" s="53"/>
      <c r="BR139" s="54"/>
      <c r="BS139" s="54"/>
      <c r="BT139" s="52"/>
    </row>
    <row r="140" spans="1:72">
      <c r="A140" s="48" t="s">
        <v>167</v>
      </c>
      <c r="B140" s="49" t="s">
        <v>429</v>
      </c>
      <c r="C140" s="49"/>
      <c r="D140" s="49"/>
      <c r="E140" s="49"/>
      <c r="F140" s="50" t="s">
        <v>430</v>
      </c>
      <c r="G140" s="50"/>
      <c r="H140" s="51">
        <v>2213.1699627400399</v>
      </c>
      <c r="I140" s="52"/>
      <c r="J140" s="53"/>
      <c r="K140" s="53"/>
      <c r="L140" s="53"/>
      <c r="M140" s="53"/>
      <c r="N140" s="53"/>
      <c r="O140" s="53"/>
      <c r="P140" s="53"/>
      <c r="Q140" s="53"/>
      <c r="R140" s="53"/>
      <c r="S140" s="53"/>
      <c r="T140" s="53"/>
      <c r="U140" s="53"/>
      <c r="V140" s="53"/>
      <c r="W140" s="52">
        <v>1821.5104614502723</v>
      </c>
      <c r="X140" s="53">
        <v>0</v>
      </c>
      <c r="Y140" s="53">
        <v>0</v>
      </c>
      <c r="Z140" s="53"/>
      <c r="AA140" s="53"/>
      <c r="AB140" s="53"/>
      <c r="AC140" s="53">
        <v>0</v>
      </c>
      <c r="AD140" s="53">
        <v>235.62147702302474</v>
      </c>
      <c r="AE140" s="53">
        <v>737.7233209133467</v>
      </c>
      <c r="AF140" s="53">
        <v>0</v>
      </c>
      <c r="AG140" s="53">
        <v>0</v>
      </c>
      <c r="AH140" s="53">
        <v>0</v>
      </c>
      <c r="AI140" s="53">
        <v>0</v>
      </c>
      <c r="AJ140" s="53">
        <v>0</v>
      </c>
      <c r="AK140" s="53">
        <v>0</v>
      </c>
      <c r="AL140" s="53">
        <v>0</v>
      </c>
      <c r="AM140" s="53">
        <v>0</v>
      </c>
      <c r="AN140" s="53">
        <v>13.542562338779019</v>
      </c>
      <c r="AO140" s="53">
        <v>37.116652335912867</v>
      </c>
      <c r="AP140" s="53">
        <v>358.62711378618513</v>
      </c>
      <c r="AQ140" s="53">
        <v>405.44090952517433</v>
      </c>
      <c r="AR140" s="53">
        <v>0</v>
      </c>
      <c r="AS140" s="53">
        <v>33.438425527849432</v>
      </c>
      <c r="AT140" s="52">
        <v>391.65950128976783</v>
      </c>
      <c r="AU140" s="53">
        <v>391.65950128976783</v>
      </c>
      <c r="AV140" s="53"/>
      <c r="AW140" s="53"/>
      <c r="AX140" s="53"/>
      <c r="AY140" s="53"/>
      <c r="AZ140" s="52">
        <v>0</v>
      </c>
      <c r="BA140" s="53"/>
      <c r="BB140" s="53"/>
      <c r="BC140" s="53"/>
      <c r="BD140" s="53"/>
      <c r="BE140" s="53"/>
      <c r="BF140" s="53"/>
      <c r="BG140" s="53"/>
      <c r="BH140" s="53"/>
      <c r="BI140" s="53"/>
      <c r="BJ140" s="53">
        <v>0</v>
      </c>
      <c r="BK140" s="53">
        <v>0</v>
      </c>
      <c r="BL140" s="53">
        <v>0</v>
      </c>
      <c r="BM140" s="53"/>
      <c r="BN140" s="53"/>
      <c r="BO140" s="52"/>
      <c r="BP140" s="53"/>
      <c r="BQ140" s="53"/>
      <c r="BR140" s="54"/>
      <c r="BS140" s="54"/>
      <c r="BT140" s="52"/>
    </row>
    <row r="141" spans="1:72" s="95" customFormat="1">
      <c r="A141" s="88"/>
      <c r="B141" s="89"/>
      <c r="C141" s="89" t="s">
        <v>431</v>
      </c>
      <c r="D141" s="89"/>
      <c r="E141" s="89"/>
      <c r="F141" s="90" t="s">
        <v>432</v>
      </c>
      <c r="G141" s="90"/>
      <c r="H141" s="91">
        <v>1362.4964173115504</v>
      </c>
      <c r="I141" s="92">
        <v>0</v>
      </c>
      <c r="J141" s="93">
        <v>0</v>
      </c>
      <c r="K141" s="93">
        <v>0</v>
      </c>
      <c r="L141" s="93">
        <v>0</v>
      </c>
      <c r="M141" s="93">
        <v>0</v>
      </c>
      <c r="N141" s="93">
        <v>0</v>
      </c>
      <c r="O141" s="93">
        <v>0</v>
      </c>
      <c r="P141" s="93">
        <v>0</v>
      </c>
      <c r="Q141" s="93">
        <v>0</v>
      </c>
      <c r="R141" s="93">
        <v>0</v>
      </c>
      <c r="S141" s="93">
        <v>0</v>
      </c>
      <c r="T141" s="93">
        <v>0</v>
      </c>
      <c r="U141" s="93">
        <v>0</v>
      </c>
      <c r="V141" s="93">
        <v>0</v>
      </c>
      <c r="W141" s="92">
        <v>970.83691602178271</v>
      </c>
      <c r="X141" s="93"/>
      <c r="Y141" s="93"/>
      <c r="Z141" s="93"/>
      <c r="AA141" s="93"/>
      <c r="AB141" s="93"/>
      <c r="AC141" s="93"/>
      <c r="AD141" s="93">
        <v>235.62147702302474</v>
      </c>
      <c r="AE141" s="93">
        <v>705.78962453425049</v>
      </c>
      <c r="AF141" s="93"/>
      <c r="AG141" s="93"/>
      <c r="AH141" s="93"/>
      <c r="AI141" s="93"/>
      <c r="AJ141" s="93"/>
      <c r="AK141" s="93"/>
      <c r="AL141" s="93"/>
      <c r="AM141" s="93">
        <v>0</v>
      </c>
      <c r="AN141" s="93">
        <v>13.542562338779019</v>
      </c>
      <c r="AO141" s="93"/>
      <c r="AP141" s="93"/>
      <c r="AQ141" s="93">
        <v>15.883252125728479</v>
      </c>
      <c r="AR141" s="93"/>
      <c r="AS141" s="93"/>
      <c r="AT141" s="92">
        <v>391.65950128976783</v>
      </c>
      <c r="AU141" s="93">
        <v>391.65950128976783</v>
      </c>
      <c r="AV141" s="93">
        <v>0</v>
      </c>
      <c r="AW141" s="93">
        <v>0</v>
      </c>
      <c r="AX141" s="93">
        <v>0</v>
      </c>
      <c r="AY141" s="93">
        <v>0</v>
      </c>
      <c r="AZ141" s="92"/>
      <c r="BA141" s="93"/>
      <c r="BB141" s="93"/>
      <c r="BC141" s="93"/>
      <c r="BD141" s="93"/>
      <c r="BE141" s="93"/>
      <c r="BF141" s="93"/>
      <c r="BG141" s="93"/>
      <c r="BH141" s="93"/>
      <c r="BI141" s="93"/>
      <c r="BJ141" s="93"/>
      <c r="BK141" s="93"/>
      <c r="BL141" s="93"/>
      <c r="BM141" s="93"/>
      <c r="BN141" s="93"/>
      <c r="BO141" s="92"/>
      <c r="BP141" s="93"/>
      <c r="BQ141" s="93"/>
      <c r="BR141" s="94"/>
      <c r="BS141" s="94"/>
      <c r="BT141" s="92"/>
    </row>
    <row r="142" spans="1:72">
      <c r="A142" s="48" t="s">
        <v>167</v>
      </c>
      <c r="B142" s="49" t="s">
        <v>433</v>
      </c>
      <c r="C142" s="49"/>
      <c r="D142" s="49"/>
      <c r="E142" s="49"/>
      <c r="F142" s="50" t="s">
        <v>434</v>
      </c>
      <c r="G142" s="50"/>
      <c r="H142" s="51">
        <v>0</v>
      </c>
      <c r="I142" s="52">
        <v>0</v>
      </c>
      <c r="J142" s="53">
        <v>0</v>
      </c>
      <c r="K142" s="53">
        <v>0</v>
      </c>
      <c r="L142" s="53">
        <v>0</v>
      </c>
      <c r="M142" s="53">
        <v>0</v>
      </c>
      <c r="N142" s="53">
        <v>0</v>
      </c>
      <c r="O142" s="53">
        <v>0</v>
      </c>
      <c r="P142" s="53">
        <v>0</v>
      </c>
      <c r="Q142" s="53">
        <v>0</v>
      </c>
      <c r="R142" s="53">
        <v>0</v>
      </c>
      <c r="S142" s="53">
        <v>0</v>
      </c>
      <c r="T142" s="53">
        <v>0</v>
      </c>
      <c r="U142" s="53">
        <v>0</v>
      </c>
      <c r="V142" s="53">
        <v>0</v>
      </c>
      <c r="W142" s="52">
        <v>0</v>
      </c>
      <c r="X142" s="53">
        <v>0</v>
      </c>
      <c r="Y142" s="53">
        <v>0</v>
      </c>
      <c r="Z142" s="53"/>
      <c r="AA142" s="53"/>
      <c r="AB142" s="53"/>
      <c r="AC142" s="53">
        <v>0</v>
      </c>
      <c r="AD142" s="53">
        <v>0</v>
      </c>
      <c r="AE142" s="53">
        <v>0</v>
      </c>
      <c r="AF142" s="53">
        <v>0</v>
      </c>
      <c r="AG142" s="53">
        <v>0</v>
      </c>
      <c r="AH142" s="53">
        <v>0</v>
      </c>
      <c r="AI142" s="53">
        <v>0</v>
      </c>
      <c r="AJ142" s="53">
        <v>0</v>
      </c>
      <c r="AK142" s="53">
        <v>0</v>
      </c>
      <c r="AL142" s="53">
        <v>0</v>
      </c>
      <c r="AM142" s="53">
        <v>0</v>
      </c>
      <c r="AN142" s="53">
        <v>0</v>
      </c>
      <c r="AO142" s="53">
        <v>0</v>
      </c>
      <c r="AP142" s="53">
        <v>0</v>
      </c>
      <c r="AQ142" s="53">
        <v>0</v>
      </c>
      <c r="AR142" s="53">
        <v>0</v>
      </c>
      <c r="AS142" s="53">
        <v>0</v>
      </c>
      <c r="AT142" s="52">
        <v>0</v>
      </c>
      <c r="AU142" s="53">
        <v>0</v>
      </c>
      <c r="AV142" s="53">
        <v>0</v>
      </c>
      <c r="AW142" s="53">
        <v>0</v>
      </c>
      <c r="AX142" s="53">
        <v>0</v>
      </c>
      <c r="AY142" s="53">
        <v>0</v>
      </c>
      <c r="AZ142" s="52">
        <v>0</v>
      </c>
      <c r="BA142" s="53"/>
      <c r="BB142" s="53"/>
      <c r="BC142" s="53"/>
      <c r="BD142" s="53"/>
      <c r="BE142" s="53"/>
      <c r="BF142" s="53"/>
      <c r="BG142" s="53"/>
      <c r="BH142" s="53"/>
      <c r="BI142" s="53"/>
      <c r="BJ142" s="53">
        <v>0</v>
      </c>
      <c r="BK142" s="53">
        <v>0</v>
      </c>
      <c r="BL142" s="53">
        <v>0</v>
      </c>
      <c r="BM142" s="53"/>
      <c r="BN142" s="53"/>
      <c r="BO142" s="52"/>
      <c r="BP142" s="53"/>
      <c r="BQ142" s="53"/>
      <c r="BR142" s="54"/>
      <c r="BS142" s="54"/>
      <c r="BT142" s="52"/>
    </row>
    <row r="143" spans="1:72">
      <c r="A143" s="48" t="s">
        <v>167</v>
      </c>
      <c r="B143" s="49" t="s">
        <v>435</v>
      </c>
      <c r="C143" s="49"/>
      <c r="D143" s="49"/>
      <c r="E143" s="49"/>
      <c r="F143" s="50" t="s">
        <v>436</v>
      </c>
      <c r="G143" s="50"/>
      <c r="H143" s="51">
        <v>0</v>
      </c>
      <c r="I143" s="52">
        <v>0</v>
      </c>
      <c r="J143" s="53">
        <v>0</v>
      </c>
      <c r="K143" s="53">
        <v>0</v>
      </c>
      <c r="L143" s="53">
        <v>0</v>
      </c>
      <c r="M143" s="53">
        <v>0</v>
      </c>
      <c r="N143" s="53">
        <v>0</v>
      </c>
      <c r="O143" s="53">
        <v>0</v>
      </c>
      <c r="P143" s="53">
        <v>0</v>
      </c>
      <c r="Q143" s="53">
        <v>0</v>
      </c>
      <c r="R143" s="53">
        <v>0</v>
      </c>
      <c r="S143" s="53">
        <v>0</v>
      </c>
      <c r="T143" s="53">
        <v>0</v>
      </c>
      <c r="U143" s="53">
        <v>0</v>
      </c>
      <c r="V143" s="53">
        <v>0</v>
      </c>
      <c r="W143" s="52">
        <v>0</v>
      </c>
      <c r="X143" s="53">
        <v>0</v>
      </c>
      <c r="Y143" s="53">
        <v>0</v>
      </c>
      <c r="Z143" s="53"/>
      <c r="AA143" s="53"/>
      <c r="AB143" s="53"/>
      <c r="AC143" s="53">
        <v>0</v>
      </c>
      <c r="AD143" s="53">
        <v>0</v>
      </c>
      <c r="AE143" s="53">
        <v>0</v>
      </c>
      <c r="AF143" s="53">
        <v>0</v>
      </c>
      <c r="AG143" s="53">
        <v>0</v>
      </c>
      <c r="AH143" s="53">
        <v>0</v>
      </c>
      <c r="AI143" s="53">
        <v>0</v>
      </c>
      <c r="AJ143" s="53">
        <v>0</v>
      </c>
      <c r="AK143" s="53">
        <v>0</v>
      </c>
      <c r="AL143" s="53">
        <v>0</v>
      </c>
      <c r="AM143" s="53">
        <v>0</v>
      </c>
      <c r="AN143" s="53">
        <v>0</v>
      </c>
      <c r="AO143" s="53">
        <v>0</v>
      </c>
      <c r="AP143" s="53">
        <v>0</v>
      </c>
      <c r="AQ143" s="53">
        <v>0</v>
      </c>
      <c r="AR143" s="53">
        <v>0</v>
      </c>
      <c r="AS143" s="53">
        <v>0</v>
      </c>
      <c r="AT143" s="52">
        <v>0</v>
      </c>
      <c r="AU143" s="53">
        <v>0</v>
      </c>
      <c r="AV143" s="53">
        <v>0</v>
      </c>
      <c r="AW143" s="53">
        <v>0</v>
      </c>
      <c r="AX143" s="53">
        <v>0</v>
      </c>
      <c r="AY143" s="53">
        <v>0</v>
      </c>
      <c r="AZ143" s="52">
        <v>0</v>
      </c>
      <c r="BA143" s="53"/>
      <c r="BB143" s="53"/>
      <c r="BC143" s="53"/>
      <c r="BD143" s="53"/>
      <c r="BE143" s="53"/>
      <c r="BF143" s="53"/>
      <c r="BG143" s="53"/>
      <c r="BH143" s="53"/>
      <c r="BI143" s="53"/>
      <c r="BJ143" s="53">
        <v>0</v>
      </c>
      <c r="BK143" s="53">
        <v>0</v>
      </c>
      <c r="BL143" s="53">
        <v>0</v>
      </c>
      <c r="BM143" s="53"/>
      <c r="BN143" s="53"/>
      <c r="BO143" s="52"/>
      <c r="BP143" s="53"/>
      <c r="BQ143" s="53"/>
      <c r="BR143" s="54"/>
      <c r="BS143" s="54"/>
      <c r="BT143" s="52"/>
    </row>
    <row r="144" spans="1:72">
      <c r="A144" s="96" t="s">
        <v>167</v>
      </c>
      <c r="B144" s="97" t="s">
        <v>437</v>
      </c>
      <c r="C144" s="97"/>
      <c r="D144" s="97"/>
      <c r="E144" s="97"/>
      <c r="F144" s="98" t="s">
        <v>438</v>
      </c>
      <c r="G144" s="98"/>
      <c r="H144" s="99">
        <v>57.036400114646028</v>
      </c>
      <c r="I144" s="100">
        <v>57.036400114646028</v>
      </c>
      <c r="J144" s="101">
        <v>0</v>
      </c>
      <c r="K144" s="101">
        <v>0</v>
      </c>
      <c r="L144" s="101">
        <v>57.036400114646028</v>
      </c>
      <c r="M144" s="101">
        <v>0</v>
      </c>
      <c r="N144" s="101">
        <v>0</v>
      </c>
      <c r="O144" s="101">
        <v>0</v>
      </c>
      <c r="P144" s="101">
        <v>0</v>
      </c>
      <c r="Q144" s="101">
        <v>0</v>
      </c>
      <c r="R144" s="101">
        <v>0</v>
      </c>
      <c r="S144" s="101">
        <v>0</v>
      </c>
      <c r="T144" s="101">
        <v>0</v>
      </c>
      <c r="U144" s="101">
        <v>0</v>
      </c>
      <c r="V144" s="101">
        <v>0</v>
      </c>
      <c r="W144" s="100"/>
      <c r="X144" s="101"/>
      <c r="Y144" s="101"/>
      <c r="Z144" s="101"/>
      <c r="AA144" s="101"/>
      <c r="AB144" s="101"/>
      <c r="AC144" s="101"/>
      <c r="AD144" s="101"/>
      <c r="AE144" s="101"/>
      <c r="AF144" s="101"/>
      <c r="AG144" s="101"/>
      <c r="AH144" s="101"/>
      <c r="AI144" s="101"/>
      <c r="AJ144" s="101"/>
      <c r="AK144" s="101"/>
      <c r="AL144" s="101"/>
      <c r="AM144" s="101"/>
      <c r="AN144" s="101"/>
      <c r="AO144" s="101"/>
      <c r="AP144" s="101"/>
      <c r="AQ144" s="101"/>
      <c r="AR144" s="101"/>
      <c r="AS144" s="101"/>
      <c r="AT144" s="100">
        <v>0</v>
      </c>
      <c r="AU144" s="101"/>
      <c r="AV144" s="101">
        <v>0</v>
      </c>
      <c r="AW144" s="101">
        <v>0</v>
      </c>
      <c r="AX144" s="101">
        <v>0</v>
      </c>
      <c r="AY144" s="101">
        <v>0</v>
      </c>
      <c r="AZ144" s="100"/>
      <c r="BA144" s="101"/>
      <c r="BB144" s="101"/>
      <c r="BC144" s="101"/>
      <c r="BD144" s="101"/>
      <c r="BE144" s="101"/>
      <c r="BF144" s="101"/>
      <c r="BG144" s="101"/>
      <c r="BH144" s="101"/>
      <c r="BI144" s="101"/>
      <c r="BJ144" s="101"/>
      <c r="BK144" s="101"/>
      <c r="BL144" s="101"/>
      <c r="BM144" s="101"/>
      <c r="BN144" s="101"/>
      <c r="BO144" s="100"/>
      <c r="BP144" s="101"/>
      <c r="BQ144" s="101"/>
      <c r="BR144" s="102"/>
      <c r="BS144" s="102"/>
      <c r="BT144" s="100"/>
    </row>
    <row r="145" spans="1:72">
      <c r="A145" s="82" t="s">
        <v>439</v>
      </c>
      <c r="B145" s="82"/>
      <c r="C145" s="82"/>
      <c r="D145" s="82"/>
      <c r="E145" s="82"/>
      <c r="F145" s="83" t="s">
        <v>440</v>
      </c>
      <c r="G145" s="83"/>
      <c r="H145" s="84">
        <v>18792.108531575428</v>
      </c>
      <c r="I145" s="85">
        <v>602.91869685678796</v>
      </c>
      <c r="J145" s="86">
        <v>0</v>
      </c>
      <c r="K145" s="86">
        <v>0</v>
      </c>
      <c r="L145" s="86">
        <v>428.20292347377472</v>
      </c>
      <c r="M145" s="86">
        <v>0</v>
      </c>
      <c r="N145" s="86">
        <v>0</v>
      </c>
      <c r="O145" s="86">
        <v>0</v>
      </c>
      <c r="P145" s="86">
        <v>174.71577338301327</v>
      </c>
      <c r="Q145" s="86">
        <v>0</v>
      </c>
      <c r="R145" s="86">
        <v>0</v>
      </c>
      <c r="S145" s="86">
        <v>0</v>
      </c>
      <c r="T145" s="86">
        <v>0</v>
      </c>
      <c r="U145" s="86">
        <v>0</v>
      </c>
      <c r="V145" s="86">
        <v>0</v>
      </c>
      <c r="W145" s="85">
        <v>6686.9207987006776</v>
      </c>
      <c r="X145" s="86"/>
      <c r="Y145" s="86"/>
      <c r="Z145" s="86"/>
      <c r="AA145" s="86"/>
      <c r="AB145" s="86"/>
      <c r="AC145" s="86"/>
      <c r="AD145" s="86">
        <v>234.52278589853825</v>
      </c>
      <c r="AE145" s="86">
        <v>204.81035635807777</v>
      </c>
      <c r="AF145" s="86">
        <v>1036.997229387599</v>
      </c>
      <c r="AG145" s="86">
        <v>2.1018438903219643</v>
      </c>
      <c r="AH145" s="86"/>
      <c r="AI145" s="86">
        <v>832.80787236075275</v>
      </c>
      <c r="AJ145" s="86">
        <v>34.990923855928152</v>
      </c>
      <c r="AK145" s="86"/>
      <c r="AL145" s="86">
        <v>4230.9400974491255</v>
      </c>
      <c r="AM145" s="86">
        <v>88.850673545428492</v>
      </c>
      <c r="AN145" s="86"/>
      <c r="AO145" s="86"/>
      <c r="AP145" s="86"/>
      <c r="AQ145" s="86">
        <v>20.899015954905895</v>
      </c>
      <c r="AR145" s="86"/>
      <c r="AS145" s="86"/>
      <c r="AT145" s="85">
        <v>412.82124773096399</v>
      </c>
      <c r="AU145" s="86">
        <v>344.46355211617464</v>
      </c>
      <c r="AV145" s="86">
        <v>0</v>
      </c>
      <c r="AW145" s="86">
        <v>68.357695614789336</v>
      </c>
      <c r="AX145" s="86">
        <v>0</v>
      </c>
      <c r="AY145" s="86">
        <v>0</v>
      </c>
      <c r="AZ145" s="85">
        <v>1166.4994745390275</v>
      </c>
      <c r="BA145" s="86"/>
      <c r="BB145" s="86"/>
      <c r="BC145" s="86"/>
      <c r="BD145" s="86">
        <v>0</v>
      </c>
      <c r="BE145" s="86"/>
      <c r="BF145" s="86">
        <v>999.02073182382719</v>
      </c>
      <c r="BG145" s="86">
        <v>0</v>
      </c>
      <c r="BH145" s="86">
        <v>15.357791153147987</v>
      </c>
      <c r="BI145" s="86">
        <v>19.848094009744912</v>
      </c>
      <c r="BJ145" s="86">
        <v>8.9567211235310982</v>
      </c>
      <c r="BK145" s="86">
        <v>120.42610107958345</v>
      </c>
      <c r="BL145" s="86">
        <v>0</v>
      </c>
      <c r="BM145" s="86">
        <v>2.8900353491927007</v>
      </c>
      <c r="BN145" s="86">
        <v>0</v>
      </c>
      <c r="BO145" s="85">
        <v>19.848094009744912</v>
      </c>
      <c r="BP145" s="86">
        <v>0</v>
      </c>
      <c r="BQ145" s="86">
        <v>19.848094009744912</v>
      </c>
      <c r="BR145" s="87"/>
      <c r="BS145" s="87">
        <v>377.92586223368681</v>
      </c>
      <c r="BT145" s="85">
        <v>9525.1982420942004</v>
      </c>
    </row>
    <row r="146" spans="1:72">
      <c r="A146" s="68" t="s">
        <v>167</v>
      </c>
      <c r="B146" s="69" t="s">
        <v>441</v>
      </c>
      <c r="C146" s="69"/>
      <c r="D146" s="69"/>
      <c r="E146" s="69"/>
      <c r="F146" s="70" t="s">
        <v>442</v>
      </c>
      <c r="G146" s="70"/>
      <c r="H146" s="71">
        <v>5898.9920703162315</v>
      </c>
      <c r="I146" s="72">
        <v>602.91869685678796</v>
      </c>
      <c r="J146" s="73">
        <v>0</v>
      </c>
      <c r="K146" s="73">
        <v>0</v>
      </c>
      <c r="L146" s="73">
        <v>428.20292347377472</v>
      </c>
      <c r="M146" s="73">
        <v>0</v>
      </c>
      <c r="N146" s="73">
        <v>0</v>
      </c>
      <c r="O146" s="73">
        <v>0</v>
      </c>
      <c r="P146" s="73">
        <v>174.71577338301327</v>
      </c>
      <c r="Q146" s="73">
        <v>0</v>
      </c>
      <c r="R146" s="73">
        <v>0</v>
      </c>
      <c r="S146" s="73">
        <v>0</v>
      </c>
      <c r="T146" s="73">
        <v>0</v>
      </c>
      <c r="U146" s="73">
        <v>0</v>
      </c>
      <c r="V146" s="73">
        <v>0</v>
      </c>
      <c r="W146" s="72">
        <v>863.30849336008407</v>
      </c>
      <c r="X146" s="73"/>
      <c r="Y146" s="73"/>
      <c r="Z146" s="73"/>
      <c r="AA146" s="73"/>
      <c r="AB146" s="73"/>
      <c r="AC146" s="73"/>
      <c r="AD146" s="73">
        <v>234.52278589853825</v>
      </c>
      <c r="AE146" s="73">
        <v>175.07404222795452</v>
      </c>
      <c r="AF146" s="73"/>
      <c r="AG146" s="73"/>
      <c r="AH146" s="73"/>
      <c r="AI146" s="73"/>
      <c r="AJ146" s="73">
        <v>1.0270373554982324</v>
      </c>
      <c r="AK146" s="73"/>
      <c r="AL146" s="73">
        <v>391.18180949651281</v>
      </c>
      <c r="AM146" s="73">
        <v>43.947644979459248</v>
      </c>
      <c r="AN146" s="73"/>
      <c r="AO146" s="73"/>
      <c r="AP146" s="73"/>
      <c r="AQ146" s="73">
        <v>17.55517340212095</v>
      </c>
      <c r="AR146" s="73"/>
      <c r="AS146" s="73"/>
      <c r="AT146" s="72">
        <v>293.1594535205885</v>
      </c>
      <c r="AU146" s="73">
        <v>224.80175790579918</v>
      </c>
      <c r="AV146" s="73">
        <v>0</v>
      </c>
      <c r="AW146" s="73">
        <v>68.357695614789336</v>
      </c>
      <c r="AX146" s="73">
        <v>0</v>
      </c>
      <c r="AY146" s="73">
        <v>0</v>
      </c>
      <c r="AZ146" s="72">
        <v>340.73755612878568</v>
      </c>
      <c r="BA146" s="73"/>
      <c r="BB146" s="73"/>
      <c r="BC146" s="73"/>
      <c r="BD146" s="73">
        <v>0</v>
      </c>
      <c r="BE146" s="73"/>
      <c r="BF146" s="73">
        <v>316.4708130314321</v>
      </c>
      <c r="BG146" s="73">
        <v>0</v>
      </c>
      <c r="BH146" s="73">
        <v>4.4186490876086744</v>
      </c>
      <c r="BI146" s="73">
        <v>19.848094009744912</v>
      </c>
      <c r="BJ146" s="73">
        <v>0</v>
      </c>
      <c r="BK146" s="73">
        <v>0</v>
      </c>
      <c r="BL146" s="73">
        <v>0</v>
      </c>
      <c r="BM146" s="73">
        <v>0</v>
      </c>
      <c r="BN146" s="73">
        <v>0</v>
      </c>
      <c r="BO146" s="72">
        <v>19.848094009744912</v>
      </c>
      <c r="BP146" s="73">
        <v>0</v>
      </c>
      <c r="BQ146" s="73">
        <v>19.848094009744912</v>
      </c>
      <c r="BR146" s="74"/>
      <c r="BS146" s="74">
        <v>39.624534250501576</v>
      </c>
      <c r="BT146" s="72">
        <v>3739.3713576000764</v>
      </c>
    </row>
    <row r="147" spans="1:72">
      <c r="A147" s="55"/>
      <c r="B147" s="48" t="s">
        <v>167</v>
      </c>
      <c r="C147" s="49" t="s">
        <v>443</v>
      </c>
      <c r="D147" s="49"/>
      <c r="E147" s="49"/>
      <c r="F147" s="50" t="s">
        <v>444</v>
      </c>
      <c r="G147" s="50"/>
      <c r="H147" s="51">
        <v>793.51772236552972</v>
      </c>
      <c r="I147" s="52">
        <v>294.04318333811023</v>
      </c>
      <c r="J147" s="53">
        <v>0</v>
      </c>
      <c r="K147" s="53">
        <v>0</v>
      </c>
      <c r="L147" s="53">
        <v>176.50711760771949</v>
      </c>
      <c r="M147" s="53">
        <v>0</v>
      </c>
      <c r="N147" s="53">
        <v>0</v>
      </c>
      <c r="O147" s="53">
        <v>0</v>
      </c>
      <c r="P147" s="53">
        <v>117.53606573039075</v>
      </c>
      <c r="Q147" s="53">
        <v>0</v>
      </c>
      <c r="R147" s="53">
        <v>0</v>
      </c>
      <c r="S147" s="53">
        <v>0</v>
      </c>
      <c r="T147" s="53">
        <v>0</v>
      </c>
      <c r="U147" s="53">
        <v>0</v>
      </c>
      <c r="V147" s="53">
        <v>0</v>
      </c>
      <c r="W147" s="52">
        <v>13.590331518104518</v>
      </c>
      <c r="X147" s="53"/>
      <c r="Y147" s="53"/>
      <c r="Z147" s="53"/>
      <c r="AA147" s="53"/>
      <c r="AB147" s="53"/>
      <c r="AC147" s="53"/>
      <c r="AD147" s="53"/>
      <c r="AE147" s="53">
        <v>2.1973822489729624</v>
      </c>
      <c r="AF147" s="53"/>
      <c r="AG147" s="53"/>
      <c r="AH147" s="53"/>
      <c r="AI147" s="53"/>
      <c r="AJ147" s="53"/>
      <c r="AK147" s="53"/>
      <c r="AL147" s="53">
        <v>7.2131460781503769</v>
      </c>
      <c r="AM147" s="53">
        <v>0</v>
      </c>
      <c r="AN147" s="53"/>
      <c r="AO147" s="53"/>
      <c r="AP147" s="53"/>
      <c r="AQ147" s="53">
        <v>4.179803190981179</v>
      </c>
      <c r="AR147" s="53"/>
      <c r="AS147" s="53"/>
      <c r="AT147" s="52">
        <v>48.915639629311165</v>
      </c>
      <c r="AU147" s="53">
        <v>0.95538358650998367</v>
      </c>
      <c r="AV147" s="53">
        <v>0</v>
      </c>
      <c r="AW147" s="53">
        <v>47.960256042801184</v>
      </c>
      <c r="AX147" s="53">
        <v>0</v>
      </c>
      <c r="AY147" s="53">
        <v>0</v>
      </c>
      <c r="AZ147" s="52">
        <v>2.698958631890704</v>
      </c>
      <c r="BA147" s="53"/>
      <c r="BB147" s="53"/>
      <c r="BC147" s="53"/>
      <c r="BD147" s="53">
        <v>0</v>
      </c>
      <c r="BE147" s="53"/>
      <c r="BF147" s="53">
        <v>2.698958631890704</v>
      </c>
      <c r="BG147" s="53">
        <v>0</v>
      </c>
      <c r="BH147" s="53">
        <v>0</v>
      </c>
      <c r="BI147" s="53">
        <v>0</v>
      </c>
      <c r="BJ147" s="53">
        <v>0</v>
      </c>
      <c r="BK147" s="53">
        <v>0</v>
      </c>
      <c r="BL147" s="53">
        <v>0</v>
      </c>
      <c r="BM147" s="53">
        <v>0</v>
      </c>
      <c r="BN147" s="53">
        <v>0</v>
      </c>
      <c r="BO147" s="52">
        <v>0</v>
      </c>
      <c r="BP147" s="53">
        <v>0</v>
      </c>
      <c r="BQ147" s="53">
        <v>0</v>
      </c>
      <c r="BR147" s="54"/>
      <c r="BS147" s="54">
        <v>0.21496130696474633</v>
      </c>
      <c r="BT147" s="52">
        <v>434.05464794114835</v>
      </c>
    </row>
    <row r="148" spans="1:72">
      <c r="A148" s="55"/>
      <c r="B148" s="48" t="s">
        <v>167</v>
      </c>
      <c r="C148" s="49" t="s">
        <v>445</v>
      </c>
      <c r="D148" s="49"/>
      <c r="E148" s="49"/>
      <c r="F148" s="50" t="s">
        <v>446</v>
      </c>
      <c r="G148" s="50"/>
      <c r="H148" s="51">
        <v>1355.1638482850865</v>
      </c>
      <c r="I148" s="52">
        <v>222.81933696379096</v>
      </c>
      <c r="J148" s="53">
        <v>0</v>
      </c>
      <c r="K148" s="53">
        <v>0</v>
      </c>
      <c r="L148" s="53">
        <v>175.16958058660552</v>
      </c>
      <c r="M148" s="53">
        <v>0</v>
      </c>
      <c r="N148" s="53">
        <v>0</v>
      </c>
      <c r="O148" s="53">
        <v>0</v>
      </c>
      <c r="P148" s="53">
        <v>47.64975637718544</v>
      </c>
      <c r="Q148" s="53">
        <v>0</v>
      </c>
      <c r="R148" s="53">
        <v>0</v>
      </c>
      <c r="S148" s="53">
        <v>0</v>
      </c>
      <c r="T148" s="53">
        <v>0</v>
      </c>
      <c r="U148" s="53">
        <v>0</v>
      </c>
      <c r="V148" s="53">
        <v>0</v>
      </c>
      <c r="W148" s="52">
        <v>359.74968950033434</v>
      </c>
      <c r="X148" s="53"/>
      <c r="Y148" s="53"/>
      <c r="Z148" s="53"/>
      <c r="AA148" s="53"/>
      <c r="AB148" s="53"/>
      <c r="AC148" s="53"/>
      <c r="AD148" s="53">
        <v>234.52278589853825</v>
      </c>
      <c r="AE148" s="53">
        <v>63.867392758192409</v>
      </c>
      <c r="AF148" s="53"/>
      <c r="AG148" s="53"/>
      <c r="AH148" s="53"/>
      <c r="AI148" s="53"/>
      <c r="AJ148" s="53"/>
      <c r="AK148" s="53"/>
      <c r="AL148" s="53">
        <v>49.417216012228906</v>
      </c>
      <c r="AM148" s="53">
        <v>8.5984522785898534</v>
      </c>
      <c r="AN148" s="53"/>
      <c r="AO148" s="53"/>
      <c r="AP148" s="53"/>
      <c r="AQ148" s="53">
        <v>3.3438425527849431</v>
      </c>
      <c r="AR148" s="53"/>
      <c r="AS148" s="53"/>
      <c r="AT148" s="52">
        <v>100.86462214579153</v>
      </c>
      <c r="AU148" s="53">
        <v>85.363523454667046</v>
      </c>
      <c r="AV148" s="53">
        <v>0</v>
      </c>
      <c r="AW148" s="53">
        <v>15.501098691124486</v>
      </c>
      <c r="AX148" s="53">
        <v>0</v>
      </c>
      <c r="AY148" s="53">
        <v>0</v>
      </c>
      <c r="AZ148" s="52">
        <v>35.182000573230148</v>
      </c>
      <c r="BA148" s="53"/>
      <c r="BB148" s="53"/>
      <c r="BC148" s="53"/>
      <c r="BD148" s="53">
        <v>0</v>
      </c>
      <c r="BE148" s="53"/>
      <c r="BF148" s="53">
        <v>32.244196044711948</v>
      </c>
      <c r="BG148" s="53">
        <v>0</v>
      </c>
      <c r="BH148" s="53">
        <v>0</v>
      </c>
      <c r="BI148" s="53">
        <v>2.9378045285181997</v>
      </c>
      <c r="BJ148" s="53">
        <v>0</v>
      </c>
      <c r="BK148" s="53">
        <v>0</v>
      </c>
      <c r="BL148" s="53">
        <v>0</v>
      </c>
      <c r="BM148" s="53">
        <v>0</v>
      </c>
      <c r="BN148" s="53">
        <v>0</v>
      </c>
      <c r="BO148" s="52">
        <v>2.9378045285181997</v>
      </c>
      <c r="BP148" s="53">
        <v>0</v>
      </c>
      <c r="BQ148" s="53">
        <v>2.9378045285181997</v>
      </c>
      <c r="BR148" s="54"/>
      <c r="BS148" s="54">
        <v>10.055412248017578</v>
      </c>
      <c r="BT148" s="52">
        <v>623.55498232540367</v>
      </c>
    </row>
    <row r="149" spans="1:72">
      <c r="A149" s="55"/>
      <c r="B149" s="48" t="s">
        <v>167</v>
      </c>
      <c r="C149" s="49" t="s">
        <v>447</v>
      </c>
      <c r="D149" s="49"/>
      <c r="E149" s="49"/>
      <c r="F149" s="50" t="s">
        <v>448</v>
      </c>
      <c r="G149" s="50"/>
      <c r="H149" s="51">
        <v>1695.9730581828603</v>
      </c>
      <c r="I149" s="52">
        <v>0</v>
      </c>
      <c r="J149" s="53">
        <v>0</v>
      </c>
      <c r="K149" s="53">
        <v>0</v>
      </c>
      <c r="L149" s="53">
        <v>0</v>
      </c>
      <c r="M149" s="53">
        <v>0</v>
      </c>
      <c r="N149" s="53">
        <v>0</v>
      </c>
      <c r="O149" s="53">
        <v>0</v>
      </c>
      <c r="P149" s="53">
        <v>0</v>
      </c>
      <c r="Q149" s="53">
        <v>0</v>
      </c>
      <c r="R149" s="53">
        <v>0</v>
      </c>
      <c r="S149" s="53">
        <v>0</v>
      </c>
      <c r="T149" s="53">
        <v>0</v>
      </c>
      <c r="U149" s="53">
        <v>0</v>
      </c>
      <c r="V149" s="53">
        <v>0</v>
      </c>
      <c r="W149" s="52">
        <v>23.526320817808347</v>
      </c>
      <c r="X149" s="53"/>
      <c r="Y149" s="53"/>
      <c r="Z149" s="53"/>
      <c r="AA149" s="53"/>
      <c r="AB149" s="53"/>
      <c r="AC149" s="53"/>
      <c r="AD149" s="53"/>
      <c r="AE149" s="53">
        <v>16.52813604662272</v>
      </c>
      <c r="AF149" s="53"/>
      <c r="AG149" s="53"/>
      <c r="AH149" s="53"/>
      <c r="AI149" s="53"/>
      <c r="AJ149" s="53"/>
      <c r="AK149" s="53"/>
      <c r="AL149" s="53">
        <v>6.1861087226521443</v>
      </c>
      <c r="AM149" s="53">
        <v>0</v>
      </c>
      <c r="AN149" s="53"/>
      <c r="AO149" s="53"/>
      <c r="AP149" s="53"/>
      <c r="AQ149" s="53">
        <v>0.83596063819623578</v>
      </c>
      <c r="AR149" s="53"/>
      <c r="AS149" s="53"/>
      <c r="AT149" s="52">
        <v>34.704308779975158</v>
      </c>
      <c r="AU149" s="53">
        <v>34.704308779975158</v>
      </c>
      <c r="AV149" s="53">
        <v>0</v>
      </c>
      <c r="AW149" s="53">
        <v>0</v>
      </c>
      <c r="AX149" s="53">
        <v>0</v>
      </c>
      <c r="AY149" s="53">
        <v>0</v>
      </c>
      <c r="AZ149" s="52">
        <v>0</v>
      </c>
      <c r="BA149" s="53"/>
      <c r="BB149" s="53"/>
      <c r="BC149" s="53"/>
      <c r="BD149" s="53">
        <v>0</v>
      </c>
      <c r="BE149" s="53"/>
      <c r="BF149" s="53">
        <v>0</v>
      </c>
      <c r="BG149" s="53">
        <v>0</v>
      </c>
      <c r="BH149" s="53">
        <v>0</v>
      </c>
      <c r="BI149" s="53">
        <v>0</v>
      </c>
      <c r="BJ149" s="53">
        <v>0</v>
      </c>
      <c r="BK149" s="53">
        <v>0</v>
      </c>
      <c r="BL149" s="53">
        <v>0</v>
      </c>
      <c r="BM149" s="53">
        <v>0</v>
      </c>
      <c r="BN149" s="53">
        <v>0</v>
      </c>
      <c r="BO149" s="52">
        <v>0</v>
      </c>
      <c r="BP149" s="53">
        <v>0</v>
      </c>
      <c r="BQ149" s="53">
        <v>0</v>
      </c>
      <c r="BR149" s="54"/>
      <c r="BS149" s="54">
        <v>1.5524983280787235</v>
      </c>
      <c r="BT149" s="52">
        <v>1636.1899302569982</v>
      </c>
    </row>
    <row r="150" spans="1:72">
      <c r="A150" s="55"/>
      <c r="B150" s="48" t="s">
        <v>167</v>
      </c>
      <c r="C150" s="49" t="s">
        <v>449</v>
      </c>
      <c r="D150" s="49"/>
      <c r="E150" s="49"/>
      <c r="F150" s="50" t="s">
        <v>450</v>
      </c>
      <c r="G150" s="50"/>
      <c r="H150" s="51">
        <v>308.99493646699148</v>
      </c>
      <c r="I150" s="52">
        <v>86.032291965224033</v>
      </c>
      <c r="J150" s="53">
        <v>0</v>
      </c>
      <c r="K150" s="53">
        <v>0</v>
      </c>
      <c r="L150" s="53">
        <v>76.502340689786948</v>
      </c>
      <c r="M150" s="53">
        <v>0</v>
      </c>
      <c r="N150" s="53">
        <v>0</v>
      </c>
      <c r="O150" s="53">
        <v>0</v>
      </c>
      <c r="P150" s="53">
        <v>9.529951275437087</v>
      </c>
      <c r="Q150" s="53">
        <v>0</v>
      </c>
      <c r="R150" s="53">
        <v>0</v>
      </c>
      <c r="S150" s="53">
        <v>0</v>
      </c>
      <c r="T150" s="53">
        <v>0</v>
      </c>
      <c r="U150" s="53">
        <v>0</v>
      </c>
      <c r="V150" s="53">
        <v>0</v>
      </c>
      <c r="W150" s="52">
        <v>58.636667622050247</v>
      </c>
      <c r="X150" s="53"/>
      <c r="Y150" s="53"/>
      <c r="Z150" s="53"/>
      <c r="AA150" s="53"/>
      <c r="AB150" s="53"/>
      <c r="AC150" s="53"/>
      <c r="AD150" s="53"/>
      <c r="AE150" s="53">
        <v>31.933696379096205</v>
      </c>
      <c r="AF150" s="53"/>
      <c r="AG150" s="53"/>
      <c r="AH150" s="53"/>
      <c r="AI150" s="53"/>
      <c r="AJ150" s="53"/>
      <c r="AK150" s="53"/>
      <c r="AL150" s="53">
        <v>17.507404222795451</v>
      </c>
      <c r="AM150" s="53">
        <v>0</v>
      </c>
      <c r="AN150" s="53"/>
      <c r="AO150" s="53"/>
      <c r="AP150" s="53"/>
      <c r="AQ150" s="53">
        <v>9.1955670201585935</v>
      </c>
      <c r="AR150" s="53"/>
      <c r="AS150" s="53"/>
      <c r="AT150" s="52">
        <v>48.796216680997418</v>
      </c>
      <c r="AU150" s="53">
        <v>43.899875800133749</v>
      </c>
      <c r="AV150" s="53">
        <v>0</v>
      </c>
      <c r="AW150" s="53">
        <v>4.8963408808636668</v>
      </c>
      <c r="AX150" s="53">
        <v>0</v>
      </c>
      <c r="AY150" s="53">
        <v>0</v>
      </c>
      <c r="AZ150" s="52">
        <v>27.252316805197285</v>
      </c>
      <c r="BA150" s="53"/>
      <c r="BB150" s="53"/>
      <c r="BC150" s="53"/>
      <c r="BD150" s="53">
        <v>0</v>
      </c>
      <c r="BE150" s="53"/>
      <c r="BF150" s="53">
        <v>11.225757141492309</v>
      </c>
      <c r="BG150" s="53">
        <v>0</v>
      </c>
      <c r="BH150" s="53">
        <v>0</v>
      </c>
      <c r="BI150" s="53">
        <v>16.026559663704976</v>
      </c>
      <c r="BJ150" s="53">
        <v>0</v>
      </c>
      <c r="BK150" s="53">
        <v>0</v>
      </c>
      <c r="BL150" s="53">
        <v>0</v>
      </c>
      <c r="BM150" s="53">
        <v>0</v>
      </c>
      <c r="BN150" s="53">
        <v>0</v>
      </c>
      <c r="BO150" s="52">
        <v>16.026559663704976</v>
      </c>
      <c r="BP150" s="53">
        <v>0</v>
      </c>
      <c r="BQ150" s="53">
        <v>16.026559663704976</v>
      </c>
      <c r="BR150" s="54"/>
      <c r="BS150" s="54">
        <v>0.38215343460399348</v>
      </c>
      <c r="BT150" s="52">
        <v>71.892614884876281</v>
      </c>
    </row>
    <row r="151" spans="1:72">
      <c r="A151" s="55"/>
      <c r="B151" s="48" t="s">
        <v>167</v>
      </c>
      <c r="C151" s="49" t="s">
        <v>451</v>
      </c>
      <c r="D151" s="49"/>
      <c r="E151" s="49"/>
      <c r="F151" s="50" t="s">
        <v>452</v>
      </c>
      <c r="G151" s="50"/>
      <c r="H151" s="51">
        <v>58.947167287665998</v>
      </c>
      <c r="I151" s="52">
        <v>0</v>
      </c>
      <c r="J151" s="53">
        <v>0</v>
      </c>
      <c r="K151" s="53">
        <v>0</v>
      </c>
      <c r="L151" s="53">
        <v>0</v>
      </c>
      <c r="M151" s="53">
        <v>0</v>
      </c>
      <c r="N151" s="53">
        <v>0</v>
      </c>
      <c r="O151" s="53">
        <v>0</v>
      </c>
      <c r="P151" s="53">
        <v>0</v>
      </c>
      <c r="Q151" s="53">
        <v>0</v>
      </c>
      <c r="R151" s="53">
        <v>0</v>
      </c>
      <c r="S151" s="53">
        <v>0</v>
      </c>
      <c r="T151" s="53">
        <v>0</v>
      </c>
      <c r="U151" s="53">
        <v>0</v>
      </c>
      <c r="V151" s="53">
        <v>0</v>
      </c>
      <c r="W151" s="52">
        <v>10.58087322059807</v>
      </c>
      <c r="X151" s="53"/>
      <c r="Y151" s="53"/>
      <c r="Z151" s="53"/>
      <c r="AA151" s="53"/>
      <c r="AB151" s="53"/>
      <c r="AC151" s="53"/>
      <c r="AD151" s="53"/>
      <c r="AE151" s="53">
        <v>4.3947644979459248</v>
      </c>
      <c r="AF151" s="53"/>
      <c r="AG151" s="53"/>
      <c r="AH151" s="53"/>
      <c r="AI151" s="53"/>
      <c r="AJ151" s="53"/>
      <c r="AK151" s="53"/>
      <c r="AL151" s="53">
        <v>6.1861087226521443</v>
      </c>
      <c r="AM151" s="53">
        <v>0</v>
      </c>
      <c r="AN151" s="53"/>
      <c r="AO151" s="53"/>
      <c r="AP151" s="53"/>
      <c r="AQ151" s="53"/>
      <c r="AR151" s="53"/>
      <c r="AS151" s="53"/>
      <c r="AT151" s="52">
        <v>2.0779593006592147</v>
      </c>
      <c r="AU151" s="53">
        <v>2.0779593006592147</v>
      </c>
      <c r="AV151" s="53">
        <v>0</v>
      </c>
      <c r="AW151" s="53">
        <v>0</v>
      </c>
      <c r="AX151" s="53">
        <v>0</v>
      </c>
      <c r="AY151" s="53">
        <v>0</v>
      </c>
      <c r="AZ151" s="52">
        <v>0.11942294831374796</v>
      </c>
      <c r="BA151" s="53"/>
      <c r="BB151" s="53"/>
      <c r="BC151" s="53"/>
      <c r="BD151" s="53">
        <v>0</v>
      </c>
      <c r="BE151" s="53"/>
      <c r="BF151" s="53">
        <v>0.11942294831374796</v>
      </c>
      <c r="BG151" s="53">
        <v>0</v>
      </c>
      <c r="BH151" s="53">
        <v>0</v>
      </c>
      <c r="BI151" s="53">
        <v>0</v>
      </c>
      <c r="BJ151" s="53">
        <v>0</v>
      </c>
      <c r="BK151" s="53">
        <v>0</v>
      </c>
      <c r="BL151" s="53">
        <v>0</v>
      </c>
      <c r="BM151" s="53">
        <v>0</v>
      </c>
      <c r="BN151" s="53">
        <v>0</v>
      </c>
      <c r="BO151" s="52">
        <v>0</v>
      </c>
      <c r="BP151" s="53">
        <v>0</v>
      </c>
      <c r="BQ151" s="53">
        <v>0</v>
      </c>
      <c r="BR151" s="54"/>
      <c r="BS151" s="54">
        <v>3.3438425527849431</v>
      </c>
      <c r="BT151" s="52">
        <v>42.82506926531002</v>
      </c>
    </row>
    <row r="152" spans="1:72">
      <c r="A152" s="55"/>
      <c r="B152" s="48" t="s">
        <v>167</v>
      </c>
      <c r="C152" s="49" t="s">
        <v>453</v>
      </c>
      <c r="D152" s="49"/>
      <c r="E152" s="49"/>
      <c r="F152" s="50" t="s">
        <v>454</v>
      </c>
      <c r="G152" s="50"/>
      <c r="H152" s="51">
        <v>118.41979554791249</v>
      </c>
      <c r="I152" s="52">
        <v>0</v>
      </c>
      <c r="J152" s="53">
        <v>0</v>
      </c>
      <c r="K152" s="53">
        <v>0</v>
      </c>
      <c r="L152" s="53">
        <v>0</v>
      </c>
      <c r="M152" s="53">
        <v>0</v>
      </c>
      <c r="N152" s="53">
        <v>0</v>
      </c>
      <c r="O152" s="53">
        <v>0</v>
      </c>
      <c r="P152" s="53">
        <v>0</v>
      </c>
      <c r="Q152" s="53">
        <v>0</v>
      </c>
      <c r="R152" s="53">
        <v>0</v>
      </c>
      <c r="S152" s="53">
        <v>0</v>
      </c>
      <c r="T152" s="53">
        <v>0</v>
      </c>
      <c r="U152" s="53">
        <v>0</v>
      </c>
      <c r="V152" s="53">
        <v>0</v>
      </c>
      <c r="W152" s="52">
        <v>14.61736887360275</v>
      </c>
      <c r="X152" s="53"/>
      <c r="Y152" s="53"/>
      <c r="Z152" s="53"/>
      <c r="AA152" s="53"/>
      <c r="AB152" s="53"/>
      <c r="AC152" s="53"/>
      <c r="AD152" s="53"/>
      <c r="AE152" s="53">
        <v>3.2960733734594436</v>
      </c>
      <c r="AF152" s="53"/>
      <c r="AG152" s="53"/>
      <c r="AH152" s="53"/>
      <c r="AI152" s="53"/>
      <c r="AJ152" s="53"/>
      <c r="AK152" s="53"/>
      <c r="AL152" s="53">
        <v>11.321295500143307</v>
      </c>
      <c r="AM152" s="53">
        <v>0</v>
      </c>
      <c r="AN152" s="53"/>
      <c r="AO152" s="53"/>
      <c r="AP152" s="53"/>
      <c r="AQ152" s="53"/>
      <c r="AR152" s="53"/>
      <c r="AS152" s="53"/>
      <c r="AT152" s="52">
        <v>4.4186490876086744</v>
      </c>
      <c r="AU152" s="53">
        <v>4.4186490876086744</v>
      </c>
      <c r="AV152" s="53">
        <v>0</v>
      </c>
      <c r="AW152" s="53">
        <v>0</v>
      </c>
      <c r="AX152" s="53">
        <v>0</v>
      </c>
      <c r="AY152" s="53">
        <v>0</v>
      </c>
      <c r="AZ152" s="52">
        <v>7.1653768988248781E-2</v>
      </c>
      <c r="BA152" s="53"/>
      <c r="BB152" s="53"/>
      <c r="BC152" s="53"/>
      <c r="BD152" s="53">
        <v>0</v>
      </c>
      <c r="BE152" s="53"/>
      <c r="BF152" s="53">
        <v>7.1653768988248781E-2</v>
      </c>
      <c r="BG152" s="53">
        <v>0</v>
      </c>
      <c r="BH152" s="53">
        <v>0</v>
      </c>
      <c r="BI152" s="53">
        <v>0</v>
      </c>
      <c r="BJ152" s="53">
        <v>0</v>
      </c>
      <c r="BK152" s="53">
        <v>0</v>
      </c>
      <c r="BL152" s="53">
        <v>0</v>
      </c>
      <c r="BM152" s="53">
        <v>0</v>
      </c>
      <c r="BN152" s="53">
        <v>0</v>
      </c>
      <c r="BO152" s="52">
        <v>0</v>
      </c>
      <c r="BP152" s="53">
        <v>0</v>
      </c>
      <c r="BQ152" s="53">
        <v>0</v>
      </c>
      <c r="BR152" s="54"/>
      <c r="BS152" s="54">
        <v>3.9409572943536828</v>
      </c>
      <c r="BT152" s="52">
        <v>95.347281933696379</v>
      </c>
    </row>
    <row r="153" spans="1:72">
      <c r="A153" s="55"/>
      <c r="B153" s="48" t="s">
        <v>167</v>
      </c>
      <c r="C153" s="49" t="s">
        <v>455</v>
      </c>
      <c r="D153" s="49"/>
      <c r="E153" s="49"/>
      <c r="F153" s="50" t="s">
        <v>456</v>
      </c>
      <c r="G153" s="50"/>
      <c r="H153" s="51">
        <v>124.31928919461163</v>
      </c>
      <c r="I153" s="52">
        <v>0</v>
      </c>
      <c r="J153" s="53">
        <v>0</v>
      </c>
      <c r="K153" s="53">
        <v>0</v>
      </c>
      <c r="L153" s="53">
        <v>0</v>
      </c>
      <c r="M153" s="53">
        <v>0</v>
      </c>
      <c r="N153" s="53">
        <v>0</v>
      </c>
      <c r="O153" s="53">
        <v>0</v>
      </c>
      <c r="P153" s="53">
        <v>0</v>
      </c>
      <c r="Q153" s="53">
        <v>0</v>
      </c>
      <c r="R153" s="53">
        <v>0</v>
      </c>
      <c r="S153" s="53">
        <v>0</v>
      </c>
      <c r="T153" s="53">
        <v>0</v>
      </c>
      <c r="U153" s="53">
        <v>0</v>
      </c>
      <c r="V153" s="53">
        <v>0</v>
      </c>
      <c r="W153" s="52">
        <v>70.149039839495558</v>
      </c>
      <c r="X153" s="53"/>
      <c r="Y153" s="53"/>
      <c r="Z153" s="53"/>
      <c r="AA153" s="53"/>
      <c r="AB153" s="53"/>
      <c r="AC153" s="53"/>
      <c r="AD153" s="53"/>
      <c r="AE153" s="53">
        <v>2.1973822489729624</v>
      </c>
      <c r="AF153" s="53"/>
      <c r="AG153" s="53"/>
      <c r="AH153" s="53"/>
      <c r="AI153" s="53"/>
      <c r="AJ153" s="53">
        <v>1.0270373554982324</v>
      </c>
      <c r="AK153" s="53"/>
      <c r="AL153" s="53">
        <v>66.924620235024364</v>
      </c>
      <c r="AM153" s="53">
        <v>0</v>
      </c>
      <c r="AN153" s="53"/>
      <c r="AO153" s="53"/>
      <c r="AP153" s="53"/>
      <c r="AQ153" s="53"/>
      <c r="AR153" s="53"/>
      <c r="AS153" s="53"/>
      <c r="AT153" s="52">
        <v>3.630457628737938</v>
      </c>
      <c r="AU153" s="53">
        <v>3.630457628737938</v>
      </c>
      <c r="AV153" s="53">
        <v>0</v>
      </c>
      <c r="AW153" s="53">
        <v>0</v>
      </c>
      <c r="AX153" s="53">
        <v>0</v>
      </c>
      <c r="AY153" s="53">
        <v>0</v>
      </c>
      <c r="AZ153" s="52">
        <v>1.0270373554982324</v>
      </c>
      <c r="BA153" s="53"/>
      <c r="BB153" s="53"/>
      <c r="BC153" s="53"/>
      <c r="BD153" s="53">
        <v>0</v>
      </c>
      <c r="BE153" s="53"/>
      <c r="BF153" s="53">
        <v>1.0270373554982324</v>
      </c>
      <c r="BG153" s="53">
        <v>0</v>
      </c>
      <c r="BH153" s="53">
        <v>0</v>
      </c>
      <c r="BI153" s="53">
        <v>0</v>
      </c>
      <c r="BJ153" s="53">
        <v>0</v>
      </c>
      <c r="BK153" s="53">
        <v>0</v>
      </c>
      <c r="BL153" s="53">
        <v>0</v>
      </c>
      <c r="BM153" s="53">
        <v>0</v>
      </c>
      <c r="BN153" s="53">
        <v>0</v>
      </c>
      <c r="BO153" s="52">
        <v>0</v>
      </c>
      <c r="BP153" s="53">
        <v>0</v>
      </c>
      <c r="BQ153" s="53">
        <v>0</v>
      </c>
      <c r="BR153" s="54"/>
      <c r="BS153" s="54">
        <v>0.16719212763924715</v>
      </c>
      <c r="BT153" s="52">
        <v>49.345562243240657</v>
      </c>
    </row>
    <row r="154" spans="1:72">
      <c r="A154" s="55"/>
      <c r="B154" s="48" t="s">
        <v>167</v>
      </c>
      <c r="C154" s="49" t="s">
        <v>457</v>
      </c>
      <c r="D154" s="49"/>
      <c r="E154" s="49"/>
      <c r="F154" s="50" t="s">
        <v>458</v>
      </c>
      <c r="G154" s="50"/>
      <c r="H154" s="51">
        <v>359.20034393809112</v>
      </c>
      <c r="I154" s="52">
        <v>0</v>
      </c>
      <c r="J154" s="53">
        <v>0</v>
      </c>
      <c r="K154" s="53">
        <v>0</v>
      </c>
      <c r="L154" s="53">
        <v>0</v>
      </c>
      <c r="M154" s="53">
        <v>0</v>
      </c>
      <c r="N154" s="53">
        <v>0</v>
      </c>
      <c r="O154" s="53">
        <v>0</v>
      </c>
      <c r="P154" s="53">
        <v>0</v>
      </c>
      <c r="Q154" s="53">
        <v>0</v>
      </c>
      <c r="R154" s="53">
        <v>0</v>
      </c>
      <c r="S154" s="53">
        <v>0</v>
      </c>
      <c r="T154" s="53">
        <v>0</v>
      </c>
      <c r="U154" s="53">
        <v>0</v>
      </c>
      <c r="V154" s="53">
        <v>0</v>
      </c>
      <c r="W154" s="52">
        <v>91.215247922040689</v>
      </c>
      <c r="X154" s="53"/>
      <c r="Y154" s="53"/>
      <c r="Z154" s="53"/>
      <c r="AA154" s="53"/>
      <c r="AB154" s="53"/>
      <c r="AC154" s="53"/>
      <c r="AD154" s="53"/>
      <c r="AE154" s="53">
        <v>25.31766504251457</v>
      </c>
      <c r="AF154" s="53"/>
      <c r="AG154" s="53"/>
      <c r="AH154" s="53"/>
      <c r="AI154" s="53"/>
      <c r="AJ154" s="53"/>
      <c r="AK154" s="53"/>
      <c r="AL154" s="53">
        <v>65.87369828986337</v>
      </c>
      <c r="AM154" s="53">
        <v>0</v>
      </c>
      <c r="AN154" s="53"/>
      <c r="AO154" s="53"/>
      <c r="AP154" s="53"/>
      <c r="AQ154" s="53"/>
      <c r="AR154" s="53"/>
      <c r="AS154" s="53"/>
      <c r="AT154" s="52">
        <v>35.731346135473387</v>
      </c>
      <c r="AU154" s="53">
        <v>35.731346135473387</v>
      </c>
      <c r="AV154" s="53">
        <v>0</v>
      </c>
      <c r="AW154" s="53">
        <v>0</v>
      </c>
      <c r="AX154" s="53">
        <v>0</v>
      </c>
      <c r="AY154" s="53">
        <v>0</v>
      </c>
      <c r="AZ154" s="52">
        <v>2.698958631890704</v>
      </c>
      <c r="BA154" s="53"/>
      <c r="BB154" s="53"/>
      <c r="BC154" s="53"/>
      <c r="BD154" s="53">
        <v>0</v>
      </c>
      <c r="BE154" s="53"/>
      <c r="BF154" s="53">
        <v>1.815228814368969</v>
      </c>
      <c r="BG154" s="53">
        <v>0</v>
      </c>
      <c r="BH154" s="53">
        <v>0</v>
      </c>
      <c r="BI154" s="53">
        <v>0.88372981752173496</v>
      </c>
      <c r="BJ154" s="53">
        <v>0</v>
      </c>
      <c r="BK154" s="53">
        <v>0</v>
      </c>
      <c r="BL154" s="53">
        <v>0</v>
      </c>
      <c r="BM154" s="53">
        <v>0</v>
      </c>
      <c r="BN154" s="53">
        <v>0</v>
      </c>
      <c r="BO154" s="52">
        <v>0.88372981752173496</v>
      </c>
      <c r="BP154" s="53">
        <v>0</v>
      </c>
      <c r="BQ154" s="53">
        <v>0.88372981752173496</v>
      </c>
      <c r="BR154" s="54"/>
      <c r="BS154" s="54">
        <v>12.181140728002292</v>
      </c>
      <c r="BT154" s="52">
        <v>216.51380529282505</v>
      </c>
    </row>
    <row r="155" spans="1:72">
      <c r="A155" s="55"/>
      <c r="B155" s="48" t="s">
        <v>167</v>
      </c>
      <c r="C155" s="49" t="s">
        <v>459</v>
      </c>
      <c r="D155" s="49"/>
      <c r="E155" s="49"/>
      <c r="F155" s="50" t="s">
        <v>460</v>
      </c>
      <c r="G155" s="50"/>
      <c r="H155" s="51">
        <v>589.28059615935797</v>
      </c>
      <c r="I155" s="52">
        <v>0</v>
      </c>
      <c r="J155" s="53">
        <v>0</v>
      </c>
      <c r="K155" s="53">
        <v>0</v>
      </c>
      <c r="L155" s="53">
        <v>0</v>
      </c>
      <c r="M155" s="53">
        <v>0</v>
      </c>
      <c r="N155" s="53">
        <v>0</v>
      </c>
      <c r="O155" s="53">
        <v>0</v>
      </c>
      <c r="P155" s="53">
        <v>0</v>
      </c>
      <c r="Q155" s="53">
        <v>0</v>
      </c>
      <c r="R155" s="53">
        <v>0</v>
      </c>
      <c r="S155" s="53">
        <v>0</v>
      </c>
      <c r="T155" s="53">
        <v>0</v>
      </c>
      <c r="U155" s="53">
        <v>0</v>
      </c>
      <c r="V155" s="53">
        <v>0</v>
      </c>
      <c r="W155" s="52">
        <v>38.50195853635234</v>
      </c>
      <c r="X155" s="53"/>
      <c r="Y155" s="53"/>
      <c r="Z155" s="53"/>
      <c r="AA155" s="53"/>
      <c r="AB155" s="53"/>
      <c r="AC155" s="53"/>
      <c r="AD155" s="53"/>
      <c r="AE155" s="53">
        <v>1.0986911244864812</v>
      </c>
      <c r="AF155" s="53"/>
      <c r="AG155" s="53"/>
      <c r="AH155" s="53"/>
      <c r="AI155" s="53"/>
      <c r="AJ155" s="53"/>
      <c r="AK155" s="53"/>
      <c r="AL155" s="53">
        <v>2.0540747109964648</v>
      </c>
      <c r="AM155" s="53">
        <v>35.349192700869395</v>
      </c>
      <c r="AN155" s="53"/>
      <c r="AO155" s="53"/>
      <c r="AP155" s="53"/>
      <c r="AQ155" s="53"/>
      <c r="AR155" s="53"/>
      <c r="AS155" s="53"/>
      <c r="AT155" s="52">
        <v>5.0635330085029135</v>
      </c>
      <c r="AU155" s="53">
        <v>5.0635330085029135</v>
      </c>
      <c r="AV155" s="53">
        <v>0</v>
      </c>
      <c r="AW155" s="53">
        <v>0</v>
      </c>
      <c r="AX155" s="53">
        <v>0</v>
      </c>
      <c r="AY155" s="53">
        <v>0</v>
      </c>
      <c r="AZ155" s="52">
        <v>188.32998949078055</v>
      </c>
      <c r="BA155" s="53"/>
      <c r="BB155" s="53"/>
      <c r="BC155" s="53"/>
      <c r="BD155" s="53">
        <v>0</v>
      </c>
      <c r="BE155" s="53"/>
      <c r="BF155" s="53">
        <v>183.91134040317186</v>
      </c>
      <c r="BG155" s="53">
        <v>0</v>
      </c>
      <c r="BH155" s="53">
        <v>4.4186490876086744</v>
      </c>
      <c r="BI155" s="53">
        <v>0</v>
      </c>
      <c r="BJ155" s="53">
        <v>0</v>
      </c>
      <c r="BK155" s="53">
        <v>0</v>
      </c>
      <c r="BL155" s="53">
        <v>0</v>
      </c>
      <c r="BM155" s="53">
        <v>0</v>
      </c>
      <c r="BN155" s="53">
        <v>0</v>
      </c>
      <c r="BO155" s="52">
        <v>0</v>
      </c>
      <c r="BP155" s="53">
        <v>0</v>
      </c>
      <c r="BQ155" s="53">
        <v>0</v>
      </c>
      <c r="BR155" s="54"/>
      <c r="BS155" s="54">
        <v>0.11942294831374796</v>
      </c>
      <c r="BT155" s="52">
        <v>357.26569217540839</v>
      </c>
    </row>
    <row r="156" spans="1:72">
      <c r="A156" s="55"/>
      <c r="B156" s="48" t="s">
        <v>167</v>
      </c>
      <c r="C156" s="49" t="s">
        <v>461</v>
      </c>
      <c r="D156" s="49"/>
      <c r="E156" s="49"/>
      <c r="F156" s="50" t="s">
        <v>462</v>
      </c>
      <c r="G156" s="50"/>
      <c r="H156" s="51">
        <v>156.08579344606858</v>
      </c>
      <c r="I156" s="52">
        <v>0</v>
      </c>
      <c r="J156" s="53">
        <v>0</v>
      </c>
      <c r="K156" s="53">
        <v>0</v>
      </c>
      <c r="L156" s="53">
        <v>0</v>
      </c>
      <c r="M156" s="53">
        <v>0</v>
      </c>
      <c r="N156" s="53">
        <v>0</v>
      </c>
      <c r="O156" s="53">
        <v>0</v>
      </c>
      <c r="P156" s="53">
        <v>0</v>
      </c>
      <c r="Q156" s="53">
        <v>0</v>
      </c>
      <c r="R156" s="53">
        <v>0</v>
      </c>
      <c r="S156" s="53">
        <v>0</v>
      </c>
      <c r="T156" s="53">
        <v>0</v>
      </c>
      <c r="U156" s="53">
        <v>0</v>
      </c>
      <c r="V156" s="53">
        <v>0</v>
      </c>
      <c r="W156" s="52">
        <v>11.536256807108053</v>
      </c>
      <c r="X156" s="53"/>
      <c r="Y156" s="53"/>
      <c r="Z156" s="53"/>
      <c r="AA156" s="53"/>
      <c r="AB156" s="53"/>
      <c r="AC156" s="53"/>
      <c r="AD156" s="53"/>
      <c r="AE156" s="53">
        <v>3.2960733734594436</v>
      </c>
      <c r="AF156" s="53"/>
      <c r="AG156" s="53"/>
      <c r="AH156" s="53"/>
      <c r="AI156" s="53"/>
      <c r="AJ156" s="53"/>
      <c r="AK156" s="53"/>
      <c r="AL156" s="53">
        <v>8.2401834336486104</v>
      </c>
      <c r="AM156" s="53">
        <v>0</v>
      </c>
      <c r="AN156" s="53"/>
      <c r="AO156" s="53"/>
      <c r="AP156" s="53"/>
      <c r="AQ156" s="53"/>
      <c r="AR156" s="53"/>
      <c r="AS156" s="53"/>
      <c r="AT156" s="52">
        <v>4.3947644979459248</v>
      </c>
      <c r="AU156" s="53">
        <v>4.3947644979459248</v>
      </c>
      <c r="AV156" s="53">
        <v>0</v>
      </c>
      <c r="AW156" s="53">
        <v>0</v>
      </c>
      <c r="AX156" s="53">
        <v>0</v>
      </c>
      <c r="AY156" s="53">
        <v>0</v>
      </c>
      <c r="AZ156" s="52">
        <v>76.191841024171197</v>
      </c>
      <c r="BA156" s="53"/>
      <c r="BB156" s="53"/>
      <c r="BC156" s="53"/>
      <c r="BD156" s="53">
        <v>0</v>
      </c>
      <c r="BE156" s="53"/>
      <c r="BF156" s="53">
        <v>76.191841024171197</v>
      </c>
      <c r="BG156" s="53">
        <v>0</v>
      </c>
      <c r="BH156" s="53">
        <v>0</v>
      </c>
      <c r="BI156" s="53">
        <v>0</v>
      </c>
      <c r="BJ156" s="53">
        <v>0</v>
      </c>
      <c r="BK156" s="53">
        <v>0</v>
      </c>
      <c r="BL156" s="53">
        <v>0</v>
      </c>
      <c r="BM156" s="53">
        <v>0</v>
      </c>
      <c r="BN156" s="53">
        <v>0</v>
      </c>
      <c r="BO156" s="52">
        <v>0</v>
      </c>
      <c r="BP156" s="53">
        <v>0</v>
      </c>
      <c r="BQ156" s="53">
        <v>0</v>
      </c>
      <c r="BR156" s="54"/>
      <c r="BS156" s="54">
        <v>7.3803382057896245</v>
      </c>
      <c r="BT156" s="52">
        <v>56.582592911053787</v>
      </c>
    </row>
    <row r="157" spans="1:72">
      <c r="A157" s="55"/>
      <c r="B157" s="48" t="s">
        <v>167</v>
      </c>
      <c r="C157" s="49" t="s">
        <v>463</v>
      </c>
      <c r="D157" s="49"/>
      <c r="E157" s="49"/>
      <c r="F157" s="50" t="s">
        <v>464</v>
      </c>
      <c r="G157" s="50"/>
      <c r="H157" s="51">
        <v>268.20005732301519</v>
      </c>
      <c r="I157" s="52">
        <v>0</v>
      </c>
      <c r="J157" s="53">
        <v>0</v>
      </c>
      <c r="K157" s="53">
        <v>0</v>
      </c>
      <c r="L157" s="53">
        <v>0</v>
      </c>
      <c r="M157" s="53">
        <v>0</v>
      </c>
      <c r="N157" s="53">
        <v>0</v>
      </c>
      <c r="O157" s="53">
        <v>0</v>
      </c>
      <c r="P157" s="53">
        <v>0</v>
      </c>
      <c r="Q157" s="53">
        <v>0</v>
      </c>
      <c r="R157" s="53">
        <v>0</v>
      </c>
      <c r="S157" s="53">
        <v>0</v>
      </c>
      <c r="T157" s="53">
        <v>0</v>
      </c>
      <c r="U157" s="53">
        <v>0</v>
      </c>
      <c r="V157" s="53">
        <v>0</v>
      </c>
      <c r="W157" s="52">
        <v>156.80233113595108</v>
      </c>
      <c r="X157" s="53"/>
      <c r="Y157" s="53"/>
      <c r="Z157" s="53"/>
      <c r="AA157" s="53"/>
      <c r="AB157" s="53"/>
      <c r="AC157" s="53"/>
      <c r="AD157" s="53"/>
      <c r="AE157" s="53">
        <v>20.922900544568645</v>
      </c>
      <c r="AF157" s="53"/>
      <c r="AG157" s="53"/>
      <c r="AH157" s="53"/>
      <c r="AI157" s="53"/>
      <c r="AJ157" s="53"/>
      <c r="AK157" s="53"/>
      <c r="AL157" s="53">
        <v>135.87943059138243</v>
      </c>
      <c r="AM157" s="53">
        <v>0</v>
      </c>
      <c r="AN157" s="53"/>
      <c r="AO157" s="53"/>
      <c r="AP157" s="53"/>
      <c r="AQ157" s="53"/>
      <c r="AR157" s="53"/>
      <c r="AS157" s="53"/>
      <c r="AT157" s="52">
        <v>0.76430686920798696</v>
      </c>
      <c r="AU157" s="53">
        <v>0.76430686920798696</v>
      </c>
      <c r="AV157" s="53">
        <v>0</v>
      </c>
      <c r="AW157" s="53">
        <v>0</v>
      </c>
      <c r="AX157" s="53">
        <v>0</v>
      </c>
      <c r="AY157" s="53">
        <v>0</v>
      </c>
      <c r="AZ157" s="52">
        <v>4.3708799082831753</v>
      </c>
      <c r="BA157" s="53"/>
      <c r="BB157" s="53"/>
      <c r="BC157" s="53"/>
      <c r="BD157" s="53">
        <v>0</v>
      </c>
      <c r="BE157" s="53"/>
      <c r="BF157" s="53">
        <v>4.3708799082831753</v>
      </c>
      <c r="BG157" s="53">
        <v>0</v>
      </c>
      <c r="BH157" s="53">
        <v>0</v>
      </c>
      <c r="BI157" s="53">
        <v>0</v>
      </c>
      <c r="BJ157" s="53">
        <v>0</v>
      </c>
      <c r="BK157" s="53">
        <v>0</v>
      </c>
      <c r="BL157" s="53">
        <v>0</v>
      </c>
      <c r="BM157" s="53">
        <v>0</v>
      </c>
      <c r="BN157" s="53">
        <v>0</v>
      </c>
      <c r="BO157" s="52">
        <v>0</v>
      </c>
      <c r="BP157" s="53">
        <v>0</v>
      </c>
      <c r="BQ157" s="53">
        <v>0</v>
      </c>
      <c r="BR157" s="54"/>
      <c r="BS157" s="54">
        <v>0</v>
      </c>
      <c r="BT157" s="52">
        <v>106.28642399923569</v>
      </c>
    </row>
    <row r="158" spans="1:72">
      <c r="A158" s="55"/>
      <c r="B158" s="48" t="s">
        <v>167</v>
      </c>
      <c r="C158" s="49" t="s">
        <v>465</v>
      </c>
      <c r="D158" s="49"/>
      <c r="E158" s="49"/>
      <c r="F158" s="50" t="s">
        <v>466</v>
      </c>
      <c r="G158" s="50"/>
      <c r="H158" s="51">
        <v>8.2401834336486104</v>
      </c>
      <c r="I158" s="52">
        <v>0</v>
      </c>
      <c r="J158" s="53">
        <v>0</v>
      </c>
      <c r="K158" s="53">
        <v>0</v>
      </c>
      <c r="L158" s="53">
        <v>0</v>
      </c>
      <c r="M158" s="53">
        <v>0</v>
      </c>
      <c r="N158" s="53">
        <v>0</v>
      </c>
      <c r="O158" s="53">
        <v>0</v>
      </c>
      <c r="P158" s="53">
        <v>0</v>
      </c>
      <c r="Q158" s="53">
        <v>0</v>
      </c>
      <c r="R158" s="53">
        <v>0</v>
      </c>
      <c r="S158" s="53">
        <v>0</v>
      </c>
      <c r="T158" s="53">
        <v>0</v>
      </c>
      <c r="U158" s="53">
        <v>0</v>
      </c>
      <c r="V158" s="53">
        <v>0</v>
      </c>
      <c r="W158" s="52">
        <v>0</v>
      </c>
      <c r="X158" s="53"/>
      <c r="Y158" s="53"/>
      <c r="Z158" s="53"/>
      <c r="AA158" s="53"/>
      <c r="AB158" s="53"/>
      <c r="AC158" s="53"/>
      <c r="AD158" s="53"/>
      <c r="AE158" s="53"/>
      <c r="AF158" s="53"/>
      <c r="AG158" s="53"/>
      <c r="AH158" s="53"/>
      <c r="AI158" s="53"/>
      <c r="AJ158" s="53"/>
      <c r="AK158" s="53"/>
      <c r="AL158" s="53"/>
      <c r="AM158" s="53">
        <v>0</v>
      </c>
      <c r="AN158" s="53"/>
      <c r="AO158" s="53"/>
      <c r="AP158" s="53"/>
      <c r="AQ158" s="53"/>
      <c r="AR158" s="53"/>
      <c r="AS158" s="53"/>
      <c r="AT158" s="52">
        <v>0.47769179325499184</v>
      </c>
      <c r="AU158" s="53">
        <v>0.47769179325499184</v>
      </c>
      <c r="AV158" s="53">
        <v>0</v>
      </c>
      <c r="AW158" s="53">
        <v>0</v>
      </c>
      <c r="AX158" s="53">
        <v>0</v>
      </c>
      <c r="AY158" s="53">
        <v>0</v>
      </c>
      <c r="AZ158" s="52">
        <v>2.3884589662749593E-2</v>
      </c>
      <c r="BA158" s="53"/>
      <c r="BB158" s="53"/>
      <c r="BC158" s="53"/>
      <c r="BD158" s="53">
        <v>0</v>
      </c>
      <c r="BE158" s="53"/>
      <c r="BF158" s="53">
        <v>2.3884589662749593E-2</v>
      </c>
      <c r="BG158" s="53">
        <v>0</v>
      </c>
      <c r="BH158" s="53">
        <v>0</v>
      </c>
      <c r="BI158" s="53">
        <v>0</v>
      </c>
      <c r="BJ158" s="53">
        <v>0</v>
      </c>
      <c r="BK158" s="53">
        <v>0</v>
      </c>
      <c r="BL158" s="53">
        <v>0</v>
      </c>
      <c r="BM158" s="53">
        <v>0</v>
      </c>
      <c r="BN158" s="53">
        <v>0</v>
      </c>
      <c r="BO158" s="52">
        <v>0</v>
      </c>
      <c r="BP158" s="53">
        <v>0</v>
      </c>
      <c r="BQ158" s="53">
        <v>0</v>
      </c>
      <c r="BR158" s="54"/>
      <c r="BS158" s="54">
        <v>0</v>
      </c>
      <c r="BT158" s="52">
        <v>7.7386070507308684</v>
      </c>
    </row>
    <row r="159" spans="1:72">
      <c r="A159" s="55"/>
      <c r="B159" s="48" t="s">
        <v>167</v>
      </c>
      <c r="C159" s="49" t="s">
        <v>467</v>
      </c>
      <c r="D159" s="49"/>
      <c r="E159" s="49"/>
      <c r="F159" s="50" t="s">
        <v>468</v>
      </c>
      <c r="G159" s="50"/>
      <c r="H159" s="51">
        <v>62.601509506066684</v>
      </c>
      <c r="I159" s="52">
        <v>0</v>
      </c>
      <c r="J159" s="53">
        <v>0</v>
      </c>
      <c r="K159" s="53">
        <v>0</v>
      </c>
      <c r="L159" s="53">
        <v>0</v>
      </c>
      <c r="M159" s="53">
        <v>0</v>
      </c>
      <c r="N159" s="53">
        <v>0</v>
      </c>
      <c r="O159" s="53">
        <v>0</v>
      </c>
      <c r="P159" s="53">
        <v>0</v>
      </c>
      <c r="Q159" s="53">
        <v>0</v>
      </c>
      <c r="R159" s="53">
        <v>0</v>
      </c>
      <c r="S159" s="53">
        <v>0</v>
      </c>
      <c r="T159" s="53">
        <v>0</v>
      </c>
      <c r="U159" s="53">
        <v>0</v>
      </c>
      <c r="V159" s="53">
        <v>0</v>
      </c>
      <c r="W159" s="52">
        <v>14.402407566638004</v>
      </c>
      <c r="X159" s="53"/>
      <c r="Y159" s="53"/>
      <c r="Z159" s="53"/>
      <c r="AA159" s="53"/>
      <c r="AB159" s="53"/>
      <c r="AC159" s="53"/>
      <c r="AD159" s="53"/>
      <c r="AE159" s="53"/>
      <c r="AF159" s="53"/>
      <c r="AG159" s="53"/>
      <c r="AH159" s="53"/>
      <c r="AI159" s="53"/>
      <c r="AJ159" s="53"/>
      <c r="AK159" s="53"/>
      <c r="AL159" s="53">
        <v>14.402407566638004</v>
      </c>
      <c r="AM159" s="53">
        <v>0</v>
      </c>
      <c r="AN159" s="53"/>
      <c r="AO159" s="53"/>
      <c r="AP159" s="53"/>
      <c r="AQ159" s="53"/>
      <c r="AR159" s="53"/>
      <c r="AS159" s="53"/>
      <c r="AT159" s="52">
        <v>3.3438425527849431</v>
      </c>
      <c r="AU159" s="53">
        <v>3.3438425527849431</v>
      </c>
      <c r="AV159" s="53">
        <v>0</v>
      </c>
      <c r="AW159" s="53">
        <v>0</v>
      </c>
      <c r="AX159" s="53">
        <v>0</v>
      </c>
      <c r="AY159" s="53">
        <v>0</v>
      </c>
      <c r="AZ159" s="52">
        <v>2.7706124008789526</v>
      </c>
      <c r="BA159" s="53"/>
      <c r="BB159" s="53"/>
      <c r="BC159" s="53"/>
      <c r="BD159" s="53">
        <v>0</v>
      </c>
      <c r="BE159" s="53"/>
      <c r="BF159" s="53">
        <v>2.7706124008789526</v>
      </c>
      <c r="BG159" s="53">
        <v>0</v>
      </c>
      <c r="BH159" s="53">
        <v>0</v>
      </c>
      <c r="BI159" s="53">
        <v>0</v>
      </c>
      <c r="BJ159" s="53">
        <v>0</v>
      </c>
      <c r="BK159" s="53">
        <v>0</v>
      </c>
      <c r="BL159" s="53">
        <v>0</v>
      </c>
      <c r="BM159" s="53">
        <v>0</v>
      </c>
      <c r="BN159" s="53">
        <v>0</v>
      </c>
      <c r="BO159" s="52">
        <v>0</v>
      </c>
      <c r="BP159" s="53">
        <v>0</v>
      </c>
      <c r="BQ159" s="53">
        <v>0</v>
      </c>
      <c r="BR159" s="54"/>
      <c r="BS159" s="54">
        <v>0.28661507595299512</v>
      </c>
      <c r="BT159" s="52">
        <v>41.79803190981179</v>
      </c>
    </row>
    <row r="160" spans="1:72">
      <c r="A160" s="48" t="s">
        <v>167</v>
      </c>
      <c r="B160" s="49" t="s">
        <v>469</v>
      </c>
      <c r="C160" s="49"/>
      <c r="D160" s="49"/>
      <c r="E160" s="49"/>
      <c r="F160" s="50" t="s">
        <v>470</v>
      </c>
      <c r="G160" s="50"/>
      <c r="H160" s="51">
        <v>5046.1927964077577</v>
      </c>
      <c r="I160" s="52">
        <v>0</v>
      </c>
      <c r="J160" s="53">
        <v>0</v>
      </c>
      <c r="K160" s="53">
        <v>0</v>
      </c>
      <c r="L160" s="53">
        <v>0</v>
      </c>
      <c r="M160" s="53">
        <v>0</v>
      </c>
      <c r="N160" s="53">
        <v>0</v>
      </c>
      <c r="O160" s="53">
        <v>0</v>
      </c>
      <c r="P160" s="53">
        <v>0</v>
      </c>
      <c r="Q160" s="53">
        <v>0</v>
      </c>
      <c r="R160" s="53">
        <v>0</v>
      </c>
      <c r="S160" s="53">
        <v>0</v>
      </c>
      <c r="T160" s="53">
        <v>0</v>
      </c>
      <c r="U160" s="53">
        <v>0</v>
      </c>
      <c r="V160" s="53">
        <v>0</v>
      </c>
      <c r="W160" s="52">
        <v>4768.3194802713288</v>
      </c>
      <c r="X160" s="53"/>
      <c r="Y160" s="53"/>
      <c r="Z160" s="53"/>
      <c r="AA160" s="53"/>
      <c r="AB160" s="53"/>
      <c r="AC160" s="53"/>
      <c r="AD160" s="53"/>
      <c r="AE160" s="53">
        <v>2.1973822489729624</v>
      </c>
      <c r="AF160" s="53">
        <v>1012.873793828222</v>
      </c>
      <c r="AG160" s="53">
        <v>2.1018438903219643</v>
      </c>
      <c r="AH160" s="53"/>
      <c r="AI160" s="53">
        <v>799.87102321582108</v>
      </c>
      <c r="AJ160" s="53"/>
      <c r="AK160" s="53"/>
      <c r="AL160" s="53">
        <v>2910.1939428680612</v>
      </c>
      <c r="AM160" s="53">
        <v>41.081494219929297</v>
      </c>
      <c r="AN160" s="53"/>
      <c r="AO160" s="53"/>
      <c r="AP160" s="53"/>
      <c r="AQ160" s="53"/>
      <c r="AR160" s="53"/>
      <c r="AS160" s="53"/>
      <c r="AT160" s="52">
        <v>78.556415400783408</v>
      </c>
      <c r="AU160" s="53">
        <v>78.556415400783408</v>
      </c>
      <c r="AV160" s="53">
        <v>0</v>
      </c>
      <c r="AW160" s="53">
        <v>0</v>
      </c>
      <c r="AX160" s="53">
        <v>0</v>
      </c>
      <c r="AY160" s="53">
        <v>0</v>
      </c>
      <c r="AZ160" s="52">
        <v>133.29989490780548</v>
      </c>
      <c r="BA160" s="53"/>
      <c r="BB160" s="53"/>
      <c r="BC160" s="53"/>
      <c r="BD160" s="53">
        <v>0</v>
      </c>
      <c r="BE160" s="53"/>
      <c r="BF160" s="53">
        <v>0</v>
      </c>
      <c r="BG160" s="53">
        <v>0</v>
      </c>
      <c r="BH160" s="53">
        <v>1.0270373554982324</v>
      </c>
      <c r="BI160" s="53">
        <v>0</v>
      </c>
      <c r="BJ160" s="53">
        <v>8.9567211235310982</v>
      </c>
      <c r="BK160" s="53">
        <v>120.42610107958345</v>
      </c>
      <c r="BL160" s="53">
        <v>0</v>
      </c>
      <c r="BM160" s="53">
        <v>2.8900353491927007</v>
      </c>
      <c r="BN160" s="53">
        <v>0</v>
      </c>
      <c r="BO160" s="52">
        <v>0</v>
      </c>
      <c r="BP160" s="53">
        <v>0</v>
      </c>
      <c r="BQ160" s="53">
        <v>0</v>
      </c>
      <c r="BR160" s="54"/>
      <c r="BS160" s="54"/>
      <c r="BT160" s="52">
        <v>66.040890417502624</v>
      </c>
    </row>
    <row r="161" spans="1:73">
      <c r="A161" s="55"/>
      <c r="B161" s="48" t="s">
        <v>167</v>
      </c>
      <c r="C161" s="49" t="s">
        <v>471</v>
      </c>
      <c r="D161" s="49"/>
      <c r="E161" s="49"/>
      <c r="F161" s="50" t="s">
        <v>472</v>
      </c>
      <c r="G161" s="50"/>
      <c r="H161" s="51">
        <v>78.81914588707366</v>
      </c>
      <c r="I161" s="52">
        <v>0</v>
      </c>
      <c r="J161" s="53">
        <v>0</v>
      </c>
      <c r="K161" s="53">
        <v>0</v>
      </c>
      <c r="L161" s="53">
        <v>0</v>
      </c>
      <c r="M161" s="53">
        <v>0</v>
      </c>
      <c r="N161" s="53">
        <v>0</v>
      </c>
      <c r="O161" s="53">
        <v>0</v>
      </c>
      <c r="P161" s="53">
        <v>0</v>
      </c>
      <c r="Q161" s="53">
        <v>0</v>
      </c>
      <c r="R161" s="53">
        <v>0</v>
      </c>
      <c r="S161" s="53">
        <v>0</v>
      </c>
      <c r="T161" s="53">
        <v>0</v>
      </c>
      <c r="U161" s="53">
        <v>0</v>
      </c>
      <c r="V161" s="53">
        <v>0</v>
      </c>
      <c r="W161" s="52">
        <v>13.375370211139773</v>
      </c>
      <c r="X161" s="53"/>
      <c r="Y161" s="53"/>
      <c r="Z161" s="53"/>
      <c r="AA161" s="53"/>
      <c r="AB161" s="53"/>
      <c r="AC161" s="53"/>
      <c r="AD161" s="53"/>
      <c r="AE161" s="53"/>
      <c r="AF161" s="53"/>
      <c r="AG161" s="53"/>
      <c r="AH161" s="53"/>
      <c r="AI161" s="53"/>
      <c r="AJ161" s="53"/>
      <c r="AK161" s="53"/>
      <c r="AL161" s="53">
        <v>13.375370211139773</v>
      </c>
      <c r="AM161" s="53">
        <v>0</v>
      </c>
      <c r="AN161" s="53"/>
      <c r="AO161" s="53"/>
      <c r="AP161" s="53"/>
      <c r="AQ161" s="53"/>
      <c r="AR161" s="53"/>
      <c r="AS161" s="53"/>
      <c r="AT161" s="52">
        <v>0</v>
      </c>
      <c r="AU161" s="53"/>
      <c r="AV161" s="53">
        <v>0</v>
      </c>
      <c r="AW161" s="53">
        <v>0</v>
      </c>
      <c r="AX161" s="53">
        <v>0</v>
      </c>
      <c r="AY161" s="53">
        <v>0</v>
      </c>
      <c r="AZ161" s="52">
        <v>0</v>
      </c>
      <c r="BA161" s="53"/>
      <c r="BB161" s="53"/>
      <c r="BC161" s="53"/>
      <c r="BD161" s="53">
        <v>0</v>
      </c>
      <c r="BE161" s="53"/>
      <c r="BF161" s="53">
        <v>0</v>
      </c>
      <c r="BG161" s="53">
        <v>0</v>
      </c>
      <c r="BH161" s="53">
        <v>0</v>
      </c>
      <c r="BI161" s="53">
        <v>0</v>
      </c>
      <c r="BJ161" s="53">
        <v>0</v>
      </c>
      <c r="BK161" s="53">
        <v>0</v>
      </c>
      <c r="BL161" s="53">
        <v>0</v>
      </c>
      <c r="BM161" s="53">
        <v>0</v>
      </c>
      <c r="BN161" s="53">
        <v>0</v>
      </c>
      <c r="BO161" s="52">
        <v>0</v>
      </c>
      <c r="BP161" s="53">
        <v>0</v>
      </c>
      <c r="BQ161" s="53">
        <v>0</v>
      </c>
      <c r="BR161" s="54"/>
      <c r="BS161" s="54"/>
      <c r="BT161" s="52">
        <v>65.443775675933878</v>
      </c>
    </row>
    <row r="162" spans="1:73">
      <c r="A162" s="55"/>
      <c r="B162" s="48" t="s">
        <v>167</v>
      </c>
      <c r="C162" s="49" t="s">
        <v>473</v>
      </c>
      <c r="D162" s="49"/>
      <c r="E162" s="49"/>
      <c r="F162" s="50" t="s">
        <v>474</v>
      </c>
      <c r="G162" s="50"/>
      <c r="H162" s="51">
        <v>3290.6038024266741</v>
      </c>
      <c r="I162" s="52"/>
      <c r="J162" s="53"/>
      <c r="K162" s="53"/>
      <c r="L162" s="53"/>
      <c r="M162" s="53"/>
      <c r="N162" s="53"/>
      <c r="O162" s="53"/>
      <c r="P162" s="53"/>
      <c r="Q162" s="53"/>
      <c r="R162" s="53"/>
      <c r="S162" s="53"/>
      <c r="T162" s="53"/>
      <c r="U162" s="53"/>
      <c r="V162" s="53"/>
      <c r="W162" s="52">
        <v>3146.2692270946782</v>
      </c>
      <c r="X162" s="53"/>
      <c r="Y162" s="53"/>
      <c r="Z162" s="53"/>
      <c r="AA162" s="53"/>
      <c r="AB162" s="53"/>
      <c r="AC162" s="53"/>
      <c r="AD162" s="53"/>
      <c r="AE162" s="53">
        <v>2.1973822489729624</v>
      </c>
      <c r="AF162" s="53">
        <v>971.98337632559469</v>
      </c>
      <c r="AG162" s="53"/>
      <c r="AH162" s="53"/>
      <c r="AI162" s="53"/>
      <c r="AJ162" s="53"/>
      <c r="AK162" s="53"/>
      <c r="AL162" s="53">
        <v>2172.0884685201108</v>
      </c>
      <c r="AM162" s="53">
        <v>0</v>
      </c>
      <c r="AN162" s="53"/>
      <c r="AO162" s="53"/>
      <c r="AP162" s="53"/>
      <c r="AQ162" s="53"/>
      <c r="AR162" s="53"/>
      <c r="AS162" s="53"/>
      <c r="AT162" s="52">
        <v>10.413681092958823</v>
      </c>
      <c r="AU162" s="53">
        <v>10.413681092958823</v>
      </c>
      <c r="AV162" s="53"/>
      <c r="AW162" s="53"/>
      <c r="AX162" s="53"/>
      <c r="AY162" s="53"/>
      <c r="AZ162" s="52">
        <v>133.29989490780548</v>
      </c>
      <c r="BA162" s="53"/>
      <c r="BB162" s="53"/>
      <c r="BC162" s="53"/>
      <c r="BD162" s="53">
        <v>0</v>
      </c>
      <c r="BE162" s="53"/>
      <c r="BF162" s="53">
        <v>0</v>
      </c>
      <c r="BG162" s="53">
        <v>0</v>
      </c>
      <c r="BH162" s="53">
        <v>1.0270373554982324</v>
      </c>
      <c r="BI162" s="53">
        <v>0</v>
      </c>
      <c r="BJ162" s="53">
        <v>8.9567211235310982</v>
      </c>
      <c r="BK162" s="53">
        <v>120.42610107958345</v>
      </c>
      <c r="BL162" s="53">
        <v>0</v>
      </c>
      <c r="BM162" s="53">
        <v>2.8900353491927007</v>
      </c>
      <c r="BN162" s="53">
        <v>0</v>
      </c>
      <c r="BO162" s="52">
        <v>0</v>
      </c>
      <c r="BP162" s="53">
        <v>0</v>
      </c>
      <c r="BQ162" s="53">
        <v>0</v>
      </c>
      <c r="BR162" s="54"/>
      <c r="BS162" s="54"/>
      <c r="BT162" s="52">
        <v>0.59711474156873978</v>
      </c>
    </row>
    <row r="163" spans="1:73">
      <c r="A163" s="55"/>
      <c r="B163" s="48" t="s">
        <v>167</v>
      </c>
      <c r="C163" s="49" t="s">
        <v>475</v>
      </c>
      <c r="D163" s="49"/>
      <c r="E163" s="49"/>
      <c r="F163" s="50" t="s">
        <v>476</v>
      </c>
      <c r="G163" s="50"/>
      <c r="H163" s="51">
        <v>403.53014235215437</v>
      </c>
      <c r="I163" s="52"/>
      <c r="J163" s="53"/>
      <c r="K163" s="53"/>
      <c r="L163" s="53"/>
      <c r="M163" s="53"/>
      <c r="N163" s="53"/>
      <c r="O163" s="53"/>
      <c r="P163" s="53"/>
      <c r="Q163" s="53"/>
      <c r="R163" s="53"/>
      <c r="S163" s="53"/>
      <c r="T163" s="53"/>
      <c r="U163" s="53"/>
      <c r="V163" s="53"/>
      <c r="W163" s="52">
        <v>403.53014235215437</v>
      </c>
      <c r="X163" s="53"/>
      <c r="Y163" s="53"/>
      <c r="Z163" s="53"/>
      <c r="AA163" s="53"/>
      <c r="AB163" s="53"/>
      <c r="AC163" s="53"/>
      <c r="AD163" s="53"/>
      <c r="AE163" s="53"/>
      <c r="AF163" s="53"/>
      <c r="AG163" s="53"/>
      <c r="AH163" s="53"/>
      <c r="AI163" s="53">
        <v>403.53014235215437</v>
      </c>
      <c r="AJ163" s="53"/>
      <c r="AK163" s="53"/>
      <c r="AL163" s="53"/>
      <c r="AM163" s="53">
        <v>0</v>
      </c>
      <c r="AN163" s="53"/>
      <c r="AO163" s="53"/>
      <c r="AP163" s="53"/>
      <c r="AQ163" s="53"/>
      <c r="AR163" s="53"/>
      <c r="AS163" s="53"/>
      <c r="AT163" s="52"/>
      <c r="AU163" s="53"/>
      <c r="AV163" s="53"/>
      <c r="AW163" s="53"/>
      <c r="AX163" s="53"/>
      <c r="AY163" s="53"/>
      <c r="AZ163" s="52"/>
      <c r="BA163" s="53"/>
      <c r="BB163" s="53"/>
      <c r="BC163" s="53"/>
      <c r="BD163" s="53"/>
      <c r="BE163" s="53"/>
      <c r="BF163" s="53"/>
      <c r="BG163" s="53"/>
      <c r="BH163" s="53"/>
      <c r="BI163" s="53"/>
      <c r="BJ163" s="53"/>
      <c r="BK163" s="53"/>
      <c r="BL163" s="53"/>
      <c r="BM163" s="53"/>
      <c r="BN163" s="53"/>
      <c r="BO163" s="52"/>
      <c r="BP163" s="53"/>
      <c r="BQ163" s="53"/>
      <c r="BR163" s="54"/>
      <c r="BS163" s="54"/>
      <c r="BT163" s="52"/>
    </row>
    <row r="164" spans="1:73">
      <c r="A164" s="55"/>
      <c r="B164" s="48" t="s">
        <v>167</v>
      </c>
      <c r="C164" s="49" t="s">
        <v>477</v>
      </c>
      <c r="D164" s="49"/>
      <c r="E164" s="49"/>
      <c r="F164" s="50" t="s">
        <v>478</v>
      </c>
      <c r="G164" s="50"/>
      <c r="H164" s="51">
        <v>398.41884016432596</v>
      </c>
      <c r="I164" s="52"/>
      <c r="J164" s="53"/>
      <c r="K164" s="53"/>
      <c r="L164" s="53"/>
      <c r="M164" s="53"/>
      <c r="N164" s="53"/>
      <c r="O164" s="53"/>
      <c r="P164" s="53"/>
      <c r="Q164" s="53"/>
      <c r="R164" s="53"/>
      <c r="S164" s="53"/>
      <c r="T164" s="53"/>
      <c r="U164" s="53"/>
      <c r="V164" s="53"/>
      <c r="W164" s="52">
        <v>398.41884016432596</v>
      </c>
      <c r="X164" s="53"/>
      <c r="Y164" s="53"/>
      <c r="Z164" s="53"/>
      <c r="AA164" s="53"/>
      <c r="AB164" s="53"/>
      <c r="AC164" s="53"/>
      <c r="AD164" s="53"/>
      <c r="AE164" s="53"/>
      <c r="AF164" s="53"/>
      <c r="AG164" s="53">
        <v>2.1018438903219643</v>
      </c>
      <c r="AH164" s="53"/>
      <c r="AI164" s="53">
        <v>396.34088086366677</v>
      </c>
      <c r="AJ164" s="53"/>
      <c r="AK164" s="53"/>
      <c r="AL164" s="53"/>
      <c r="AM164" s="53">
        <v>0</v>
      </c>
      <c r="AN164" s="53"/>
      <c r="AO164" s="53"/>
      <c r="AP164" s="53"/>
      <c r="AQ164" s="53"/>
      <c r="AR164" s="53"/>
      <c r="AS164" s="53"/>
      <c r="AT164" s="52"/>
      <c r="AU164" s="53"/>
      <c r="AV164" s="53"/>
      <c r="AW164" s="53"/>
      <c r="AX164" s="53"/>
      <c r="AY164" s="53"/>
      <c r="AZ164" s="52"/>
      <c r="BA164" s="53"/>
      <c r="BB164" s="53"/>
      <c r="BC164" s="53"/>
      <c r="BD164" s="53"/>
      <c r="BE164" s="53"/>
      <c r="BF164" s="53"/>
      <c r="BG164" s="53"/>
      <c r="BH164" s="53"/>
      <c r="BI164" s="53"/>
      <c r="BJ164" s="53"/>
      <c r="BK164" s="53"/>
      <c r="BL164" s="53"/>
      <c r="BM164" s="53"/>
      <c r="BN164" s="53"/>
      <c r="BO164" s="52"/>
      <c r="BP164" s="53"/>
      <c r="BQ164" s="53"/>
      <c r="BR164" s="54"/>
      <c r="BS164" s="54"/>
      <c r="BT164" s="52"/>
    </row>
    <row r="165" spans="1:73">
      <c r="A165" s="55"/>
      <c r="B165" s="48" t="s">
        <v>167</v>
      </c>
      <c r="C165" s="49" t="s">
        <v>479</v>
      </c>
      <c r="D165" s="49"/>
      <c r="E165" s="49"/>
      <c r="F165" s="50" t="s">
        <v>480</v>
      </c>
      <c r="G165" s="50"/>
      <c r="H165" s="51">
        <v>806.67813126970475</v>
      </c>
      <c r="I165" s="52">
        <v>0</v>
      </c>
      <c r="J165" s="53">
        <v>0</v>
      </c>
      <c r="K165" s="53">
        <v>0</v>
      </c>
      <c r="L165" s="53">
        <v>0</v>
      </c>
      <c r="M165" s="53">
        <v>0</v>
      </c>
      <c r="N165" s="53">
        <v>0</v>
      </c>
      <c r="O165" s="53">
        <v>0</v>
      </c>
      <c r="P165" s="53">
        <v>0</v>
      </c>
      <c r="Q165" s="53">
        <v>0</v>
      </c>
      <c r="R165" s="53">
        <v>0</v>
      </c>
      <c r="S165" s="53">
        <v>0</v>
      </c>
      <c r="T165" s="53">
        <v>0</v>
      </c>
      <c r="U165" s="53">
        <v>0</v>
      </c>
      <c r="V165" s="53">
        <v>0</v>
      </c>
      <c r="W165" s="52">
        <v>806.67813126970475</v>
      </c>
      <c r="X165" s="53"/>
      <c r="Y165" s="53"/>
      <c r="Z165" s="53"/>
      <c r="AA165" s="53"/>
      <c r="AB165" s="53"/>
      <c r="AC165" s="53"/>
      <c r="AD165" s="53"/>
      <c r="AE165" s="53"/>
      <c r="AF165" s="53">
        <v>40.890417502627301</v>
      </c>
      <c r="AG165" s="53"/>
      <c r="AH165" s="53"/>
      <c r="AI165" s="53"/>
      <c r="AJ165" s="53"/>
      <c r="AK165" s="53"/>
      <c r="AL165" s="53">
        <v>724.70621954714818</v>
      </c>
      <c r="AM165" s="53">
        <v>41.081494219929297</v>
      </c>
      <c r="AN165" s="53"/>
      <c r="AO165" s="53"/>
      <c r="AP165" s="53"/>
      <c r="AQ165" s="53"/>
      <c r="AR165" s="53"/>
      <c r="AS165" s="53"/>
      <c r="AT165" s="52">
        <v>0</v>
      </c>
      <c r="AU165" s="53"/>
      <c r="AV165" s="53">
        <v>0</v>
      </c>
      <c r="AW165" s="53">
        <v>0</v>
      </c>
      <c r="AX165" s="53">
        <v>0</v>
      </c>
      <c r="AY165" s="53">
        <v>0</v>
      </c>
      <c r="AZ165" s="52">
        <v>0</v>
      </c>
      <c r="BA165" s="53"/>
      <c r="BB165" s="53"/>
      <c r="BC165" s="53"/>
      <c r="BD165" s="53">
        <v>0</v>
      </c>
      <c r="BE165" s="53"/>
      <c r="BF165" s="53">
        <v>0</v>
      </c>
      <c r="BG165" s="53">
        <v>0</v>
      </c>
      <c r="BH165" s="53">
        <v>0</v>
      </c>
      <c r="BI165" s="53">
        <v>0</v>
      </c>
      <c r="BJ165" s="53">
        <v>0</v>
      </c>
      <c r="BK165" s="53">
        <v>0</v>
      </c>
      <c r="BL165" s="53">
        <v>0</v>
      </c>
      <c r="BM165" s="53">
        <v>0</v>
      </c>
      <c r="BN165" s="53">
        <v>0</v>
      </c>
      <c r="BO165" s="52">
        <v>0</v>
      </c>
      <c r="BP165" s="53">
        <v>0</v>
      </c>
      <c r="BQ165" s="53">
        <v>0</v>
      </c>
      <c r="BR165" s="54"/>
      <c r="BS165" s="54"/>
      <c r="BT165" s="52"/>
    </row>
    <row r="166" spans="1:73">
      <c r="A166" s="55"/>
      <c r="B166" s="48" t="s">
        <v>167</v>
      </c>
      <c r="C166" s="49" t="s">
        <v>481</v>
      </c>
      <c r="D166" s="49"/>
      <c r="E166" s="49"/>
      <c r="F166" s="50" t="s">
        <v>482</v>
      </c>
      <c r="G166" s="50"/>
      <c r="H166" s="51">
        <v>0</v>
      </c>
      <c r="I166" s="52"/>
      <c r="J166" s="53"/>
      <c r="K166" s="53"/>
      <c r="L166" s="53"/>
      <c r="M166" s="53"/>
      <c r="N166" s="53"/>
      <c r="O166" s="53"/>
      <c r="P166" s="53"/>
      <c r="Q166" s="53"/>
      <c r="R166" s="53"/>
      <c r="S166" s="53"/>
      <c r="T166" s="53"/>
      <c r="U166" s="53"/>
      <c r="V166" s="53"/>
      <c r="W166" s="52">
        <v>0</v>
      </c>
      <c r="X166" s="53"/>
      <c r="Y166" s="53"/>
      <c r="Z166" s="53"/>
      <c r="AA166" s="53"/>
      <c r="AB166" s="53"/>
      <c r="AC166" s="53"/>
      <c r="AD166" s="53"/>
      <c r="AE166" s="53"/>
      <c r="AF166" s="53"/>
      <c r="AG166" s="53"/>
      <c r="AH166" s="53"/>
      <c r="AI166" s="53"/>
      <c r="AJ166" s="53"/>
      <c r="AK166" s="53"/>
      <c r="AL166" s="53"/>
      <c r="AM166" s="53">
        <v>0</v>
      </c>
      <c r="AN166" s="53"/>
      <c r="AO166" s="53"/>
      <c r="AP166" s="53"/>
      <c r="AQ166" s="53"/>
      <c r="AR166" s="53"/>
      <c r="AS166" s="53"/>
      <c r="AT166" s="52">
        <v>0</v>
      </c>
      <c r="AU166" s="53">
        <v>0</v>
      </c>
      <c r="AV166" s="53"/>
      <c r="AW166" s="53"/>
      <c r="AX166" s="53"/>
      <c r="AY166" s="53"/>
      <c r="AZ166" s="52"/>
      <c r="BA166" s="53"/>
      <c r="BB166" s="53"/>
      <c r="BC166" s="53"/>
      <c r="BD166" s="53"/>
      <c r="BE166" s="53"/>
      <c r="BF166" s="53"/>
      <c r="BG166" s="53"/>
      <c r="BH166" s="53"/>
      <c r="BI166" s="53"/>
      <c r="BJ166" s="53"/>
      <c r="BK166" s="53"/>
      <c r="BL166" s="53"/>
      <c r="BM166" s="53"/>
      <c r="BN166" s="53"/>
      <c r="BO166" s="52"/>
      <c r="BP166" s="53"/>
      <c r="BQ166" s="53"/>
      <c r="BR166" s="54"/>
      <c r="BS166" s="54"/>
      <c r="BT166" s="52">
        <v>0</v>
      </c>
    </row>
    <row r="167" spans="1:73">
      <c r="A167" s="55"/>
      <c r="B167" s="48" t="s">
        <v>167</v>
      </c>
      <c r="C167" s="49" t="s">
        <v>483</v>
      </c>
      <c r="D167" s="49"/>
      <c r="E167" s="49"/>
      <c r="F167" s="50" t="s">
        <v>484</v>
      </c>
      <c r="G167" s="50"/>
      <c r="H167" s="51">
        <v>68.11884971816184</v>
      </c>
      <c r="I167" s="52">
        <v>0</v>
      </c>
      <c r="J167" s="53">
        <v>0</v>
      </c>
      <c r="K167" s="53">
        <v>0</v>
      </c>
      <c r="L167" s="53">
        <v>0</v>
      </c>
      <c r="M167" s="53">
        <v>0</v>
      </c>
      <c r="N167" s="53">
        <v>0</v>
      </c>
      <c r="O167" s="53">
        <v>0</v>
      </c>
      <c r="P167" s="53">
        <v>0</v>
      </c>
      <c r="Q167" s="53">
        <v>0</v>
      </c>
      <c r="R167" s="53">
        <v>0</v>
      </c>
      <c r="S167" s="53">
        <v>0</v>
      </c>
      <c r="T167" s="53">
        <v>0</v>
      </c>
      <c r="U167" s="53">
        <v>0</v>
      </c>
      <c r="V167" s="53">
        <v>0</v>
      </c>
      <c r="W167" s="52">
        <v>0</v>
      </c>
      <c r="X167" s="53"/>
      <c r="Y167" s="53"/>
      <c r="Z167" s="53"/>
      <c r="AA167" s="53"/>
      <c r="AB167" s="53"/>
      <c r="AC167" s="53"/>
      <c r="AD167" s="53"/>
      <c r="AE167" s="53"/>
      <c r="AF167" s="53"/>
      <c r="AG167" s="53"/>
      <c r="AH167" s="53"/>
      <c r="AI167" s="53"/>
      <c r="AJ167" s="53"/>
      <c r="AK167" s="53"/>
      <c r="AL167" s="53"/>
      <c r="AM167" s="53">
        <v>0</v>
      </c>
      <c r="AN167" s="53"/>
      <c r="AO167" s="53"/>
      <c r="AP167" s="53"/>
      <c r="AQ167" s="53"/>
      <c r="AR167" s="53"/>
      <c r="AS167" s="53"/>
      <c r="AT167" s="52">
        <v>68.11884971816184</v>
      </c>
      <c r="AU167" s="53">
        <v>68.11884971816184</v>
      </c>
      <c r="AV167" s="53">
        <v>0</v>
      </c>
      <c r="AW167" s="53">
        <v>0</v>
      </c>
      <c r="AX167" s="53">
        <v>0</v>
      </c>
      <c r="AY167" s="53">
        <v>0</v>
      </c>
      <c r="AZ167" s="52">
        <v>0</v>
      </c>
      <c r="BA167" s="53"/>
      <c r="BB167" s="53"/>
      <c r="BC167" s="53"/>
      <c r="BD167" s="53">
        <v>0</v>
      </c>
      <c r="BE167" s="53"/>
      <c r="BF167" s="53">
        <v>0</v>
      </c>
      <c r="BG167" s="53">
        <v>0</v>
      </c>
      <c r="BH167" s="53">
        <v>0</v>
      </c>
      <c r="BI167" s="53">
        <v>0</v>
      </c>
      <c r="BJ167" s="53">
        <v>0</v>
      </c>
      <c r="BK167" s="53">
        <v>0</v>
      </c>
      <c r="BL167" s="53">
        <v>0</v>
      </c>
      <c r="BM167" s="53">
        <v>0</v>
      </c>
      <c r="BN167" s="53">
        <v>0</v>
      </c>
      <c r="BO167" s="52">
        <v>0</v>
      </c>
      <c r="BP167" s="53">
        <v>0</v>
      </c>
      <c r="BQ167" s="53">
        <v>0</v>
      </c>
      <c r="BR167" s="54"/>
      <c r="BS167" s="54"/>
      <c r="BT167" s="52">
        <v>0</v>
      </c>
    </row>
    <row r="168" spans="1:73">
      <c r="A168" s="48" t="s">
        <v>167</v>
      </c>
      <c r="B168" s="49" t="s">
        <v>485</v>
      </c>
      <c r="C168" s="49"/>
      <c r="D168" s="49"/>
      <c r="E168" s="49"/>
      <c r="F168" s="50" t="s">
        <v>486</v>
      </c>
      <c r="G168" s="50"/>
      <c r="H168" s="51">
        <v>7846.923664851437</v>
      </c>
      <c r="I168" s="52">
        <v>0</v>
      </c>
      <c r="J168" s="53">
        <v>0</v>
      </c>
      <c r="K168" s="53">
        <v>0</v>
      </c>
      <c r="L168" s="53">
        <v>0</v>
      </c>
      <c r="M168" s="53">
        <v>0</v>
      </c>
      <c r="N168" s="53">
        <v>0</v>
      </c>
      <c r="O168" s="53">
        <v>0</v>
      </c>
      <c r="P168" s="53">
        <v>0</v>
      </c>
      <c r="Q168" s="53">
        <v>0</v>
      </c>
      <c r="R168" s="53">
        <v>0</v>
      </c>
      <c r="S168" s="53">
        <v>0</v>
      </c>
      <c r="T168" s="53">
        <v>0</v>
      </c>
      <c r="U168" s="53">
        <v>0</v>
      </c>
      <c r="V168" s="53">
        <v>0</v>
      </c>
      <c r="W168" s="52">
        <v>1055.2928250692653</v>
      </c>
      <c r="X168" s="53"/>
      <c r="Y168" s="53"/>
      <c r="Z168" s="53"/>
      <c r="AA168" s="53"/>
      <c r="AB168" s="53"/>
      <c r="AC168" s="53"/>
      <c r="AD168" s="53"/>
      <c r="AE168" s="53">
        <v>27.51504729148753</v>
      </c>
      <c r="AF168" s="53">
        <v>24.123435559377089</v>
      </c>
      <c r="AG168" s="53"/>
      <c r="AH168" s="53"/>
      <c r="AI168" s="53">
        <v>32.936849144931685</v>
      </c>
      <c r="AJ168" s="53">
        <v>33.963886500429922</v>
      </c>
      <c r="AK168" s="53"/>
      <c r="AL168" s="53">
        <v>929.56434508455141</v>
      </c>
      <c r="AM168" s="53">
        <v>3.8215343460399347</v>
      </c>
      <c r="AN168" s="53"/>
      <c r="AO168" s="53"/>
      <c r="AP168" s="53"/>
      <c r="AQ168" s="53">
        <v>3.3438425527849431</v>
      </c>
      <c r="AR168" s="53"/>
      <c r="AS168" s="53"/>
      <c r="AT168" s="52">
        <v>41.105378809592047</v>
      </c>
      <c r="AU168" s="53">
        <v>41.105378809592047</v>
      </c>
      <c r="AV168" s="53">
        <v>0</v>
      </c>
      <c r="AW168" s="53">
        <v>0</v>
      </c>
      <c r="AX168" s="53">
        <v>0</v>
      </c>
      <c r="AY168" s="53">
        <v>0</v>
      </c>
      <c r="AZ168" s="52">
        <v>692.46202350243618</v>
      </c>
      <c r="BA168" s="53"/>
      <c r="BB168" s="53"/>
      <c r="BC168" s="53"/>
      <c r="BD168" s="53">
        <v>0</v>
      </c>
      <c r="BE168" s="53"/>
      <c r="BF168" s="53">
        <v>682.54991879239515</v>
      </c>
      <c r="BG168" s="53">
        <v>0</v>
      </c>
      <c r="BH168" s="53">
        <v>9.9121047100410813</v>
      </c>
      <c r="BI168" s="53">
        <v>0</v>
      </c>
      <c r="BJ168" s="53">
        <v>0</v>
      </c>
      <c r="BK168" s="53">
        <v>0</v>
      </c>
      <c r="BL168" s="53">
        <v>0</v>
      </c>
      <c r="BM168" s="53">
        <v>0</v>
      </c>
      <c r="BN168" s="53">
        <v>0</v>
      </c>
      <c r="BO168" s="52">
        <v>0</v>
      </c>
      <c r="BP168" s="53">
        <v>0</v>
      </c>
      <c r="BQ168" s="53">
        <v>0</v>
      </c>
      <c r="BR168" s="54"/>
      <c r="BS168" s="54">
        <v>338.30132798318522</v>
      </c>
      <c r="BT168" s="52">
        <v>5719.7859940766211</v>
      </c>
    </row>
    <row r="169" spans="1:73">
      <c r="A169" s="55"/>
      <c r="B169" s="48" t="s">
        <v>167</v>
      </c>
      <c r="C169" s="49" t="s">
        <v>487</v>
      </c>
      <c r="D169" s="49"/>
      <c r="E169" s="49"/>
      <c r="F169" s="50" t="s">
        <v>488</v>
      </c>
      <c r="G169" s="50"/>
      <c r="H169" s="51">
        <v>2768.3433648609916</v>
      </c>
      <c r="I169" s="52">
        <v>0</v>
      </c>
      <c r="J169" s="53">
        <v>0</v>
      </c>
      <c r="K169" s="53">
        <v>0</v>
      </c>
      <c r="L169" s="53">
        <v>0</v>
      </c>
      <c r="M169" s="53">
        <v>0</v>
      </c>
      <c r="N169" s="53">
        <v>0</v>
      </c>
      <c r="O169" s="53">
        <v>0</v>
      </c>
      <c r="P169" s="53">
        <v>0</v>
      </c>
      <c r="Q169" s="53">
        <v>0</v>
      </c>
      <c r="R169" s="53">
        <v>0</v>
      </c>
      <c r="S169" s="53">
        <v>0</v>
      </c>
      <c r="T169" s="53">
        <v>0</v>
      </c>
      <c r="U169" s="53">
        <v>0</v>
      </c>
      <c r="V169" s="53">
        <v>0</v>
      </c>
      <c r="W169" s="52">
        <v>206.55393140345848</v>
      </c>
      <c r="X169" s="53"/>
      <c r="Y169" s="53"/>
      <c r="Z169" s="53"/>
      <c r="AA169" s="53"/>
      <c r="AB169" s="53"/>
      <c r="AC169" s="53"/>
      <c r="AD169" s="53"/>
      <c r="AE169" s="53">
        <v>8.8134135855545992</v>
      </c>
      <c r="AF169" s="53"/>
      <c r="AG169" s="53"/>
      <c r="AH169" s="53"/>
      <c r="AI169" s="53"/>
      <c r="AJ169" s="53">
        <v>10.294258144645074</v>
      </c>
      <c r="AK169" s="53"/>
      <c r="AL169" s="53">
        <v>182.21553453711664</v>
      </c>
      <c r="AM169" s="53">
        <v>1.9107671730199673</v>
      </c>
      <c r="AN169" s="53"/>
      <c r="AO169" s="53"/>
      <c r="AP169" s="53"/>
      <c r="AQ169" s="53">
        <v>3.3438425527849431</v>
      </c>
      <c r="AR169" s="53"/>
      <c r="AS169" s="53"/>
      <c r="AT169" s="52">
        <v>20.827362185917647</v>
      </c>
      <c r="AU169" s="53">
        <v>20.827362185917647</v>
      </c>
      <c r="AV169" s="53">
        <v>0</v>
      </c>
      <c r="AW169" s="53">
        <v>0</v>
      </c>
      <c r="AX169" s="53">
        <v>0</v>
      </c>
      <c r="AY169" s="53">
        <v>0</v>
      </c>
      <c r="AZ169" s="52">
        <v>33.820578962453425</v>
      </c>
      <c r="BA169" s="53"/>
      <c r="BB169" s="53"/>
      <c r="BC169" s="53"/>
      <c r="BD169" s="53">
        <v>0</v>
      </c>
      <c r="BE169" s="53"/>
      <c r="BF169" s="53">
        <v>23.908474252412343</v>
      </c>
      <c r="BG169" s="53">
        <v>0</v>
      </c>
      <c r="BH169" s="53">
        <v>9.9121047100410813</v>
      </c>
      <c r="BI169" s="53">
        <v>0</v>
      </c>
      <c r="BJ169" s="53">
        <v>0</v>
      </c>
      <c r="BK169" s="53">
        <v>0</v>
      </c>
      <c r="BL169" s="53">
        <v>0</v>
      </c>
      <c r="BM169" s="53">
        <v>0</v>
      </c>
      <c r="BN169" s="53">
        <v>0</v>
      </c>
      <c r="BO169" s="52">
        <v>0</v>
      </c>
      <c r="BP169" s="53">
        <v>0</v>
      </c>
      <c r="BQ169" s="53">
        <v>0</v>
      </c>
      <c r="BR169" s="54"/>
      <c r="BS169" s="54">
        <v>256.13833954332665</v>
      </c>
      <c r="BT169" s="52">
        <v>2250.9792681761728</v>
      </c>
    </row>
    <row r="170" spans="1:73">
      <c r="A170" s="55"/>
      <c r="B170" s="48" t="s">
        <v>167</v>
      </c>
      <c r="C170" s="49" t="s">
        <v>489</v>
      </c>
      <c r="D170" s="49"/>
      <c r="E170" s="49"/>
      <c r="F170" s="50" t="s">
        <v>490</v>
      </c>
      <c r="G170" s="50"/>
      <c r="H170" s="51">
        <v>4145.5049202254704</v>
      </c>
      <c r="I170" s="52">
        <v>0</v>
      </c>
      <c r="J170" s="53">
        <v>0</v>
      </c>
      <c r="K170" s="53">
        <v>0</v>
      </c>
      <c r="L170" s="53">
        <v>0</v>
      </c>
      <c r="M170" s="53">
        <v>0</v>
      </c>
      <c r="N170" s="53">
        <v>0</v>
      </c>
      <c r="O170" s="53">
        <v>0</v>
      </c>
      <c r="P170" s="53">
        <v>0</v>
      </c>
      <c r="Q170" s="53">
        <v>0</v>
      </c>
      <c r="R170" s="53">
        <v>0</v>
      </c>
      <c r="S170" s="53">
        <v>0</v>
      </c>
      <c r="T170" s="53">
        <v>0</v>
      </c>
      <c r="U170" s="53">
        <v>0</v>
      </c>
      <c r="V170" s="53">
        <v>0</v>
      </c>
      <c r="W170" s="52">
        <v>117.48829655106525</v>
      </c>
      <c r="X170" s="53"/>
      <c r="Y170" s="53"/>
      <c r="Z170" s="53"/>
      <c r="AA170" s="53"/>
      <c r="AB170" s="53"/>
      <c r="AC170" s="53"/>
      <c r="AD170" s="53"/>
      <c r="AE170" s="53">
        <v>13.208178083500524</v>
      </c>
      <c r="AF170" s="53">
        <v>16.766981943250215</v>
      </c>
      <c r="AG170" s="53"/>
      <c r="AH170" s="53"/>
      <c r="AI170" s="53"/>
      <c r="AJ170" s="53">
        <v>23.669628355784848</v>
      </c>
      <c r="AK170" s="53"/>
      <c r="AL170" s="53">
        <v>63.81962357886691</v>
      </c>
      <c r="AM170" s="53">
        <v>0</v>
      </c>
      <c r="AN170" s="53"/>
      <c r="AO170" s="53"/>
      <c r="AP170" s="53"/>
      <c r="AQ170" s="53"/>
      <c r="AR170" s="53"/>
      <c r="AS170" s="53"/>
      <c r="AT170" s="52">
        <v>3.176650425145696</v>
      </c>
      <c r="AU170" s="53">
        <v>3.176650425145696</v>
      </c>
      <c r="AV170" s="53">
        <v>0</v>
      </c>
      <c r="AW170" s="53">
        <v>0</v>
      </c>
      <c r="AX170" s="53">
        <v>0</v>
      </c>
      <c r="AY170" s="53">
        <v>0</v>
      </c>
      <c r="AZ170" s="52">
        <v>653.96006496608391</v>
      </c>
      <c r="BA170" s="53"/>
      <c r="BB170" s="53"/>
      <c r="BC170" s="53"/>
      <c r="BD170" s="53">
        <v>0</v>
      </c>
      <c r="BE170" s="53"/>
      <c r="BF170" s="53">
        <v>653.96006496608391</v>
      </c>
      <c r="BG170" s="53">
        <v>0</v>
      </c>
      <c r="BH170" s="53">
        <v>0</v>
      </c>
      <c r="BI170" s="53">
        <v>0</v>
      </c>
      <c r="BJ170" s="53">
        <v>0</v>
      </c>
      <c r="BK170" s="53">
        <v>0</v>
      </c>
      <c r="BL170" s="53">
        <v>0</v>
      </c>
      <c r="BM170" s="53">
        <v>0</v>
      </c>
      <c r="BN170" s="53">
        <v>0</v>
      </c>
      <c r="BO170" s="52">
        <v>0</v>
      </c>
      <c r="BP170" s="53">
        <v>0</v>
      </c>
      <c r="BQ170" s="53">
        <v>0</v>
      </c>
      <c r="BR170" s="54"/>
      <c r="BS170" s="54">
        <v>81.70918123626636</v>
      </c>
      <c r="BT170" s="52">
        <v>3289.1707270469092</v>
      </c>
    </row>
    <row r="171" spans="1:73">
      <c r="A171" s="55"/>
      <c r="B171" s="48" t="s">
        <v>167</v>
      </c>
      <c r="C171" s="49" t="s">
        <v>491</v>
      </c>
      <c r="D171" s="49"/>
      <c r="E171" s="49"/>
      <c r="F171" s="50" t="s">
        <v>492</v>
      </c>
      <c r="G171" s="50"/>
      <c r="H171" s="51">
        <v>324.30495844081395</v>
      </c>
      <c r="I171" s="52">
        <v>0</v>
      </c>
      <c r="J171" s="53">
        <v>0</v>
      </c>
      <c r="K171" s="53">
        <v>0</v>
      </c>
      <c r="L171" s="53">
        <v>0</v>
      </c>
      <c r="M171" s="53">
        <v>0</v>
      </c>
      <c r="N171" s="53">
        <v>0</v>
      </c>
      <c r="O171" s="53">
        <v>0</v>
      </c>
      <c r="P171" s="53">
        <v>0</v>
      </c>
      <c r="Q171" s="53">
        <v>0</v>
      </c>
      <c r="R171" s="53">
        <v>0</v>
      </c>
      <c r="S171" s="53">
        <v>0</v>
      </c>
      <c r="T171" s="53">
        <v>0</v>
      </c>
      <c r="U171" s="53">
        <v>0</v>
      </c>
      <c r="V171" s="53">
        <v>0</v>
      </c>
      <c r="W171" s="52">
        <v>141.39677080347758</v>
      </c>
      <c r="X171" s="53"/>
      <c r="Y171" s="53"/>
      <c r="Z171" s="53"/>
      <c r="AA171" s="53"/>
      <c r="AB171" s="53"/>
      <c r="AC171" s="53"/>
      <c r="AD171" s="53"/>
      <c r="AE171" s="53">
        <v>5.493455622432406</v>
      </c>
      <c r="AF171" s="53"/>
      <c r="AG171" s="53"/>
      <c r="AH171" s="53"/>
      <c r="AI171" s="53"/>
      <c r="AJ171" s="53"/>
      <c r="AK171" s="53"/>
      <c r="AL171" s="53">
        <v>135.87943059138243</v>
      </c>
      <c r="AM171" s="53">
        <v>0</v>
      </c>
      <c r="AN171" s="53"/>
      <c r="AO171" s="53"/>
      <c r="AP171" s="53"/>
      <c r="AQ171" s="53"/>
      <c r="AR171" s="53"/>
      <c r="AS171" s="53"/>
      <c r="AT171" s="52">
        <v>15.429444922136238</v>
      </c>
      <c r="AU171" s="53">
        <v>15.429444922136238</v>
      </c>
      <c r="AV171" s="53">
        <v>0</v>
      </c>
      <c r="AW171" s="53">
        <v>0</v>
      </c>
      <c r="AX171" s="53">
        <v>0</v>
      </c>
      <c r="AY171" s="53">
        <v>0</v>
      </c>
      <c r="AZ171" s="52">
        <v>4.6813795738989201</v>
      </c>
      <c r="BA171" s="53"/>
      <c r="BB171" s="53"/>
      <c r="BC171" s="53"/>
      <c r="BD171" s="53">
        <v>0</v>
      </c>
      <c r="BE171" s="53"/>
      <c r="BF171" s="53">
        <v>4.6813795738989201</v>
      </c>
      <c r="BG171" s="53">
        <v>0</v>
      </c>
      <c r="BH171" s="53">
        <v>0</v>
      </c>
      <c r="BI171" s="53">
        <v>0</v>
      </c>
      <c r="BJ171" s="53">
        <v>0</v>
      </c>
      <c r="BK171" s="53">
        <v>0</v>
      </c>
      <c r="BL171" s="53">
        <v>0</v>
      </c>
      <c r="BM171" s="53">
        <v>0</v>
      </c>
      <c r="BN171" s="53">
        <v>0</v>
      </c>
      <c r="BO171" s="52">
        <v>0</v>
      </c>
      <c r="BP171" s="53">
        <v>0</v>
      </c>
      <c r="BQ171" s="53">
        <v>0</v>
      </c>
      <c r="BR171" s="54"/>
      <c r="BS171" s="54">
        <v>0.45380720359224225</v>
      </c>
      <c r="BT171" s="52">
        <v>162.34355593770897</v>
      </c>
    </row>
    <row r="172" spans="1:73">
      <c r="A172" s="55"/>
      <c r="B172" s="48" t="s">
        <v>167</v>
      </c>
      <c r="C172" s="49" t="s">
        <v>493</v>
      </c>
      <c r="D172" s="49"/>
      <c r="E172" s="49"/>
      <c r="F172" s="50" t="s">
        <v>494</v>
      </c>
      <c r="G172" s="50"/>
      <c r="H172" s="51">
        <v>524.74443489060855</v>
      </c>
      <c r="I172" s="52">
        <v>0</v>
      </c>
      <c r="J172" s="53">
        <v>0</v>
      </c>
      <c r="K172" s="53">
        <v>0</v>
      </c>
      <c r="L172" s="53">
        <v>0</v>
      </c>
      <c r="M172" s="53">
        <v>0</v>
      </c>
      <c r="N172" s="53">
        <v>0</v>
      </c>
      <c r="O172" s="53">
        <v>0</v>
      </c>
      <c r="P172" s="53">
        <v>0</v>
      </c>
      <c r="Q172" s="53">
        <v>0</v>
      </c>
      <c r="R172" s="53">
        <v>0</v>
      </c>
      <c r="S172" s="53">
        <v>0</v>
      </c>
      <c r="T172" s="53">
        <v>0</v>
      </c>
      <c r="U172" s="53">
        <v>0</v>
      </c>
      <c r="V172" s="53">
        <v>0</v>
      </c>
      <c r="W172" s="52">
        <v>507.47587656444063</v>
      </c>
      <c r="X172" s="53"/>
      <c r="Y172" s="53"/>
      <c r="Z172" s="53"/>
      <c r="AA172" s="53"/>
      <c r="AB172" s="53"/>
      <c r="AC172" s="53"/>
      <c r="AD172" s="53"/>
      <c r="AE172" s="53"/>
      <c r="AF172" s="53">
        <v>6.2816470813031433</v>
      </c>
      <c r="AG172" s="53"/>
      <c r="AH172" s="53"/>
      <c r="AI172" s="53"/>
      <c r="AJ172" s="53"/>
      <c r="AK172" s="53"/>
      <c r="AL172" s="53">
        <v>499.2834623101175</v>
      </c>
      <c r="AM172" s="53">
        <v>1.9107671730199673</v>
      </c>
      <c r="AN172" s="53"/>
      <c r="AO172" s="53"/>
      <c r="AP172" s="53"/>
      <c r="AQ172" s="53"/>
      <c r="AR172" s="53"/>
      <c r="AS172" s="53"/>
      <c r="AT172" s="52">
        <v>0</v>
      </c>
      <c r="AU172" s="53">
        <v>0</v>
      </c>
      <c r="AV172" s="53">
        <v>0</v>
      </c>
      <c r="AW172" s="53">
        <v>0</v>
      </c>
      <c r="AX172" s="53">
        <v>0</v>
      </c>
      <c r="AY172" s="53">
        <v>0</v>
      </c>
      <c r="AZ172" s="52">
        <v>0</v>
      </c>
      <c r="BA172" s="53"/>
      <c r="BB172" s="53"/>
      <c r="BC172" s="53"/>
      <c r="BD172" s="53">
        <v>0</v>
      </c>
      <c r="BE172" s="53"/>
      <c r="BF172" s="53">
        <v>0</v>
      </c>
      <c r="BG172" s="53">
        <v>0</v>
      </c>
      <c r="BH172" s="53">
        <v>0</v>
      </c>
      <c r="BI172" s="53">
        <v>0</v>
      </c>
      <c r="BJ172" s="53">
        <v>0</v>
      </c>
      <c r="BK172" s="53">
        <v>0</v>
      </c>
      <c r="BL172" s="53">
        <v>0</v>
      </c>
      <c r="BM172" s="53">
        <v>0</v>
      </c>
      <c r="BN172" s="53">
        <v>0</v>
      </c>
      <c r="BO172" s="52">
        <v>0</v>
      </c>
      <c r="BP172" s="53">
        <v>0</v>
      </c>
      <c r="BQ172" s="53">
        <v>0</v>
      </c>
      <c r="BR172" s="54"/>
      <c r="BS172" s="54">
        <v>0</v>
      </c>
      <c r="BT172" s="52">
        <v>17.292442915830705</v>
      </c>
    </row>
    <row r="173" spans="1:73">
      <c r="A173" s="81"/>
      <c r="B173" s="56" t="s">
        <v>167</v>
      </c>
      <c r="C173" s="57" t="s">
        <v>495</v>
      </c>
      <c r="D173" s="57"/>
      <c r="E173" s="57"/>
      <c r="F173" s="58" t="s">
        <v>496</v>
      </c>
      <c r="G173" s="58"/>
      <c r="H173" s="59">
        <v>84.025986433553072</v>
      </c>
      <c r="I173" s="60">
        <v>0</v>
      </c>
      <c r="J173" s="61">
        <v>0</v>
      </c>
      <c r="K173" s="61">
        <v>0</v>
      </c>
      <c r="L173" s="61">
        <v>0</v>
      </c>
      <c r="M173" s="61">
        <v>0</v>
      </c>
      <c r="N173" s="61">
        <v>0</v>
      </c>
      <c r="O173" s="61">
        <v>0</v>
      </c>
      <c r="P173" s="61">
        <v>0</v>
      </c>
      <c r="Q173" s="61">
        <v>0</v>
      </c>
      <c r="R173" s="61">
        <v>0</v>
      </c>
      <c r="S173" s="61">
        <v>0</v>
      </c>
      <c r="T173" s="61">
        <v>0</v>
      </c>
      <c r="U173" s="61">
        <v>0</v>
      </c>
      <c r="V173" s="61">
        <v>0</v>
      </c>
      <c r="W173" s="60">
        <v>82.377949746823347</v>
      </c>
      <c r="X173" s="61"/>
      <c r="Y173" s="61"/>
      <c r="Z173" s="61"/>
      <c r="AA173" s="61"/>
      <c r="AB173" s="61"/>
      <c r="AC173" s="61"/>
      <c r="AD173" s="61"/>
      <c r="AE173" s="61"/>
      <c r="AF173" s="61">
        <v>1.0509219451609821</v>
      </c>
      <c r="AG173" s="61"/>
      <c r="AH173" s="61"/>
      <c r="AI173" s="61">
        <v>32.936849144931685</v>
      </c>
      <c r="AJ173" s="61"/>
      <c r="AK173" s="61"/>
      <c r="AL173" s="61">
        <v>48.390178656730676</v>
      </c>
      <c r="AM173" s="61">
        <v>0</v>
      </c>
      <c r="AN173" s="61"/>
      <c r="AO173" s="61"/>
      <c r="AP173" s="61"/>
      <c r="AQ173" s="61"/>
      <c r="AR173" s="61"/>
      <c r="AS173" s="61"/>
      <c r="AT173" s="60">
        <v>1.6480366867297218</v>
      </c>
      <c r="AU173" s="61">
        <v>1.6480366867297218</v>
      </c>
      <c r="AV173" s="61">
        <v>0</v>
      </c>
      <c r="AW173" s="61">
        <v>0</v>
      </c>
      <c r="AX173" s="61">
        <v>0</v>
      </c>
      <c r="AY173" s="61">
        <v>0</v>
      </c>
      <c r="AZ173" s="60">
        <v>0</v>
      </c>
      <c r="BA173" s="61"/>
      <c r="BB173" s="61"/>
      <c r="BC173" s="61"/>
      <c r="BD173" s="61">
        <v>0</v>
      </c>
      <c r="BE173" s="61"/>
      <c r="BF173" s="61">
        <v>0</v>
      </c>
      <c r="BG173" s="61">
        <v>0</v>
      </c>
      <c r="BH173" s="61">
        <v>0</v>
      </c>
      <c r="BI173" s="61">
        <v>0</v>
      </c>
      <c r="BJ173" s="61">
        <v>0</v>
      </c>
      <c r="BK173" s="61">
        <v>0</v>
      </c>
      <c r="BL173" s="61">
        <v>0</v>
      </c>
      <c r="BM173" s="61">
        <v>0</v>
      </c>
      <c r="BN173" s="61">
        <v>0</v>
      </c>
      <c r="BO173" s="60">
        <v>0</v>
      </c>
      <c r="BP173" s="61">
        <v>0</v>
      </c>
      <c r="BQ173" s="61">
        <v>0</v>
      </c>
      <c r="BR173" s="62"/>
      <c r="BS173" s="62">
        <v>0</v>
      </c>
      <c r="BT173" s="60">
        <v>0</v>
      </c>
    </row>
    <row r="174" spans="1:73" ht="11.25" customHeight="1">
      <c r="A174" s="82" t="s">
        <v>497</v>
      </c>
      <c r="B174" s="82"/>
      <c r="C174" s="82"/>
      <c r="D174" s="82"/>
      <c r="E174" s="82"/>
      <c r="F174" s="83" t="s">
        <v>498</v>
      </c>
      <c r="G174" s="83"/>
      <c r="H174" s="84">
        <v>3102.2976975255565</v>
      </c>
      <c r="I174" s="85">
        <v>54.361326072418073</v>
      </c>
      <c r="J174" s="86">
        <v>0</v>
      </c>
      <c r="K174" s="86">
        <v>0</v>
      </c>
      <c r="L174" s="86">
        <v>6.0428011846756471</v>
      </c>
      <c r="M174" s="86">
        <v>0</v>
      </c>
      <c r="N174" s="86">
        <v>0</v>
      </c>
      <c r="O174" s="86">
        <v>0</v>
      </c>
      <c r="P174" s="86">
        <v>48.342409477405177</v>
      </c>
      <c r="Q174" s="86">
        <v>0</v>
      </c>
      <c r="R174" s="86">
        <v>0</v>
      </c>
      <c r="S174" s="86">
        <v>0</v>
      </c>
      <c r="T174" s="86">
        <v>0</v>
      </c>
      <c r="U174" s="86">
        <v>0</v>
      </c>
      <c r="V174" s="86">
        <v>0</v>
      </c>
      <c r="W174" s="85">
        <v>3193.9906372408523</v>
      </c>
      <c r="X174" s="86">
        <v>124.98805770516861</v>
      </c>
      <c r="Y174" s="86">
        <v>0</v>
      </c>
      <c r="Z174" s="86">
        <v>43.446068596541508</v>
      </c>
      <c r="AA174" s="86">
        <v>0</v>
      </c>
      <c r="AB174" s="86"/>
      <c r="AC174" s="86">
        <v>18.582210757619183</v>
      </c>
      <c r="AD174" s="86">
        <v>674.95461927964072</v>
      </c>
      <c r="AE174" s="86">
        <v>278.56596923664853</v>
      </c>
      <c r="AF174" s="86">
        <v>436.18037642113308</v>
      </c>
      <c r="AG174" s="86">
        <v>-2.1018438903219643</v>
      </c>
      <c r="AH174" s="86">
        <v>0</v>
      </c>
      <c r="AI174" s="86">
        <v>-42.204069934078532</v>
      </c>
      <c r="AJ174" s="86">
        <v>-50.444253367727143</v>
      </c>
      <c r="AK174" s="86">
        <v>1962.8594630744242</v>
      </c>
      <c r="AL174" s="86">
        <v>543.54160695519249</v>
      </c>
      <c r="AM174" s="86">
        <v>-302.85659692366482</v>
      </c>
      <c r="AN174" s="86">
        <v>1.0509219451609821</v>
      </c>
      <c r="AO174" s="86">
        <v>1.0031527658354829</v>
      </c>
      <c r="AP174" s="86">
        <v>0</v>
      </c>
      <c r="AQ174" s="86">
        <v>-249.95223082067449</v>
      </c>
      <c r="AR174" s="86">
        <v>0</v>
      </c>
      <c r="AS174" s="86">
        <v>-243.62281456004584</v>
      </c>
      <c r="AT174" s="85">
        <v>-155.17817903888411</v>
      </c>
      <c r="AU174" s="86">
        <v>-155.17817903888411</v>
      </c>
      <c r="AV174" s="86">
        <v>0</v>
      </c>
      <c r="AW174" s="86">
        <v>0</v>
      </c>
      <c r="AX174" s="86">
        <v>0</v>
      </c>
      <c r="AY174" s="86">
        <v>0</v>
      </c>
      <c r="AZ174" s="85">
        <v>16.432597687971718</v>
      </c>
      <c r="BA174" s="86">
        <v>0</v>
      </c>
      <c r="BB174" s="86">
        <v>0</v>
      </c>
      <c r="BC174" s="86">
        <v>0</v>
      </c>
      <c r="BD174" s="86">
        <v>0</v>
      </c>
      <c r="BE174" s="86">
        <v>0</v>
      </c>
      <c r="BF174" s="86">
        <v>9.2433361994840926</v>
      </c>
      <c r="BG174" s="86">
        <v>0</v>
      </c>
      <c r="BH174" s="86">
        <v>6.854877233209133</v>
      </c>
      <c r="BI174" s="86">
        <v>0</v>
      </c>
      <c r="BJ174" s="86">
        <v>0.19107671730199674</v>
      </c>
      <c r="BK174" s="86">
        <v>0.14330753797649756</v>
      </c>
      <c r="BL174" s="86">
        <v>0</v>
      </c>
      <c r="BM174" s="86">
        <v>0</v>
      </c>
      <c r="BN174" s="86">
        <v>0</v>
      </c>
      <c r="BO174" s="85">
        <v>0</v>
      </c>
      <c r="BP174" s="86">
        <v>0</v>
      </c>
      <c r="BQ174" s="86">
        <v>0</v>
      </c>
      <c r="BR174" s="87">
        <v>0</v>
      </c>
      <c r="BS174" s="87">
        <v>0</v>
      </c>
      <c r="BT174" s="85">
        <v>-7.308684436801375</v>
      </c>
    </row>
    <row r="175" spans="1:73">
      <c r="A175" s="40"/>
      <c r="B175" s="40"/>
      <c r="C175" s="40"/>
      <c r="D175" s="40"/>
      <c r="E175" s="40"/>
      <c r="F175" s="103"/>
      <c r="G175" s="103"/>
      <c r="H175" s="104"/>
      <c r="I175" s="104"/>
      <c r="J175" s="104"/>
      <c r="K175" s="104"/>
      <c r="L175" s="104"/>
      <c r="M175" s="104"/>
      <c r="N175" s="104"/>
      <c r="O175" s="104"/>
      <c r="P175" s="104"/>
      <c r="Q175" s="104"/>
      <c r="R175" s="104"/>
      <c r="S175" s="104"/>
      <c r="T175" s="104"/>
      <c r="U175" s="104"/>
      <c r="V175" s="104"/>
      <c r="W175" s="104"/>
      <c r="X175" s="104"/>
      <c r="Y175" s="104"/>
      <c r="Z175" s="104"/>
      <c r="AA175" s="104"/>
      <c r="AB175" s="104"/>
      <c r="AC175" s="104"/>
      <c r="AD175" s="104"/>
      <c r="AE175" s="104"/>
      <c r="AF175" s="104"/>
      <c r="AG175" s="104"/>
      <c r="AH175" s="104"/>
      <c r="AI175" s="104"/>
      <c r="AJ175" s="104"/>
      <c r="AK175" s="104"/>
      <c r="AL175" s="104"/>
      <c r="AM175" s="104"/>
      <c r="AN175" s="104"/>
      <c r="AO175" s="104"/>
      <c r="AP175" s="104"/>
      <c r="AQ175" s="104"/>
      <c r="AR175" s="104"/>
      <c r="AS175" s="104"/>
      <c r="AT175" s="104"/>
      <c r="AU175" s="104"/>
      <c r="AV175" s="104"/>
      <c r="AW175" s="104"/>
      <c r="AX175" s="104"/>
      <c r="AY175" s="104"/>
      <c r="AZ175" s="104"/>
      <c r="BA175" s="104"/>
      <c r="BB175" s="104"/>
      <c r="BC175" s="104"/>
      <c r="BD175" s="104"/>
      <c r="BE175" s="104"/>
      <c r="BF175" s="104"/>
      <c r="BG175" s="104"/>
      <c r="BH175" s="104"/>
      <c r="BI175" s="104"/>
      <c r="BJ175" s="104"/>
      <c r="BK175" s="104"/>
      <c r="BL175" s="104"/>
      <c r="BM175" s="104"/>
      <c r="BN175" s="104"/>
      <c r="BO175" s="104"/>
      <c r="BP175" s="104"/>
      <c r="BQ175" s="104"/>
      <c r="BR175" s="104"/>
      <c r="BS175" s="104"/>
      <c r="BT175" s="104"/>
      <c r="BU175" s="40"/>
    </row>
    <row r="178" spans="1:72">
      <c r="A178" s="22" t="s">
        <v>499</v>
      </c>
      <c r="BI178" s="40"/>
      <c r="BJ178" s="40"/>
      <c r="BK178" s="40"/>
      <c r="BL178" s="40"/>
    </row>
    <row r="179" spans="1:72">
      <c r="A179" s="16"/>
      <c r="B179" s="16"/>
      <c r="C179" s="16" t="s">
        <v>500</v>
      </c>
      <c r="D179" s="16"/>
      <c r="E179" s="16"/>
      <c r="F179" s="18" t="s">
        <v>501</v>
      </c>
      <c r="G179" s="18"/>
      <c r="H179" s="18"/>
      <c r="I179" s="18"/>
      <c r="J179" s="18"/>
      <c r="K179" s="18"/>
      <c r="L179" s="18"/>
      <c r="M179" s="18"/>
      <c r="N179" s="18"/>
      <c r="O179" s="18"/>
      <c r="P179" s="18"/>
      <c r="Q179" s="18"/>
      <c r="R179" s="18"/>
      <c r="S179" s="18"/>
      <c r="T179" s="18"/>
      <c r="U179" s="18"/>
      <c r="V179" s="18"/>
      <c r="W179" s="16"/>
      <c r="X179" s="16"/>
      <c r="Y179" s="16"/>
      <c r="Z179" s="16"/>
      <c r="AA179" s="16"/>
      <c r="AB179" s="16"/>
      <c r="AC179" s="16"/>
      <c r="AD179" s="16"/>
      <c r="AE179" s="16"/>
      <c r="AF179" s="16"/>
      <c r="AG179" s="16"/>
      <c r="AH179" s="16"/>
      <c r="AI179" s="16"/>
      <c r="AJ179" s="16"/>
      <c r="AK179" s="16"/>
      <c r="AL179" s="16"/>
      <c r="AM179" s="16"/>
      <c r="AN179" s="16"/>
      <c r="AO179" s="16"/>
      <c r="AP179" s="16"/>
      <c r="AQ179" s="16"/>
      <c r="AR179" s="16"/>
      <c r="AS179" s="16"/>
      <c r="AT179" s="16"/>
      <c r="AU179" s="16"/>
      <c r="AV179" s="16"/>
      <c r="AW179" s="16"/>
      <c r="AX179" s="16"/>
      <c r="AY179" s="16"/>
      <c r="AZ179" s="18"/>
      <c r="BA179" s="16"/>
      <c r="BB179" s="16"/>
      <c r="BC179" s="16"/>
      <c r="BD179" s="16"/>
      <c r="BE179" s="16"/>
      <c r="BF179" s="16"/>
      <c r="BG179" s="16"/>
      <c r="BH179" s="16"/>
      <c r="BI179" s="16"/>
      <c r="BJ179" s="106">
        <v>9.1477978408330944</v>
      </c>
      <c r="BK179" s="106">
        <v>120.5455240278972</v>
      </c>
      <c r="BL179" s="16"/>
      <c r="BM179" s="16"/>
      <c r="BN179" s="16"/>
      <c r="BO179" s="16"/>
      <c r="BP179" s="16"/>
      <c r="BQ179" s="16"/>
      <c r="BR179" s="16"/>
      <c r="BS179" s="16"/>
      <c r="BT179" s="16"/>
    </row>
  </sheetData>
  <printOptions horizontalCentered="1" verticalCentered="1"/>
  <pageMargins left="0.39370078740157483" right="0.39370078740157483" top="0.39370078740157483" bottom="0.39370078740157483" header="0.39370078740157483" footer="0.39370078740157483"/>
  <pageSetup paperSize="8" scale="26" orientation="landscape"/>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B3:J41"/>
  <sheetViews>
    <sheetView zoomScale="70" zoomScaleNormal="70" workbookViewId="0">
      <selection activeCell="P21" sqref="P21"/>
    </sheetView>
  </sheetViews>
  <sheetFormatPr defaultRowHeight="14.4"/>
  <cols>
    <col min="2" max="2" width="15.44140625" customWidth="1"/>
    <col min="3" max="3" width="12.88671875" customWidth="1"/>
  </cols>
  <sheetData>
    <row r="3" spans="2:7">
      <c r="D3">
        <v>1</v>
      </c>
      <c r="E3" t="s">
        <v>22</v>
      </c>
      <c r="F3">
        <v>3.5999999999999999E-3</v>
      </c>
      <c r="G3" t="s">
        <v>23</v>
      </c>
    </row>
    <row r="5" spans="2:7">
      <c r="C5" t="s">
        <v>24</v>
      </c>
      <c r="E5" t="s">
        <v>25</v>
      </c>
    </row>
    <row r="6" spans="2:7">
      <c r="C6" t="s">
        <v>22</v>
      </c>
      <c r="D6" t="s">
        <v>21</v>
      </c>
      <c r="E6" t="s">
        <v>69</v>
      </c>
      <c r="F6" t="s">
        <v>21</v>
      </c>
    </row>
    <row r="7" spans="2:7">
      <c r="B7" t="s">
        <v>26</v>
      </c>
      <c r="D7">
        <f>C7*$F$3</f>
        <v>0</v>
      </c>
      <c r="F7">
        <f>E7*0.001</f>
        <v>0</v>
      </c>
    </row>
    <row r="8" spans="2:7">
      <c r="B8" t="s">
        <v>27</v>
      </c>
      <c r="D8">
        <f t="shared" ref="D8:D24" si="0">C8*$F$3</f>
        <v>0</v>
      </c>
      <c r="F8">
        <f t="shared" ref="F8:F22" si="1">E8*0.001</f>
        <v>0</v>
      </c>
    </row>
    <row r="9" spans="2:7">
      <c r="B9" t="s">
        <v>28</v>
      </c>
      <c r="D9">
        <f t="shared" si="0"/>
        <v>0</v>
      </c>
      <c r="F9">
        <f t="shared" si="1"/>
        <v>0</v>
      </c>
    </row>
    <row r="10" spans="2:7">
      <c r="B10" t="s">
        <v>29</v>
      </c>
      <c r="D10">
        <f t="shared" si="0"/>
        <v>0</v>
      </c>
      <c r="F10">
        <f t="shared" si="1"/>
        <v>0</v>
      </c>
    </row>
    <row r="11" spans="2:7">
      <c r="B11" t="s">
        <v>30</v>
      </c>
      <c r="D11">
        <f t="shared" si="0"/>
        <v>0</v>
      </c>
      <c r="F11">
        <f t="shared" si="1"/>
        <v>0</v>
      </c>
    </row>
    <row r="12" spans="2:7">
      <c r="B12" t="s">
        <v>31</v>
      </c>
      <c r="D12">
        <f t="shared" si="0"/>
        <v>0</v>
      </c>
      <c r="F12">
        <f t="shared" si="1"/>
        <v>0</v>
      </c>
    </row>
    <row r="13" spans="2:7">
      <c r="B13" t="s">
        <v>32</v>
      </c>
      <c r="D13">
        <f t="shared" si="0"/>
        <v>0</v>
      </c>
      <c r="F13">
        <f t="shared" si="1"/>
        <v>0</v>
      </c>
    </row>
    <row r="14" spans="2:7">
      <c r="B14" t="s">
        <v>33</v>
      </c>
      <c r="D14">
        <f t="shared" si="0"/>
        <v>0</v>
      </c>
      <c r="F14">
        <f t="shared" si="1"/>
        <v>0</v>
      </c>
    </row>
    <row r="15" spans="2:7">
      <c r="B15" t="s">
        <v>34</v>
      </c>
      <c r="D15">
        <f t="shared" si="0"/>
        <v>0</v>
      </c>
      <c r="F15">
        <f t="shared" si="1"/>
        <v>0</v>
      </c>
    </row>
    <row r="16" spans="2:7">
      <c r="B16" t="s">
        <v>35</v>
      </c>
      <c r="D16">
        <f t="shared" si="0"/>
        <v>0</v>
      </c>
      <c r="F16">
        <f t="shared" si="1"/>
        <v>0</v>
      </c>
    </row>
    <row r="17" spans="2:10">
      <c r="B17" t="s">
        <v>36</v>
      </c>
      <c r="D17">
        <f t="shared" si="0"/>
        <v>0</v>
      </c>
      <c r="F17">
        <f t="shared" si="1"/>
        <v>0</v>
      </c>
    </row>
    <row r="18" spans="2:10">
      <c r="B18" t="s">
        <v>37</v>
      </c>
      <c r="D18">
        <f t="shared" si="0"/>
        <v>0</v>
      </c>
      <c r="F18">
        <f t="shared" si="1"/>
        <v>0</v>
      </c>
    </row>
    <row r="19" spans="2:10">
      <c r="B19" t="s">
        <v>38</v>
      </c>
      <c r="D19">
        <f t="shared" si="0"/>
        <v>0</v>
      </c>
      <c r="F19">
        <f t="shared" si="1"/>
        <v>0</v>
      </c>
    </row>
    <row r="21" spans="2:10">
      <c r="B21" t="s">
        <v>39</v>
      </c>
      <c r="D21">
        <f t="shared" si="0"/>
        <v>0</v>
      </c>
      <c r="F21">
        <f t="shared" si="1"/>
        <v>0</v>
      </c>
    </row>
    <row r="22" spans="2:10">
      <c r="B22" t="s">
        <v>40</v>
      </c>
      <c r="D22">
        <f t="shared" si="0"/>
        <v>0</v>
      </c>
      <c r="F22">
        <f t="shared" si="1"/>
        <v>0</v>
      </c>
    </row>
    <row r="24" spans="2:10">
      <c r="B24" t="s">
        <v>71</v>
      </c>
      <c r="D24">
        <f t="shared" si="0"/>
        <v>0</v>
      </c>
      <c r="F24">
        <f>E24*0.001</f>
        <v>0</v>
      </c>
    </row>
    <row r="25" spans="2:10">
      <c r="B25" t="s">
        <v>41</v>
      </c>
      <c r="D25">
        <f>C25*$F$3</f>
        <v>0</v>
      </c>
      <c r="F25">
        <f>E25*0.001</f>
        <v>0</v>
      </c>
    </row>
    <row r="27" spans="2:10">
      <c r="D27">
        <v>1</v>
      </c>
      <c r="E27" t="s">
        <v>42</v>
      </c>
      <c r="F27">
        <v>4.1868000000000002E-2</v>
      </c>
      <c r="G27" t="s">
        <v>21</v>
      </c>
    </row>
    <row r="29" spans="2:10">
      <c r="C29" t="s">
        <v>43</v>
      </c>
      <c r="D29" t="s">
        <v>44</v>
      </c>
      <c r="E29" t="s">
        <v>45</v>
      </c>
      <c r="F29" t="s">
        <v>46</v>
      </c>
      <c r="G29" t="s">
        <v>31</v>
      </c>
      <c r="H29" t="s">
        <v>32</v>
      </c>
      <c r="I29" t="s">
        <v>47</v>
      </c>
      <c r="J29" t="s">
        <v>48</v>
      </c>
    </row>
    <row r="30" spans="2:10">
      <c r="C30" t="s">
        <v>42</v>
      </c>
      <c r="D30" t="s">
        <v>42</v>
      </c>
      <c r="E30" t="s">
        <v>42</v>
      </c>
      <c r="F30" t="s">
        <v>42</v>
      </c>
      <c r="G30" t="s">
        <v>42</v>
      </c>
      <c r="H30" t="s">
        <v>42</v>
      </c>
      <c r="I30" t="s">
        <v>42</v>
      </c>
      <c r="J30" t="s">
        <v>42</v>
      </c>
    </row>
    <row r="31" spans="2:10">
      <c r="B31" t="s">
        <v>49</v>
      </c>
    </row>
    <row r="32" spans="2:10">
      <c r="B32" t="s">
        <v>50</v>
      </c>
    </row>
    <row r="33" spans="2:10">
      <c r="B33" t="s">
        <v>51</v>
      </c>
    </row>
    <row r="35" spans="2:10">
      <c r="C35" t="s">
        <v>43</v>
      </c>
      <c r="D35" t="s">
        <v>44</v>
      </c>
      <c r="E35" t="s">
        <v>45</v>
      </c>
      <c r="F35" t="s">
        <v>46</v>
      </c>
      <c r="G35" t="s">
        <v>31</v>
      </c>
      <c r="H35" t="s">
        <v>32</v>
      </c>
      <c r="I35" t="s">
        <v>47</v>
      </c>
      <c r="J35" t="s">
        <v>48</v>
      </c>
    </row>
    <row r="36" spans="2:10">
      <c r="C36" t="s">
        <v>21</v>
      </c>
      <c r="D36" t="s">
        <v>21</v>
      </c>
      <c r="E36" t="s">
        <v>21</v>
      </c>
      <c r="F36" t="s">
        <v>21</v>
      </c>
      <c r="G36" t="s">
        <v>21</v>
      </c>
      <c r="H36" t="s">
        <v>21</v>
      </c>
      <c r="I36" t="s">
        <v>21</v>
      </c>
      <c r="J36" t="s">
        <v>21</v>
      </c>
    </row>
    <row r="37" spans="2:10">
      <c r="B37" t="s">
        <v>49</v>
      </c>
      <c r="C37">
        <f>C31*$F$27</f>
        <v>0</v>
      </c>
      <c r="D37">
        <f t="shared" ref="D37:J37" si="2">D31*$F$27</f>
        <v>0</v>
      </c>
      <c r="E37">
        <f t="shared" si="2"/>
        <v>0</v>
      </c>
      <c r="F37">
        <f t="shared" si="2"/>
        <v>0</v>
      </c>
      <c r="G37">
        <f t="shared" si="2"/>
        <v>0</v>
      </c>
      <c r="H37">
        <f t="shared" si="2"/>
        <v>0</v>
      </c>
      <c r="I37">
        <f t="shared" si="2"/>
        <v>0</v>
      </c>
      <c r="J37">
        <f t="shared" si="2"/>
        <v>0</v>
      </c>
    </row>
    <row r="38" spans="2:10">
      <c r="B38" t="s">
        <v>50</v>
      </c>
      <c r="C38">
        <f t="shared" ref="C38:J39" si="3">C32*$F$27</f>
        <v>0</v>
      </c>
      <c r="D38">
        <f t="shared" si="3"/>
        <v>0</v>
      </c>
      <c r="E38">
        <f t="shared" si="3"/>
        <v>0</v>
      </c>
      <c r="F38">
        <f t="shared" si="3"/>
        <v>0</v>
      </c>
      <c r="G38">
        <f t="shared" si="3"/>
        <v>0</v>
      </c>
      <c r="H38">
        <f t="shared" si="3"/>
        <v>0</v>
      </c>
      <c r="I38">
        <f t="shared" si="3"/>
        <v>0</v>
      </c>
      <c r="J38">
        <f t="shared" si="3"/>
        <v>0</v>
      </c>
    </row>
    <row r="39" spans="2:10">
      <c r="B39" t="s">
        <v>51</v>
      </c>
      <c r="C39">
        <f t="shared" si="3"/>
        <v>0</v>
      </c>
      <c r="D39">
        <f t="shared" si="3"/>
        <v>0</v>
      </c>
      <c r="E39">
        <f t="shared" si="3"/>
        <v>0</v>
      </c>
      <c r="F39">
        <f t="shared" si="3"/>
        <v>0</v>
      </c>
      <c r="G39">
        <f t="shared" si="3"/>
        <v>0</v>
      </c>
      <c r="H39">
        <f t="shared" si="3"/>
        <v>0</v>
      </c>
      <c r="I39">
        <f t="shared" si="3"/>
        <v>0</v>
      </c>
      <c r="J39">
        <f t="shared" si="3"/>
        <v>0</v>
      </c>
    </row>
    <row r="41" spans="2:10">
      <c r="B41" t="s">
        <v>52</v>
      </c>
      <c r="C41">
        <f>SUM(C37:C39)</f>
        <v>0</v>
      </c>
      <c r="D41">
        <f t="shared" ref="D41:J41" si="4">SUM(D37:D39)</f>
        <v>0</v>
      </c>
      <c r="E41">
        <f t="shared" si="4"/>
        <v>0</v>
      </c>
      <c r="F41">
        <f t="shared" si="4"/>
        <v>0</v>
      </c>
      <c r="G41">
        <f t="shared" si="4"/>
        <v>0</v>
      </c>
      <c r="H41">
        <f t="shared" si="4"/>
        <v>0</v>
      </c>
      <c r="I41">
        <f t="shared" si="4"/>
        <v>0</v>
      </c>
      <c r="J41">
        <f t="shared" si="4"/>
        <v>0</v>
      </c>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B2:AJ48"/>
  <sheetViews>
    <sheetView zoomScale="60" zoomScaleNormal="60" workbookViewId="0">
      <selection activeCell="AE15" sqref="AE15"/>
    </sheetView>
  </sheetViews>
  <sheetFormatPr defaultRowHeight="14.4"/>
  <cols>
    <col min="1" max="1" width="3.44140625" customWidth="1"/>
    <col min="2" max="2" width="16.88671875" customWidth="1"/>
    <col min="3" max="3" width="15.77734375" customWidth="1"/>
    <col min="8" max="8" width="10.5546875" bestFit="1" customWidth="1"/>
    <col min="28" max="28" width="14.44140625" customWidth="1"/>
  </cols>
  <sheetData>
    <row r="2" spans="2:36">
      <c r="B2" s="116" t="s">
        <v>611</v>
      </c>
      <c r="C2" s="117" t="s">
        <v>612</v>
      </c>
      <c r="D2" s="115"/>
      <c r="E2" s="115"/>
      <c r="F2" s="115"/>
      <c r="G2" s="115"/>
      <c r="H2" s="133"/>
      <c r="I2" s="133"/>
      <c r="J2" s="135"/>
      <c r="K2" s="134"/>
      <c r="L2" s="133"/>
      <c r="M2" s="133"/>
      <c r="N2" s="133"/>
      <c r="O2" s="135"/>
      <c r="P2" s="135"/>
      <c r="Q2" s="135"/>
      <c r="R2" s="133"/>
      <c r="S2" s="133"/>
      <c r="T2" s="133"/>
      <c r="U2" s="133"/>
    </row>
    <row r="3" spans="2:36">
      <c r="B3" s="133"/>
      <c r="C3" s="133"/>
      <c r="D3" s="133"/>
      <c r="E3" s="133"/>
      <c r="F3" s="133"/>
      <c r="G3" s="133"/>
      <c r="H3" s="133"/>
      <c r="I3" s="133"/>
      <c r="J3" s="133"/>
      <c r="K3" s="133"/>
      <c r="L3" s="133"/>
      <c r="M3" s="133"/>
      <c r="N3" s="133"/>
      <c r="O3" s="133"/>
      <c r="P3" s="133"/>
      <c r="Q3" s="133"/>
      <c r="R3" s="133"/>
      <c r="S3" s="133"/>
      <c r="T3" s="133"/>
      <c r="U3" s="133"/>
    </row>
    <row r="4" spans="2:36">
      <c r="B4" s="133"/>
      <c r="C4" s="133"/>
      <c r="D4" s="133"/>
      <c r="E4" s="133"/>
      <c r="F4" s="133"/>
      <c r="G4" s="133"/>
      <c r="H4" s="133"/>
      <c r="I4" s="133"/>
      <c r="J4" s="133"/>
      <c r="K4" s="133"/>
      <c r="L4" s="133"/>
      <c r="M4" s="133"/>
      <c r="N4" s="133"/>
      <c r="O4" s="133"/>
      <c r="P4" s="133"/>
      <c r="Q4" s="133"/>
      <c r="R4" s="136"/>
      <c r="S4" s="136"/>
      <c r="T4" s="133"/>
      <c r="U4" s="133"/>
    </row>
    <row r="5" spans="2:36">
      <c r="B5" s="133"/>
      <c r="C5" s="133"/>
      <c r="D5" s="133"/>
      <c r="E5" s="133"/>
      <c r="F5" s="118"/>
      <c r="G5" s="133"/>
      <c r="H5" s="137"/>
      <c r="I5" s="138"/>
      <c r="J5" s="133"/>
      <c r="K5" s="133"/>
      <c r="L5" s="133"/>
      <c r="M5" s="133"/>
      <c r="N5" s="133"/>
      <c r="O5" s="133"/>
      <c r="P5" s="133"/>
      <c r="Q5" s="133"/>
      <c r="R5" s="136"/>
      <c r="S5" s="136"/>
      <c r="T5" s="133"/>
      <c r="U5" s="133"/>
    </row>
    <row r="6" spans="2:36" ht="27.6">
      <c r="B6" s="119" t="s">
        <v>53</v>
      </c>
      <c r="C6" s="119" t="s">
        <v>54</v>
      </c>
      <c r="D6" s="119" t="s">
        <v>74</v>
      </c>
      <c r="E6" s="119" t="s">
        <v>613</v>
      </c>
      <c r="F6" s="120" t="s">
        <v>614</v>
      </c>
      <c r="G6" s="121" t="s">
        <v>55</v>
      </c>
      <c r="H6" s="121" t="s">
        <v>56</v>
      </c>
      <c r="I6" s="121" t="s">
        <v>57</v>
      </c>
      <c r="J6" s="119" t="s">
        <v>615</v>
      </c>
      <c r="K6" s="119" t="s">
        <v>616</v>
      </c>
      <c r="L6" s="119" t="s">
        <v>617</v>
      </c>
      <c r="M6" s="119" t="s">
        <v>618</v>
      </c>
      <c r="N6" s="119" t="s">
        <v>619</v>
      </c>
      <c r="O6" s="119" t="s">
        <v>620</v>
      </c>
      <c r="P6" s="120" t="s">
        <v>621</v>
      </c>
      <c r="Q6" s="139" t="s">
        <v>622</v>
      </c>
      <c r="R6" s="122" t="s">
        <v>58</v>
      </c>
      <c r="S6" s="122" t="s">
        <v>59</v>
      </c>
      <c r="T6" s="122" t="s">
        <v>60</v>
      </c>
      <c r="U6" s="122" t="s">
        <v>18</v>
      </c>
      <c r="W6" s="114" t="s">
        <v>669</v>
      </c>
    </row>
    <row r="7" spans="2:36" ht="42" thickBot="1">
      <c r="B7" s="123" t="s">
        <v>61</v>
      </c>
      <c r="C7" s="124"/>
      <c r="D7" s="123" t="s">
        <v>623</v>
      </c>
      <c r="E7" s="124"/>
      <c r="F7" s="125"/>
      <c r="G7" s="126"/>
      <c r="H7" s="126"/>
      <c r="I7" s="124" t="s">
        <v>62</v>
      </c>
      <c r="J7" s="126"/>
      <c r="K7" s="126"/>
      <c r="L7" s="126"/>
      <c r="M7" s="126"/>
      <c r="N7" s="126"/>
      <c r="O7" s="126"/>
      <c r="P7" s="127"/>
      <c r="Q7" s="126"/>
      <c r="R7" s="126"/>
      <c r="S7" s="124"/>
      <c r="T7" s="124"/>
      <c r="U7" s="124"/>
      <c r="AB7" s="1"/>
      <c r="AG7" s="1"/>
    </row>
    <row r="8" spans="2:36" ht="15" thickBot="1">
      <c r="B8" s="128" t="s">
        <v>63</v>
      </c>
      <c r="C8" s="129"/>
      <c r="D8" s="129"/>
      <c r="E8" s="129"/>
      <c r="F8" s="130"/>
      <c r="G8" s="131"/>
      <c r="H8" s="131"/>
      <c r="I8" s="129" t="s">
        <v>64</v>
      </c>
      <c r="J8" s="129" t="s">
        <v>64</v>
      </c>
      <c r="K8" s="129" t="s">
        <v>64</v>
      </c>
      <c r="L8" s="129" t="s">
        <v>64</v>
      </c>
      <c r="M8" s="129" t="s">
        <v>64</v>
      </c>
      <c r="N8" s="129" t="s">
        <v>64</v>
      </c>
      <c r="O8" s="129" t="s">
        <v>64</v>
      </c>
      <c r="P8" s="132" t="s">
        <v>64</v>
      </c>
      <c r="Q8" s="129" t="s">
        <v>65</v>
      </c>
      <c r="R8" s="129" t="s">
        <v>65</v>
      </c>
      <c r="S8" s="129" t="s">
        <v>66</v>
      </c>
      <c r="T8" s="129" t="s">
        <v>67</v>
      </c>
      <c r="U8" s="129" t="s">
        <v>67</v>
      </c>
      <c r="AC8" s="1"/>
      <c r="AD8" s="1"/>
      <c r="AE8" s="1"/>
      <c r="AG8" s="1"/>
      <c r="AH8" s="1"/>
      <c r="AI8" s="1"/>
      <c r="AJ8" s="1"/>
    </row>
    <row r="9" spans="2:36">
      <c r="B9" s="224" t="s">
        <v>624</v>
      </c>
      <c r="C9" s="224" t="s">
        <v>625</v>
      </c>
      <c r="D9" s="148" t="s">
        <v>608</v>
      </c>
      <c r="E9" s="149" t="s">
        <v>626</v>
      </c>
      <c r="F9" s="150" t="s">
        <v>627</v>
      </c>
      <c r="G9" s="163">
        <v>0.20899999999999999</v>
      </c>
      <c r="H9" s="173">
        <v>4</v>
      </c>
      <c r="I9" s="197">
        <v>27</v>
      </c>
      <c r="J9" s="197">
        <v>27</v>
      </c>
      <c r="K9" s="197">
        <v>27</v>
      </c>
      <c r="L9" s="197">
        <v>27</v>
      </c>
      <c r="M9" s="197">
        <v>0</v>
      </c>
      <c r="N9" s="197">
        <v>0</v>
      </c>
      <c r="O9" s="197">
        <v>0</v>
      </c>
      <c r="P9" s="198">
        <v>0</v>
      </c>
      <c r="Q9" s="199">
        <v>24.601611750975493</v>
      </c>
      <c r="R9" s="216">
        <v>1.49</v>
      </c>
      <c r="S9" s="217">
        <v>49.459722222222226</v>
      </c>
      <c r="T9" s="200">
        <v>3.1536000000000002E-2</v>
      </c>
      <c r="U9" s="197">
        <v>0.86</v>
      </c>
      <c r="W9">
        <f>T9*U9*I9</f>
        <v>0.73226592000000001</v>
      </c>
      <c r="AC9" s="1"/>
      <c r="AD9" s="1"/>
      <c r="AE9" s="1"/>
      <c r="AG9" s="1"/>
      <c r="AH9" s="1"/>
      <c r="AI9" s="1"/>
      <c r="AJ9" s="1"/>
    </row>
    <row r="10" spans="2:36">
      <c r="B10" s="224"/>
      <c r="C10" s="224"/>
      <c r="D10" s="148" t="s">
        <v>608</v>
      </c>
      <c r="E10" s="149"/>
      <c r="F10" s="151" t="s">
        <v>628</v>
      </c>
      <c r="G10" s="163"/>
      <c r="H10" s="163"/>
      <c r="I10" s="196"/>
      <c r="J10" s="196"/>
      <c r="K10" s="196"/>
      <c r="L10" s="196"/>
      <c r="M10" s="196"/>
      <c r="N10" s="196"/>
      <c r="O10" s="196"/>
      <c r="P10" s="201"/>
      <c r="Q10" s="199"/>
      <c r="R10" s="197"/>
      <c r="S10" s="197"/>
      <c r="T10" s="200">
        <v>3.1536000000000002E-2</v>
      </c>
      <c r="U10" s="197"/>
      <c r="AB10" s="1"/>
      <c r="AE10" s="6"/>
      <c r="AG10" s="1"/>
      <c r="AJ10" s="6"/>
    </row>
    <row r="11" spans="2:36">
      <c r="B11" s="225" t="s">
        <v>629</v>
      </c>
      <c r="C11" s="225" t="s">
        <v>630</v>
      </c>
      <c r="D11" s="144" t="s">
        <v>608</v>
      </c>
      <c r="E11" s="144" t="s">
        <v>626</v>
      </c>
      <c r="F11" s="141" t="s">
        <v>627</v>
      </c>
      <c r="G11" s="158">
        <v>0.20899999999999999</v>
      </c>
      <c r="H11" s="172">
        <v>4</v>
      </c>
      <c r="I11" s="183">
        <v>11.09333333333316</v>
      </c>
      <c r="J11" s="183">
        <v>11.09333333333316</v>
      </c>
      <c r="K11" s="183">
        <v>11.09333333333316</v>
      </c>
      <c r="L11" s="183">
        <v>11.09333333333316</v>
      </c>
      <c r="M11" s="183">
        <v>0</v>
      </c>
      <c r="N11" s="183">
        <v>0</v>
      </c>
      <c r="O11" s="183">
        <v>0</v>
      </c>
      <c r="P11" s="187">
        <v>0</v>
      </c>
      <c r="Q11" s="182">
        <v>24.601611750975493</v>
      </c>
      <c r="R11" s="220">
        <v>1.49</v>
      </c>
      <c r="S11" s="221">
        <v>49.459722222222226</v>
      </c>
      <c r="T11" s="185">
        <v>3.1536000000000002E-2</v>
      </c>
      <c r="U11" s="183">
        <v>0.86</v>
      </c>
      <c r="W11">
        <f>T11*U11*I11</f>
        <v>0.30086184959999529</v>
      </c>
      <c r="AB11" s="7"/>
      <c r="AE11" s="6"/>
      <c r="AG11" s="7"/>
      <c r="AJ11" s="10"/>
    </row>
    <row r="12" spans="2:36">
      <c r="B12" s="225"/>
      <c r="C12" s="225"/>
      <c r="D12" s="144" t="s">
        <v>608</v>
      </c>
      <c r="E12" s="144"/>
      <c r="F12" s="141" t="s">
        <v>631</v>
      </c>
      <c r="G12" s="158"/>
      <c r="H12" s="159"/>
      <c r="I12" s="181"/>
      <c r="J12" s="181"/>
      <c r="K12" s="181"/>
      <c r="L12" s="181"/>
      <c r="M12" s="181"/>
      <c r="N12" s="181"/>
      <c r="O12" s="181"/>
      <c r="P12" s="187"/>
      <c r="Q12" s="192"/>
      <c r="R12" s="181"/>
      <c r="S12" s="176"/>
      <c r="T12" s="185">
        <v>3.1536000000000002E-2</v>
      </c>
      <c r="U12" s="176"/>
      <c r="AB12" s="7"/>
      <c r="AE12" s="6"/>
      <c r="AG12" s="7"/>
      <c r="AJ12" s="10"/>
    </row>
    <row r="13" spans="2:36">
      <c r="B13" s="224" t="s">
        <v>632</v>
      </c>
      <c r="C13" s="224" t="s">
        <v>672</v>
      </c>
      <c r="D13" s="148" t="s">
        <v>608</v>
      </c>
      <c r="E13" s="148" t="s">
        <v>633</v>
      </c>
      <c r="F13" s="140" t="s">
        <v>627</v>
      </c>
      <c r="G13" s="174">
        <v>0.55000000000000004</v>
      </c>
      <c r="H13" s="162"/>
      <c r="I13" s="197">
        <v>494.99999999989893</v>
      </c>
      <c r="J13" s="197">
        <v>494.99999999989893</v>
      </c>
      <c r="K13" s="197">
        <v>494.99999999989893</v>
      </c>
      <c r="L13" s="197">
        <v>494.99999999989893</v>
      </c>
      <c r="M13" s="197">
        <v>279.99999999994282</v>
      </c>
      <c r="N13" s="197">
        <v>279.99999999994282</v>
      </c>
      <c r="O13" s="197">
        <v>0</v>
      </c>
      <c r="P13" s="202">
        <v>0</v>
      </c>
      <c r="Q13" s="199">
        <v>3.4</v>
      </c>
      <c r="R13" s="197">
        <v>0.24</v>
      </c>
      <c r="S13" s="200">
        <v>7.03</v>
      </c>
      <c r="T13" s="200">
        <v>3.1536000000000002E-2</v>
      </c>
      <c r="U13" s="197">
        <v>0.92</v>
      </c>
      <c r="W13">
        <f>T13*U13*I13</f>
        <v>14.361494399997069</v>
      </c>
      <c r="AB13" s="7"/>
      <c r="AE13" s="6"/>
      <c r="AG13" s="7"/>
      <c r="AJ13" s="10"/>
    </row>
    <row r="14" spans="2:36">
      <c r="B14" s="226" t="s">
        <v>634</v>
      </c>
      <c r="C14" s="226" t="s">
        <v>673</v>
      </c>
      <c r="D14" s="146" t="s">
        <v>608</v>
      </c>
      <c r="E14" s="146" t="s">
        <v>633</v>
      </c>
      <c r="F14" s="147" t="s">
        <v>627</v>
      </c>
      <c r="G14" s="175">
        <v>0.6</v>
      </c>
      <c r="H14" s="161"/>
      <c r="I14" s="189">
        <v>430</v>
      </c>
      <c r="J14" s="189">
        <v>430</v>
      </c>
      <c r="K14" s="189">
        <v>430</v>
      </c>
      <c r="L14" s="189">
        <v>430</v>
      </c>
      <c r="M14" s="189">
        <v>430</v>
      </c>
      <c r="N14" s="189">
        <v>0</v>
      </c>
      <c r="O14" s="189">
        <v>0</v>
      </c>
      <c r="P14" s="193">
        <v>0</v>
      </c>
      <c r="Q14" s="191">
        <v>4.9909584558086326</v>
      </c>
      <c r="R14" s="189">
        <v>0.38482577859184691</v>
      </c>
      <c r="S14" s="189">
        <v>10.088354332179442</v>
      </c>
      <c r="T14" s="190">
        <v>3.1536000000000002E-2</v>
      </c>
      <c r="U14" s="189">
        <v>0.90182648401826482</v>
      </c>
      <c r="W14">
        <f>T14*U14*I14</f>
        <v>12.229200000000001</v>
      </c>
      <c r="AB14" s="7"/>
      <c r="AE14" s="6"/>
      <c r="AG14" s="7"/>
      <c r="AJ14" s="10"/>
    </row>
    <row r="15" spans="2:36">
      <c r="B15" s="227" t="s">
        <v>635</v>
      </c>
      <c r="C15" s="227" t="s">
        <v>636</v>
      </c>
      <c r="D15" s="149" t="s">
        <v>608</v>
      </c>
      <c r="E15" s="148" t="s">
        <v>637</v>
      </c>
      <c r="F15" s="140" t="s">
        <v>627</v>
      </c>
      <c r="G15" s="164">
        <v>0.33249999999999996</v>
      </c>
      <c r="H15" s="164"/>
      <c r="I15" s="196">
        <v>14.618314855875832</v>
      </c>
      <c r="J15" s="196">
        <v>5.2835033259423509</v>
      </c>
      <c r="K15" s="196">
        <v>5.2835033259423509</v>
      </c>
      <c r="L15" s="196">
        <v>5.2835033259423509</v>
      </c>
      <c r="M15" s="196">
        <v>5.2835033259423509</v>
      </c>
      <c r="N15" s="197">
        <v>0</v>
      </c>
      <c r="O15" s="197">
        <v>0</v>
      </c>
      <c r="P15" s="202">
        <v>0</v>
      </c>
      <c r="Q15" s="199">
        <v>5.3551148670602702</v>
      </c>
      <c r="R15" s="197">
        <v>0.57144159359422642</v>
      </c>
      <c r="S15" s="197">
        <v>8.1876061969015499</v>
      </c>
      <c r="T15" s="200">
        <v>3.1536000000000002E-2</v>
      </c>
      <c r="U15" s="197">
        <v>0.9</v>
      </c>
      <c r="W15">
        <f>T15*U15*I15</f>
        <v>0.41490285956541023</v>
      </c>
      <c r="AB15" s="7"/>
      <c r="AE15" s="6"/>
      <c r="AG15" s="7"/>
      <c r="AJ15" s="10"/>
    </row>
    <row r="16" spans="2:36">
      <c r="B16" s="225" t="s">
        <v>638</v>
      </c>
      <c r="C16" s="225" t="s">
        <v>674</v>
      </c>
      <c r="D16" s="144" t="s">
        <v>608</v>
      </c>
      <c r="E16" s="144" t="s">
        <v>639</v>
      </c>
      <c r="F16" s="145" t="s">
        <v>627</v>
      </c>
      <c r="G16" s="158">
        <v>0.28499999999999998</v>
      </c>
      <c r="H16" s="158"/>
      <c r="I16" s="183">
        <v>65.3</v>
      </c>
      <c r="J16" s="183">
        <v>65.3</v>
      </c>
      <c r="K16" s="183">
        <v>65.3</v>
      </c>
      <c r="L16" s="183">
        <v>65.3</v>
      </c>
      <c r="M16" s="183">
        <v>65.3</v>
      </c>
      <c r="N16" s="183">
        <v>0</v>
      </c>
      <c r="O16" s="183">
        <v>0</v>
      </c>
      <c r="P16" s="187">
        <v>0</v>
      </c>
      <c r="Q16" s="182">
        <v>4.2416401722221622</v>
      </c>
      <c r="R16" s="183">
        <v>0.31849238674929792</v>
      </c>
      <c r="S16" s="183">
        <v>10.978835582208896</v>
      </c>
      <c r="T16" s="185">
        <v>3.1536000000000002E-2</v>
      </c>
      <c r="U16" s="183">
        <v>0.92</v>
      </c>
      <c r="W16">
        <f>T16*U16*I16</f>
        <v>1.8945567360000002</v>
      </c>
      <c r="AB16" s="1"/>
      <c r="AG16" s="1"/>
      <c r="AJ16" s="10"/>
    </row>
    <row r="17" spans="2:36">
      <c r="B17" s="228" t="s">
        <v>624</v>
      </c>
      <c r="C17" s="228" t="s">
        <v>625</v>
      </c>
      <c r="D17" s="152" t="s">
        <v>609</v>
      </c>
      <c r="E17" s="153" t="s">
        <v>626</v>
      </c>
      <c r="F17" s="154" t="s">
        <v>627</v>
      </c>
      <c r="G17" s="166">
        <v>0.20899999999999999</v>
      </c>
      <c r="H17" s="171">
        <v>4</v>
      </c>
      <c r="I17" s="204">
        <v>4.4580000000000002</v>
      </c>
      <c r="J17" s="204">
        <v>4.4580000000000002</v>
      </c>
      <c r="K17" s="204">
        <v>4.4580000000000002</v>
      </c>
      <c r="L17" s="204">
        <v>4.4580000000000002</v>
      </c>
      <c r="M17" s="204">
        <v>0</v>
      </c>
      <c r="N17" s="204">
        <v>0</v>
      </c>
      <c r="O17" s="204">
        <v>0</v>
      </c>
      <c r="P17" s="205">
        <v>0</v>
      </c>
      <c r="Q17" s="206">
        <v>24.601611750975493</v>
      </c>
      <c r="R17" s="218">
        <v>1.49</v>
      </c>
      <c r="S17" s="219">
        <v>49.459722222222226</v>
      </c>
      <c r="T17" s="207">
        <v>3.1536000000000002E-2</v>
      </c>
      <c r="U17" s="204">
        <v>0.86</v>
      </c>
      <c r="W17">
        <f>T17*U17*I17</f>
        <v>0.12090523968</v>
      </c>
      <c r="AB17" s="1"/>
      <c r="AE17" s="6"/>
      <c r="AG17" s="1"/>
      <c r="AJ17" s="10"/>
    </row>
    <row r="18" spans="2:36">
      <c r="B18" s="225"/>
      <c r="C18" s="225"/>
      <c r="D18" s="144" t="s">
        <v>609</v>
      </c>
      <c r="E18" s="146"/>
      <c r="F18" s="147" t="s">
        <v>628</v>
      </c>
      <c r="G18" s="161"/>
      <c r="H18" s="161"/>
      <c r="I18" s="189"/>
      <c r="J18" s="189"/>
      <c r="K18" s="189"/>
      <c r="L18" s="189"/>
      <c r="M18" s="189"/>
      <c r="N18" s="189"/>
      <c r="O18" s="189"/>
      <c r="P18" s="193"/>
      <c r="Q18" s="182"/>
      <c r="R18" s="183"/>
      <c r="S18" s="183"/>
      <c r="T18" s="185">
        <v>3.1536000000000002E-2</v>
      </c>
      <c r="U18" s="183"/>
      <c r="AB18" s="1"/>
      <c r="AG18" s="1"/>
      <c r="AJ18" s="10"/>
    </row>
    <row r="19" spans="2:36">
      <c r="B19" s="224" t="s">
        <v>632</v>
      </c>
      <c r="C19" s="224" t="s">
        <v>675</v>
      </c>
      <c r="D19" s="148" t="s">
        <v>609</v>
      </c>
      <c r="E19" s="148" t="s">
        <v>633</v>
      </c>
      <c r="F19" s="140" t="s">
        <v>627</v>
      </c>
      <c r="G19" s="174">
        <v>0.55000000000000004</v>
      </c>
      <c r="H19" s="162"/>
      <c r="I19" s="197">
        <v>300</v>
      </c>
      <c r="J19" s="197">
        <v>300</v>
      </c>
      <c r="K19" s="197">
        <v>300</v>
      </c>
      <c r="L19" s="197">
        <v>300</v>
      </c>
      <c r="M19" s="197">
        <v>169.69696969696969</v>
      </c>
      <c r="N19" s="197">
        <v>169.69696969696969</v>
      </c>
      <c r="O19" s="197">
        <v>0</v>
      </c>
      <c r="P19" s="202">
        <v>0</v>
      </c>
      <c r="Q19" s="199">
        <v>3.4</v>
      </c>
      <c r="R19" s="197">
        <v>0.24</v>
      </c>
      <c r="S19" s="200">
        <v>7.03</v>
      </c>
      <c r="T19" s="200">
        <v>3.1536000000000002E-2</v>
      </c>
      <c r="U19" s="197">
        <v>0.92</v>
      </c>
      <c r="W19">
        <f>T19*U19*I19</f>
        <v>8.7039360000000006</v>
      </c>
      <c r="AB19" s="1"/>
      <c r="AE19" s="6"/>
      <c r="AG19" s="1"/>
      <c r="AJ19" s="10"/>
    </row>
    <row r="20" spans="2:36">
      <c r="B20" s="225" t="s">
        <v>635</v>
      </c>
      <c r="C20" s="225" t="s">
        <v>636</v>
      </c>
      <c r="D20" s="144" t="s">
        <v>609</v>
      </c>
      <c r="E20" s="144" t="s">
        <v>637</v>
      </c>
      <c r="F20" s="141" t="s">
        <v>627</v>
      </c>
      <c r="G20" s="158">
        <v>0.33249999999999996</v>
      </c>
      <c r="H20" s="158"/>
      <c r="I20" s="189">
        <v>1.0416851441241686</v>
      </c>
      <c r="J20" s="189">
        <v>0.37649667405764975</v>
      </c>
      <c r="K20" s="189">
        <v>0.37649667405764975</v>
      </c>
      <c r="L20" s="189">
        <v>0.37649667405764975</v>
      </c>
      <c r="M20" s="189">
        <v>0.37649667405764975</v>
      </c>
      <c r="N20" s="183">
        <v>0</v>
      </c>
      <c r="O20" s="183">
        <v>0</v>
      </c>
      <c r="P20" s="187">
        <v>0</v>
      </c>
      <c r="Q20" s="182">
        <v>5.3551148670602702</v>
      </c>
      <c r="R20" s="183">
        <v>0.57144159359422642</v>
      </c>
      <c r="S20" s="183">
        <v>8.1876061969015499</v>
      </c>
      <c r="T20" s="185">
        <v>3.1536000000000002E-2</v>
      </c>
      <c r="U20" s="183">
        <v>0.9</v>
      </c>
      <c r="W20">
        <f>T20*U20*I20</f>
        <v>2.9565524434589804E-2</v>
      </c>
      <c r="AB20" s="1"/>
      <c r="AG20" s="1"/>
      <c r="AJ20" s="10"/>
    </row>
    <row r="21" spans="2:36">
      <c r="B21" s="228" t="s">
        <v>640</v>
      </c>
      <c r="C21" s="228" t="s">
        <v>641</v>
      </c>
      <c r="D21" s="152" t="s">
        <v>608</v>
      </c>
      <c r="E21" s="152" t="s">
        <v>642</v>
      </c>
      <c r="F21" s="155" t="s">
        <v>627</v>
      </c>
      <c r="G21" s="167">
        <v>1</v>
      </c>
      <c r="H21" s="167"/>
      <c r="I21" s="204">
        <v>15682.837192960027</v>
      </c>
      <c r="J21" s="204">
        <v>15682.837192960027</v>
      </c>
      <c r="K21" s="204">
        <v>15682.837192960027</v>
      </c>
      <c r="L21" s="204">
        <v>15682.837192960027</v>
      </c>
      <c r="M21" s="204">
        <v>14687.792833569058</v>
      </c>
      <c r="N21" s="204">
        <v>13692.748474178088</v>
      </c>
      <c r="O21" s="204">
        <v>12095.316990819118</v>
      </c>
      <c r="P21" s="205">
        <v>8350.3318563840148</v>
      </c>
      <c r="Q21" s="206">
        <v>11.802466760003863</v>
      </c>
      <c r="R21" s="204">
        <v>0.90207502400158812</v>
      </c>
      <c r="S21" s="204">
        <v>3.65</v>
      </c>
      <c r="T21" s="207">
        <v>3.1536000000000002E-2</v>
      </c>
      <c r="U21" s="204"/>
      <c r="W21" s="112">
        <f>T21*I21*1</f>
        <v>494.57395371718746</v>
      </c>
      <c r="AB21" s="1"/>
      <c r="AE21" s="6"/>
      <c r="AG21" s="1"/>
      <c r="AJ21" s="10"/>
    </row>
    <row r="22" spans="2:36">
      <c r="B22" s="225" t="s">
        <v>643</v>
      </c>
      <c r="C22" s="225" t="s">
        <v>644</v>
      </c>
      <c r="D22" s="144" t="s">
        <v>608</v>
      </c>
      <c r="E22" s="144" t="s">
        <v>642</v>
      </c>
      <c r="F22" s="141" t="s">
        <v>627</v>
      </c>
      <c r="G22" s="158">
        <v>1</v>
      </c>
      <c r="H22" s="158"/>
      <c r="I22" s="183">
        <v>4193.2131067961163</v>
      </c>
      <c r="J22" s="183">
        <v>4193.2131067961163</v>
      </c>
      <c r="K22" s="183">
        <v>4193.2131067961163</v>
      </c>
      <c r="L22" s="183">
        <v>4193.2131067961163</v>
      </c>
      <c r="M22" s="183">
        <v>3927.0893203883493</v>
      </c>
      <c r="N22" s="183">
        <v>3660.9655339805822</v>
      </c>
      <c r="O22" s="183">
        <v>3233.8849514563103</v>
      </c>
      <c r="P22" s="187">
        <v>2232.8747572815532</v>
      </c>
      <c r="Q22" s="182">
        <v>11.65817297968149</v>
      </c>
      <c r="R22" s="183">
        <v>0.89156355656089137</v>
      </c>
      <c r="S22" s="183">
        <v>3.54</v>
      </c>
      <c r="T22" s="185">
        <v>3.1536000000000002E-2</v>
      </c>
      <c r="U22" s="183"/>
      <c r="W22" s="112">
        <f t="shared" ref="W22:W26" si="0">T22*I22*1</f>
        <v>132.23716853592234</v>
      </c>
      <c r="AB22" s="1"/>
      <c r="AG22" s="1"/>
      <c r="AJ22" s="10"/>
    </row>
    <row r="23" spans="2:36">
      <c r="B23" s="224" t="s">
        <v>645</v>
      </c>
      <c r="C23" s="224" t="s">
        <v>646</v>
      </c>
      <c r="D23" s="148" t="s">
        <v>608</v>
      </c>
      <c r="E23" s="148" t="s">
        <v>647</v>
      </c>
      <c r="F23" s="140" t="s">
        <v>627</v>
      </c>
      <c r="G23" s="164">
        <v>1</v>
      </c>
      <c r="H23" s="164"/>
      <c r="I23" s="197">
        <v>55.651303583634423</v>
      </c>
      <c r="J23" s="197">
        <v>55.651303583634423</v>
      </c>
      <c r="K23" s="197">
        <v>54.472805390098635</v>
      </c>
      <c r="L23" s="197">
        <v>18.986915340298804</v>
      </c>
      <c r="M23" s="197">
        <v>0.52377697490479458</v>
      </c>
      <c r="N23" s="197">
        <v>0</v>
      </c>
      <c r="O23" s="197">
        <v>0</v>
      </c>
      <c r="P23" s="202">
        <v>0</v>
      </c>
      <c r="Q23" s="199">
        <v>12.412131871564219</v>
      </c>
      <c r="R23" s="197">
        <v>0.14054216114566692</v>
      </c>
      <c r="S23" s="197">
        <v>3.7493554949453962</v>
      </c>
      <c r="T23" s="200">
        <v>3.1536000000000002E-2</v>
      </c>
      <c r="U23" s="195"/>
      <c r="W23" s="112">
        <f t="shared" si="0"/>
        <v>1.7550195098134953</v>
      </c>
      <c r="AB23" s="1"/>
      <c r="AG23" s="1"/>
      <c r="AJ23" s="10"/>
    </row>
    <row r="24" spans="2:36">
      <c r="B24" s="229" t="s">
        <v>640</v>
      </c>
      <c r="C24" s="229" t="s">
        <v>641</v>
      </c>
      <c r="D24" s="142" t="s">
        <v>609</v>
      </c>
      <c r="E24" s="142" t="s">
        <v>642</v>
      </c>
      <c r="F24" s="143" t="s">
        <v>627</v>
      </c>
      <c r="G24" s="157">
        <v>1</v>
      </c>
      <c r="H24" s="157"/>
      <c r="I24" s="178">
        <v>7722.1628070399711</v>
      </c>
      <c r="J24" s="178">
        <v>7722.1628070399711</v>
      </c>
      <c r="K24" s="178">
        <v>7722.1628070399711</v>
      </c>
      <c r="L24" s="178">
        <v>7722.1628070399711</v>
      </c>
      <c r="M24" s="178">
        <v>7232.2071664309406</v>
      </c>
      <c r="N24" s="178">
        <v>6742.25152582191</v>
      </c>
      <c r="O24" s="178">
        <v>5955.6830091808806</v>
      </c>
      <c r="P24" s="186">
        <v>4111.6681436159843</v>
      </c>
      <c r="Q24" s="179">
        <v>11.802466760003863</v>
      </c>
      <c r="R24" s="178">
        <v>0.90207502400158812</v>
      </c>
      <c r="S24" s="178">
        <v>3.65</v>
      </c>
      <c r="T24" s="180">
        <v>3.1536000000000002E-2</v>
      </c>
      <c r="U24" s="178"/>
      <c r="W24" s="112">
        <f t="shared" si="0"/>
        <v>243.52612628281253</v>
      </c>
      <c r="AB24" s="1"/>
    </row>
    <row r="25" spans="2:36">
      <c r="B25" s="224" t="s">
        <v>643</v>
      </c>
      <c r="C25" s="224" t="s">
        <v>644</v>
      </c>
      <c r="D25" s="148" t="s">
        <v>609</v>
      </c>
      <c r="E25" s="148" t="s">
        <v>642</v>
      </c>
      <c r="F25" s="140" t="s">
        <v>627</v>
      </c>
      <c r="G25" s="164">
        <v>1</v>
      </c>
      <c r="H25" s="164"/>
      <c r="I25" s="197">
        <v>2345.7868932038832</v>
      </c>
      <c r="J25" s="197">
        <v>2345.7868932038832</v>
      </c>
      <c r="K25" s="197">
        <v>2345.7868932038832</v>
      </c>
      <c r="L25" s="197">
        <v>2345.7868932038832</v>
      </c>
      <c r="M25" s="197">
        <v>2196.9106796116503</v>
      </c>
      <c r="N25" s="197">
        <v>2048.0344660194173</v>
      </c>
      <c r="O25" s="197">
        <v>1809.1150485436892</v>
      </c>
      <c r="P25" s="202">
        <v>1249.1252427184465</v>
      </c>
      <c r="Q25" s="199">
        <v>11.65817297968149</v>
      </c>
      <c r="R25" s="197">
        <v>0.89156355656089137</v>
      </c>
      <c r="S25" s="197">
        <v>3.54</v>
      </c>
      <c r="T25" s="200">
        <v>3.1536000000000002E-2</v>
      </c>
      <c r="U25" s="197"/>
      <c r="W25" s="112">
        <f t="shared" si="0"/>
        <v>73.976735464077663</v>
      </c>
      <c r="AB25" s="1"/>
      <c r="AE25" s="15"/>
    </row>
    <row r="26" spans="2:36">
      <c r="B26" s="225" t="s">
        <v>645</v>
      </c>
      <c r="C26" s="225" t="s">
        <v>646</v>
      </c>
      <c r="D26" s="144" t="s">
        <v>609</v>
      </c>
      <c r="E26" s="144" t="s">
        <v>647</v>
      </c>
      <c r="F26" s="141" t="s">
        <v>627</v>
      </c>
      <c r="G26" s="158">
        <v>1</v>
      </c>
      <c r="H26" s="158"/>
      <c r="I26" s="183">
        <v>369.34869641636567</v>
      </c>
      <c r="J26" s="183">
        <v>369.34869641636567</v>
      </c>
      <c r="K26" s="183">
        <v>361.52719460990147</v>
      </c>
      <c r="L26" s="183">
        <v>126.01308465970122</v>
      </c>
      <c r="M26" s="183">
        <v>3.476223025095206</v>
      </c>
      <c r="N26" s="183">
        <v>0</v>
      </c>
      <c r="O26" s="183">
        <v>0</v>
      </c>
      <c r="P26" s="187">
        <v>0</v>
      </c>
      <c r="Q26" s="182">
        <v>12.412131871564219</v>
      </c>
      <c r="R26" s="183">
        <v>0.14054216114566692</v>
      </c>
      <c r="S26" s="183">
        <v>3.7493554949453962</v>
      </c>
      <c r="T26" s="185">
        <v>3.1536000000000002E-2</v>
      </c>
      <c r="U26" s="184"/>
      <c r="W26" s="112">
        <f t="shared" si="0"/>
        <v>11.647780490186509</v>
      </c>
      <c r="AB26" s="1"/>
      <c r="AE26" s="15"/>
    </row>
    <row r="27" spans="2:36" s="113" customFormat="1">
      <c r="B27" s="228" t="s">
        <v>648</v>
      </c>
      <c r="C27" s="228" t="s">
        <v>649</v>
      </c>
      <c r="D27" s="152" t="s">
        <v>608</v>
      </c>
      <c r="E27" s="152" t="s">
        <v>650</v>
      </c>
      <c r="F27" s="155" t="s">
        <v>628</v>
      </c>
      <c r="G27" s="167">
        <v>0.9</v>
      </c>
      <c r="H27" s="165"/>
      <c r="I27" s="204">
        <v>247.19599999999997</v>
      </c>
      <c r="J27" s="204">
        <v>247.19599999999997</v>
      </c>
      <c r="K27" s="204">
        <v>247.19599999999997</v>
      </c>
      <c r="L27" s="204">
        <v>247.19599999999997</v>
      </c>
      <c r="M27" s="204">
        <v>247.19599999999997</v>
      </c>
      <c r="N27" s="204">
        <v>247.19599999999997</v>
      </c>
      <c r="O27" s="204">
        <v>0</v>
      </c>
      <c r="P27" s="205">
        <v>0</v>
      </c>
      <c r="Q27" s="203"/>
      <c r="R27" s="204">
        <v>0.02</v>
      </c>
      <c r="S27" s="204">
        <v>3.3335999999999997</v>
      </c>
      <c r="T27" s="207">
        <v>3.1536000000000002E-2</v>
      </c>
      <c r="U27" s="203">
        <v>0.95</v>
      </c>
      <c r="W27" s="113">
        <f t="shared" ref="W27:W48" si="1">T27*U27*I27</f>
        <v>7.4057944031999989</v>
      </c>
      <c r="AB27"/>
      <c r="AC27"/>
      <c r="AD27"/>
      <c r="AE27"/>
    </row>
    <row r="28" spans="2:36">
      <c r="B28" s="225" t="s">
        <v>651</v>
      </c>
      <c r="C28" s="225" t="s">
        <v>652</v>
      </c>
      <c r="D28" s="144" t="s">
        <v>608</v>
      </c>
      <c r="E28" s="144" t="s">
        <v>650</v>
      </c>
      <c r="F28" s="141" t="s">
        <v>631</v>
      </c>
      <c r="G28" s="158">
        <v>0.9</v>
      </c>
      <c r="H28" s="159"/>
      <c r="I28" s="183">
        <v>16</v>
      </c>
      <c r="J28" s="183">
        <v>16</v>
      </c>
      <c r="K28" s="183">
        <v>16</v>
      </c>
      <c r="L28" s="183">
        <v>16</v>
      </c>
      <c r="M28" s="183">
        <v>16</v>
      </c>
      <c r="N28" s="183">
        <v>16</v>
      </c>
      <c r="O28" s="183">
        <v>0</v>
      </c>
      <c r="P28" s="187">
        <v>0</v>
      </c>
      <c r="Q28" s="184"/>
      <c r="R28" s="183">
        <v>0.02</v>
      </c>
      <c r="S28" s="183">
        <v>3.3335999999999997</v>
      </c>
      <c r="T28" s="185">
        <v>3.1536000000000002E-2</v>
      </c>
      <c r="U28" s="184">
        <v>0.95</v>
      </c>
      <c r="W28">
        <f t="shared" si="1"/>
        <v>0.47934719999999997</v>
      </c>
      <c r="AB28" s="1"/>
    </row>
    <row r="29" spans="2:36">
      <c r="B29" s="224" t="s">
        <v>653</v>
      </c>
      <c r="C29" s="224" t="s">
        <v>654</v>
      </c>
      <c r="D29" s="148" t="s">
        <v>608</v>
      </c>
      <c r="E29" s="148" t="s">
        <v>633</v>
      </c>
      <c r="F29" s="140" t="s">
        <v>628</v>
      </c>
      <c r="G29" s="164">
        <v>0.99299999999999999</v>
      </c>
      <c r="H29" s="162"/>
      <c r="I29" s="197">
        <v>104.25999999999999</v>
      </c>
      <c r="J29" s="197">
        <v>104.25999999999999</v>
      </c>
      <c r="K29" s="197">
        <v>104.25999999999999</v>
      </c>
      <c r="L29" s="197">
        <v>104.25999999999999</v>
      </c>
      <c r="M29" s="197">
        <v>104.25999999999999</v>
      </c>
      <c r="N29" s="197">
        <v>104.25999999999999</v>
      </c>
      <c r="O29" s="197">
        <v>0</v>
      </c>
      <c r="P29" s="202">
        <v>0</v>
      </c>
      <c r="Q29" s="195"/>
      <c r="R29" s="197">
        <v>0</v>
      </c>
      <c r="S29" s="197">
        <v>3</v>
      </c>
      <c r="T29" s="200">
        <v>3.1536000000000002E-2</v>
      </c>
      <c r="U29" s="222">
        <v>0.4</v>
      </c>
      <c r="W29">
        <f t="shared" si="1"/>
        <v>1.3151773440000001</v>
      </c>
    </row>
    <row r="30" spans="2:36">
      <c r="B30" s="225" t="s">
        <v>676</v>
      </c>
      <c r="C30" s="225" t="s">
        <v>655</v>
      </c>
      <c r="D30" s="144" t="s">
        <v>608</v>
      </c>
      <c r="E30" s="144" t="s">
        <v>639</v>
      </c>
      <c r="F30" s="141" t="s">
        <v>628</v>
      </c>
      <c r="G30" s="158">
        <v>0.95</v>
      </c>
      <c r="H30" s="159"/>
      <c r="I30" s="183">
        <v>453.33871459398074</v>
      </c>
      <c r="J30" s="183">
        <v>453.33871459398074</v>
      </c>
      <c r="K30" s="183">
        <v>453.33871459398074</v>
      </c>
      <c r="L30" s="183">
        <v>453.33871459398074</v>
      </c>
      <c r="M30" s="183">
        <v>453.33871459398074</v>
      </c>
      <c r="N30" s="183">
        <v>453.33871459398074</v>
      </c>
      <c r="O30" s="183">
        <v>0</v>
      </c>
      <c r="P30" s="187">
        <v>0</v>
      </c>
      <c r="Q30" s="184"/>
      <c r="R30" s="183">
        <v>0</v>
      </c>
      <c r="S30" s="183">
        <v>3.3335999999999997</v>
      </c>
      <c r="T30" s="185">
        <v>3.1536000000000002E-2</v>
      </c>
      <c r="U30" s="184">
        <v>0.95</v>
      </c>
      <c r="W30">
        <f t="shared" si="1"/>
        <v>13.581665218263987</v>
      </c>
    </row>
    <row r="31" spans="2:36">
      <c r="B31" s="224" t="s">
        <v>677</v>
      </c>
      <c r="C31" s="224" t="s">
        <v>656</v>
      </c>
      <c r="D31" s="148" t="s">
        <v>608</v>
      </c>
      <c r="E31" s="148" t="s">
        <v>639</v>
      </c>
      <c r="F31" s="140" t="s">
        <v>631</v>
      </c>
      <c r="G31" s="164">
        <v>0.95</v>
      </c>
      <c r="H31" s="162"/>
      <c r="I31" s="197">
        <v>423.5</v>
      </c>
      <c r="J31" s="197">
        <v>423.5</v>
      </c>
      <c r="K31" s="197">
        <v>423.5</v>
      </c>
      <c r="L31" s="197">
        <v>423.5</v>
      </c>
      <c r="M31" s="197">
        <v>423.5</v>
      </c>
      <c r="N31" s="197">
        <v>423.5</v>
      </c>
      <c r="O31" s="197">
        <v>0</v>
      </c>
      <c r="P31" s="202">
        <v>0</v>
      </c>
      <c r="Q31" s="195"/>
      <c r="R31" s="197">
        <v>0</v>
      </c>
      <c r="S31" s="197">
        <v>3.3335999999999997</v>
      </c>
      <c r="T31" s="200">
        <v>3.1536000000000002E-2</v>
      </c>
      <c r="U31" s="195">
        <v>0.95</v>
      </c>
      <c r="W31">
        <f t="shared" si="1"/>
        <v>12.687721199999999</v>
      </c>
    </row>
    <row r="32" spans="2:36">
      <c r="B32" s="225" t="s">
        <v>678</v>
      </c>
      <c r="C32" s="225" t="s">
        <v>679</v>
      </c>
      <c r="D32" s="144" t="s">
        <v>608</v>
      </c>
      <c r="E32" s="144" t="s">
        <v>627</v>
      </c>
      <c r="F32" s="141" t="s">
        <v>628</v>
      </c>
      <c r="G32" s="158">
        <v>1</v>
      </c>
      <c r="H32" s="159"/>
      <c r="I32" s="183">
        <v>327.74699999999996</v>
      </c>
      <c r="J32" s="183">
        <v>327.74699999999996</v>
      </c>
      <c r="K32" s="183">
        <v>327.74699999999996</v>
      </c>
      <c r="L32" s="183">
        <v>327.74699999999996</v>
      </c>
      <c r="M32" s="183">
        <v>327.74699999999996</v>
      </c>
      <c r="N32" s="183">
        <v>327.74699999999996</v>
      </c>
      <c r="O32" s="183">
        <v>0</v>
      </c>
      <c r="P32" s="187">
        <v>0</v>
      </c>
      <c r="Q32" s="184"/>
      <c r="R32" s="183">
        <v>0</v>
      </c>
      <c r="S32" s="183">
        <v>4.7240421455938701</v>
      </c>
      <c r="T32" s="185">
        <v>3.1536000000000002E-2</v>
      </c>
      <c r="U32" s="184">
        <v>1</v>
      </c>
      <c r="W32">
        <f t="shared" si="1"/>
        <v>10.335829391999999</v>
      </c>
    </row>
    <row r="33" spans="2:23">
      <c r="B33" s="224" t="s">
        <v>680</v>
      </c>
      <c r="C33" s="224" t="s">
        <v>681</v>
      </c>
      <c r="D33" s="148" t="s">
        <v>608</v>
      </c>
      <c r="E33" s="148" t="s">
        <v>627</v>
      </c>
      <c r="F33" s="140" t="s">
        <v>631</v>
      </c>
      <c r="G33" s="164">
        <v>1</v>
      </c>
      <c r="H33" s="162"/>
      <c r="I33" s="197">
        <v>276</v>
      </c>
      <c r="J33" s="197">
        <v>276</v>
      </c>
      <c r="K33" s="197">
        <v>276</v>
      </c>
      <c r="L33" s="197">
        <v>276</v>
      </c>
      <c r="M33" s="197">
        <v>276</v>
      </c>
      <c r="N33" s="197">
        <v>276</v>
      </c>
      <c r="O33" s="197">
        <v>0</v>
      </c>
      <c r="P33" s="202">
        <v>0</v>
      </c>
      <c r="Q33" s="195"/>
      <c r="R33" s="197">
        <v>0</v>
      </c>
      <c r="S33" s="197">
        <v>4.7240421455938701</v>
      </c>
      <c r="T33" s="200">
        <v>3.1536000000000002E-2</v>
      </c>
      <c r="U33" s="195">
        <v>1</v>
      </c>
      <c r="W33">
        <f t="shared" si="1"/>
        <v>8.7039360000000006</v>
      </c>
    </row>
    <row r="34" spans="2:23">
      <c r="B34" s="225" t="s">
        <v>657</v>
      </c>
      <c r="C34" s="225" t="s">
        <v>658</v>
      </c>
      <c r="D34" s="144" t="s">
        <v>608</v>
      </c>
      <c r="E34" s="144" t="s">
        <v>659</v>
      </c>
      <c r="F34" s="141" t="s">
        <v>628</v>
      </c>
      <c r="G34" s="158">
        <v>0.91334806643669675</v>
      </c>
      <c r="H34" s="159"/>
      <c r="I34" s="183">
        <v>45.9</v>
      </c>
      <c r="J34" s="183">
        <v>45.9</v>
      </c>
      <c r="K34" s="183">
        <v>45.9</v>
      </c>
      <c r="L34" s="183">
        <v>45.9</v>
      </c>
      <c r="M34" s="183">
        <v>45.9</v>
      </c>
      <c r="N34" s="183">
        <v>45.9</v>
      </c>
      <c r="O34" s="183">
        <v>0</v>
      </c>
      <c r="P34" s="187">
        <v>0</v>
      </c>
      <c r="Q34" s="184"/>
      <c r="R34" s="183">
        <v>0</v>
      </c>
      <c r="S34" s="183">
        <v>5.7429967315962518</v>
      </c>
      <c r="T34" s="185">
        <v>3.1536000000000002E-2</v>
      </c>
      <c r="U34" s="184">
        <v>0.95</v>
      </c>
      <c r="W34">
        <f t="shared" si="1"/>
        <v>1.3751272799999998</v>
      </c>
    </row>
    <row r="35" spans="2:23" ht="13.95" customHeight="1">
      <c r="B35" s="224" t="s">
        <v>660</v>
      </c>
      <c r="C35" s="224" t="s">
        <v>661</v>
      </c>
      <c r="D35" s="148" t="s">
        <v>608</v>
      </c>
      <c r="E35" s="148" t="s">
        <v>659</v>
      </c>
      <c r="F35" s="140" t="s">
        <v>631</v>
      </c>
      <c r="G35" s="164">
        <v>0.91334806643669675</v>
      </c>
      <c r="H35" s="162"/>
      <c r="I35" s="197">
        <v>195</v>
      </c>
      <c r="J35" s="197">
        <v>195</v>
      </c>
      <c r="K35" s="197">
        <v>195</v>
      </c>
      <c r="L35" s="197">
        <v>195</v>
      </c>
      <c r="M35" s="197">
        <v>195</v>
      </c>
      <c r="N35" s="197">
        <v>195</v>
      </c>
      <c r="O35" s="197">
        <v>0</v>
      </c>
      <c r="P35" s="202">
        <v>0</v>
      </c>
      <c r="Q35" s="195"/>
      <c r="R35" s="197">
        <v>0</v>
      </c>
      <c r="S35" s="197">
        <v>5.7429967315962518</v>
      </c>
      <c r="T35" s="200">
        <v>3.1536000000000002E-2</v>
      </c>
      <c r="U35" s="222">
        <v>0.5</v>
      </c>
      <c r="W35">
        <f t="shared" si="1"/>
        <v>3.0747599999999999</v>
      </c>
    </row>
    <row r="36" spans="2:23">
      <c r="B36" s="225" t="s">
        <v>662</v>
      </c>
      <c r="C36" s="225" t="s">
        <v>663</v>
      </c>
      <c r="D36" s="144" t="s">
        <v>608</v>
      </c>
      <c r="E36" s="144" t="s">
        <v>626</v>
      </c>
      <c r="F36" s="141" t="s">
        <v>628</v>
      </c>
      <c r="G36" s="158">
        <v>0.91334806643669675</v>
      </c>
      <c r="H36" s="159"/>
      <c r="I36" s="183">
        <v>7.444</v>
      </c>
      <c r="J36" s="183">
        <v>7.444</v>
      </c>
      <c r="K36" s="183">
        <v>7.444</v>
      </c>
      <c r="L36" s="183">
        <v>7.444</v>
      </c>
      <c r="M36" s="183">
        <v>7.444</v>
      </c>
      <c r="N36" s="183">
        <v>7.444</v>
      </c>
      <c r="O36" s="183">
        <v>0</v>
      </c>
      <c r="P36" s="187">
        <v>0</v>
      </c>
      <c r="Q36" s="184"/>
      <c r="R36" s="220">
        <v>0.41795436039233291</v>
      </c>
      <c r="S36" s="221">
        <v>13.658333333333333</v>
      </c>
      <c r="T36" s="185">
        <v>3.1536000000000002E-2</v>
      </c>
      <c r="U36" s="184">
        <v>0.95</v>
      </c>
      <c r="W36">
        <f t="shared" si="1"/>
        <v>0.22301628479999999</v>
      </c>
    </row>
    <row r="37" spans="2:23">
      <c r="B37" s="230" t="s">
        <v>664</v>
      </c>
      <c r="C37" s="230" t="s">
        <v>665</v>
      </c>
      <c r="D37" s="144" t="s">
        <v>608</v>
      </c>
      <c r="E37" s="144" t="s">
        <v>626</v>
      </c>
      <c r="F37" s="141" t="s">
        <v>631</v>
      </c>
      <c r="G37" s="170">
        <v>0.91334806643669675</v>
      </c>
      <c r="H37" s="169"/>
      <c r="I37" s="210">
        <v>32</v>
      </c>
      <c r="J37" s="210">
        <v>32</v>
      </c>
      <c r="K37" s="210">
        <v>32</v>
      </c>
      <c r="L37" s="210">
        <v>32</v>
      </c>
      <c r="M37" s="210">
        <v>32</v>
      </c>
      <c r="N37" s="210">
        <v>32</v>
      </c>
      <c r="O37" s="210">
        <v>0</v>
      </c>
      <c r="P37" s="211">
        <v>0</v>
      </c>
      <c r="Q37" s="209"/>
      <c r="R37" s="216">
        <v>0.41795436039233291</v>
      </c>
      <c r="S37" s="217">
        <v>13.658333333333333</v>
      </c>
      <c r="T37" s="212">
        <v>3.1536000000000002E-2</v>
      </c>
      <c r="U37" s="209">
        <v>0.95</v>
      </c>
      <c r="W37">
        <f t="shared" si="1"/>
        <v>0.95869439999999995</v>
      </c>
    </row>
    <row r="38" spans="2:23">
      <c r="B38" s="229" t="s">
        <v>648</v>
      </c>
      <c r="C38" s="229" t="s">
        <v>649</v>
      </c>
      <c r="D38" s="142" t="s">
        <v>609</v>
      </c>
      <c r="E38" s="142" t="s">
        <v>650</v>
      </c>
      <c r="F38" s="143" t="s">
        <v>628</v>
      </c>
      <c r="G38" s="157">
        <v>0.9</v>
      </c>
      <c r="H38" s="156"/>
      <c r="I38" s="178">
        <v>37.57</v>
      </c>
      <c r="J38" s="178">
        <v>37.57</v>
      </c>
      <c r="K38" s="178">
        <v>37.57</v>
      </c>
      <c r="L38" s="178">
        <v>37.57</v>
      </c>
      <c r="M38" s="178">
        <v>37.57</v>
      </c>
      <c r="N38" s="178">
        <v>37.57</v>
      </c>
      <c r="O38" s="178">
        <v>0</v>
      </c>
      <c r="P38" s="186">
        <v>0</v>
      </c>
      <c r="Q38" s="177"/>
      <c r="R38" s="177">
        <v>0.02</v>
      </c>
      <c r="S38" s="178">
        <v>3.3335999999999997</v>
      </c>
      <c r="T38" s="180">
        <v>3.1536000000000002E-2</v>
      </c>
      <c r="U38" s="177">
        <v>0.95</v>
      </c>
      <c r="W38">
        <f t="shared" si="1"/>
        <v>1.1255671439999999</v>
      </c>
    </row>
    <row r="39" spans="2:23">
      <c r="B39" s="224" t="s">
        <v>651</v>
      </c>
      <c r="C39" s="224" t="s">
        <v>652</v>
      </c>
      <c r="D39" s="148" t="s">
        <v>609</v>
      </c>
      <c r="E39" s="148" t="s">
        <v>650</v>
      </c>
      <c r="F39" s="140" t="s">
        <v>631</v>
      </c>
      <c r="G39" s="164">
        <v>0.9</v>
      </c>
      <c r="H39" s="162"/>
      <c r="I39" s="197">
        <v>13</v>
      </c>
      <c r="J39" s="197">
        <v>13</v>
      </c>
      <c r="K39" s="197">
        <v>13</v>
      </c>
      <c r="L39" s="197">
        <v>13</v>
      </c>
      <c r="M39" s="197">
        <v>13</v>
      </c>
      <c r="N39" s="197">
        <v>13</v>
      </c>
      <c r="O39" s="197">
        <v>0</v>
      </c>
      <c r="P39" s="202">
        <v>0</v>
      </c>
      <c r="Q39" s="195"/>
      <c r="R39" s="195">
        <v>0.02</v>
      </c>
      <c r="S39" s="197">
        <v>3.3335999999999997</v>
      </c>
      <c r="T39" s="200">
        <v>3.1536000000000002E-2</v>
      </c>
      <c r="U39" s="195">
        <v>0.95</v>
      </c>
      <c r="W39">
        <f t="shared" si="1"/>
        <v>0.38946959999999997</v>
      </c>
    </row>
    <row r="40" spans="2:23">
      <c r="B40" s="225" t="s">
        <v>653</v>
      </c>
      <c r="C40" s="225" t="s">
        <v>654</v>
      </c>
      <c r="D40" s="144" t="s">
        <v>609</v>
      </c>
      <c r="E40" s="144" t="s">
        <v>633</v>
      </c>
      <c r="F40" s="141" t="s">
        <v>628</v>
      </c>
      <c r="G40" s="158">
        <v>0.99299999999999999</v>
      </c>
      <c r="H40" s="159"/>
      <c r="I40" s="183">
        <v>50.257999999999996</v>
      </c>
      <c r="J40" s="183">
        <v>50.257999999999996</v>
      </c>
      <c r="K40" s="183">
        <v>50.257999999999996</v>
      </c>
      <c r="L40" s="183">
        <v>50.257999999999996</v>
      </c>
      <c r="M40" s="183">
        <v>50.257999999999996</v>
      </c>
      <c r="N40" s="183">
        <v>50.257999999999996</v>
      </c>
      <c r="O40" s="183">
        <v>0</v>
      </c>
      <c r="P40" s="187">
        <v>0</v>
      </c>
      <c r="Q40" s="184"/>
      <c r="R40" s="184">
        <v>0</v>
      </c>
      <c r="S40" s="183">
        <v>3</v>
      </c>
      <c r="T40" s="185">
        <v>3.1536000000000002E-2</v>
      </c>
      <c r="U40" s="223">
        <v>0.4</v>
      </c>
      <c r="W40">
        <f t="shared" si="1"/>
        <v>0.63397451520000003</v>
      </c>
    </row>
    <row r="41" spans="2:23">
      <c r="B41" s="224" t="s">
        <v>666</v>
      </c>
      <c r="C41" s="224" t="s">
        <v>667</v>
      </c>
      <c r="D41" s="148" t="s">
        <v>609</v>
      </c>
      <c r="E41" s="148" t="s">
        <v>633</v>
      </c>
      <c r="F41" s="140" t="s">
        <v>631</v>
      </c>
      <c r="G41" s="164">
        <v>0.99299999999999999</v>
      </c>
      <c r="H41" s="162"/>
      <c r="I41" s="197">
        <v>27</v>
      </c>
      <c r="J41" s="197">
        <v>27</v>
      </c>
      <c r="K41" s="197">
        <v>27</v>
      </c>
      <c r="L41" s="197">
        <v>27</v>
      </c>
      <c r="M41" s="197">
        <v>27</v>
      </c>
      <c r="N41" s="197">
        <v>27</v>
      </c>
      <c r="O41" s="197">
        <v>0</v>
      </c>
      <c r="P41" s="202">
        <v>0</v>
      </c>
      <c r="Q41" s="195"/>
      <c r="R41" s="195">
        <v>0</v>
      </c>
      <c r="S41" s="197">
        <v>3</v>
      </c>
      <c r="T41" s="200">
        <v>3.1536000000000002E-2</v>
      </c>
      <c r="U41" s="222">
        <v>0.4</v>
      </c>
      <c r="W41">
        <f t="shared" si="1"/>
        <v>0.34058880000000002</v>
      </c>
    </row>
    <row r="42" spans="2:23">
      <c r="B42" s="225" t="s">
        <v>676</v>
      </c>
      <c r="C42" s="225" t="s">
        <v>655</v>
      </c>
      <c r="D42" s="144" t="s">
        <v>609</v>
      </c>
      <c r="E42" s="144" t="s">
        <v>639</v>
      </c>
      <c r="F42" s="141" t="s">
        <v>628</v>
      </c>
      <c r="G42" s="158">
        <v>0.95</v>
      </c>
      <c r="H42" s="159"/>
      <c r="I42" s="183">
        <v>83.665000000000006</v>
      </c>
      <c r="J42" s="183">
        <v>83.665000000000006</v>
      </c>
      <c r="K42" s="183">
        <v>83.665000000000006</v>
      </c>
      <c r="L42" s="183">
        <v>83.665000000000006</v>
      </c>
      <c r="M42" s="183">
        <v>83.665000000000006</v>
      </c>
      <c r="N42" s="183">
        <v>83.665000000000006</v>
      </c>
      <c r="O42" s="183">
        <v>0</v>
      </c>
      <c r="P42" s="187">
        <v>0</v>
      </c>
      <c r="Q42" s="184"/>
      <c r="R42" s="184">
        <v>0</v>
      </c>
      <c r="S42" s="183">
        <v>3.3335999999999997</v>
      </c>
      <c r="T42" s="185">
        <v>3.1536000000000002E-2</v>
      </c>
      <c r="U42" s="184">
        <v>0.95</v>
      </c>
      <c r="W42">
        <f t="shared" si="1"/>
        <v>2.5065364680000002</v>
      </c>
    </row>
    <row r="43" spans="2:23">
      <c r="B43" s="224" t="s">
        <v>677</v>
      </c>
      <c r="C43" s="224" t="s">
        <v>668</v>
      </c>
      <c r="D43" s="148" t="s">
        <v>609</v>
      </c>
      <c r="E43" s="148" t="s">
        <v>639</v>
      </c>
      <c r="F43" s="140" t="s">
        <v>631</v>
      </c>
      <c r="G43" s="164">
        <v>0.95</v>
      </c>
      <c r="H43" s="162"/>
      <c r="I43" s="197">
        <v>128.6</v>
      </c>
      <c r="J43" s="197">
        <v>128.6</v>
      </c>
      <c r="K43" s="197">
        <v>128.6</v>
      </c>
      <c r="L43" s="197">
        <v>128.6</v>
      </c>
      <c r="M43" s="197">
        <v>128.6</v>
      </c>
      <c r="N43" s="197">
        <v>128.6</v>
      </c>
      <c r="O43" s="197">
        <v>0</v>
      </c>
      <c r="P43" s="202">
        <v>0</v>
      </c>
      <c r="Q43" s="195"/>
      <c r="R43" s="195">
        <v>0</v>
      </c>
      <c r="S43" s="197">
        <v>3.3335999999999997</v>
      </c>
      <c r="T43" s="200">
        <v>3.1536000000000002E-2</v>
      </c>
      <c r="U43" s="195">
        <v>0.95</v>
      </c>
      <c r="W43">
        <f t="shared" si="1"/>
        <v>3.8527531199999996</v>
      </c>
    </row>
    <row r="44" spans="2:23">
      <c r="B44" s="225" t="s">
        <v>678</v>
      </c>
      <c r="C44" s="225" t="s">
        <v>679</v>
      </c>
      <c r="D44" s="144" t="s">
        <v>609</v>
      </c>
      <c r="E44" s="144" t="s">
        <v>627</v>
      </c>
      <c r="F44" s="141" t="s">
        <v>628</v>
      </c>
      <c r="G44" s="158">
        <v>1</v>
      </c>
      <c r="H44" s="159"/>
      <c r="I44" s="183">
        <v>84.210000000000008</v>
      </c>
      <c r="J44" s="183">
        <v>84.210000000000008</v>
      </c>
      <c r="K44" s="183">
        <v>84.210000000000008</v>
      </c>
      <c r="L44" s="183">
        <v>84.210000000000008</v>
      </c>
      <c r="M44" s="183">
        <v>84.210000000000008</v>
      </c>
      <c r="N44" s="183">
        <v>84.210000000000008</v>
      </c>
      <c r="O44" s="183">
        <v>0</v>
      </c>
      <c r="P44" s="187">
        <v>0</v>
      </c>
      <c r="Q44" s="184"/>
      <c r="R44" s="184">
        <v>0</v>
      </c>
      <c r="S44" s="183">
        <v>4.7240421455938701</v>
      </c>
      <c r="T44" s="185">
        <v>3.1536000000000002E-2</v>
      </c>
      <c r="U44" s="184">
        <v>1</v>
      </c>
      <c r="W44">
        <f t="shared" si="1"/>
        <v>2.6556465600000005</v>
      </c>
    </row>
    <row r="45" spans="2:23">
      <c r="B45" s="224" t="s">
        <v>680</v>
      </c>
      <c r="C45" s="224" t="s">
        <v>681</v>
      </c>
      <c r="D45" s="148" t="s">
        <v>609</v>
      </c>
      <c r="E45" s="148" t="s">
        <v>627</v>
      </c>
      <c r="F45" s="140" t="s">
        <v>631</v>
      </c>
      <c r="G45" s="164">
        <v>1</v>
      </c>
      <c r="H45" s="162"/>
      <c r="I45" s="197">
        <v>89.5</v>
      </c>
      <c r="J45" s="197">
        <v>89.5</v>
      </c>
      <c r="K45" s="197">
        <v>89.5</v>
      </c>
      <c r="L45" s="197">
        <v>89.5</v>
      </c>
      <c r="M45" s="197">
        <v>89.5</v>
      </c>
      <c r="N45" s="197">
        <v>89.5</v>
      </c>
      <c r="O45" s="197">
        <v>0</v>
      </c>
      <c r="P45" s="202">
        <v>0</v>
      </c>
      <c r="Q45" s="195"/>
      <c r="R45" s="195">
        <v>0</v>
      </c>
      <c r="S45" s="197">
        <v>4.7240421455938701</v>
      </c>
      <c r="T45" s="200">
        <v>3.1536000000000002E-2</v>
      </c>
      <c r="U45" s="195">
        <v>1</v>
      </c>
      <c r="W45">
        <f t="shared" si="1"/>
        <v>2.8224720000000003</v>
      </c>
    </row>
    <row r="46" spans="2:23">
      <c r="B46" s="225" t="s">
        <v>657</v>
      </c>
      <c r="C46" s="225" t="s">
        <v>658</v>
      </c>
      <c r="D46" s="144" t="s">
        <v>609</v>
      </c>
      <c r="E46" s="144" t="s">
        <v>659</v>
      </c>
      <c r="F46" s="141" t="s">
        <v>628</v>
      </c>
      <c r="G46" s="158">
        <v>0.91334806643669675</v>
      </c>
      <c r="H46" s="159"/>
      <c r="I46" s="183">
        <v>17.244999999999997</v>
      </c>
      <c r="J46" s="183">
        <v>17.244999999999997</v>
      </c>
      <c r="K46" s="183">
        <v>17.244999999999997</v>
      </c>
      <c r="L46" s="183">
        <v>17.244999999999997</v>
      </c>
      <c r="M46" s="183">
        <v>17.244999999999997</v>
      </c>
      <c r="N46" s="183">
        <v>17.244999999999997</v>
      </c>
      <c r="O46" s="183">
        <v>0</v>
      </c>
      <c r="P46" s="187">
        <v>0</v>
      </c>
      <c r="Q46" s="184"/>
      <c r="R46" s="184">
        <v>0</v>
      </c>
      <c r="S46" s="183">
        <v>5.7429967315962518</v>
      </c>
      <c r="T46" s="185">
        <v>3.1536000000000002E-2</v>
      </c>
      <c r="U46" s="184">
        <v>0.95</v>
      </c>
      <c r="W46">
        <f t="shared" si="1"/>
        <v>0.51664640399999995</v>
      </c>
    </row>
    <row r="47" spans="2:23">
      <c r="B47" s="224" t="s">
        <v>662</v>
      </c>
      <c r="C47" s="224" t="s">
        <v>663</v>
      </c>
      <c r="D47" s="144" t="s">
        <v>609</v>
      </c>
      <c r="E47" s="144" t="s">
        <v>626</v>
      </c>
      <c r="F47" s="141" t="s">
        <v>628</v>
      </c>
      <c r="G47" s="164">
        <v>0.91334806643669675</v>
      </c>
      <c r="H47" s="162"/>
      <c r="I47" s="197">
        <v>16</v>
      </c>
      <c r="J47" s="197">
        <v>16</v>
      </c>
      <c r="K47" s="197">
        <v>16</v>
      </c>
      <c r="L47" s="197">
        <v>16</v>
      </c>
      <c r="M47" s="197">
        <v>16</v>
      </c>
      <c r="N47" s="197">
        <v>16</v>
      </c>
      <c r="O47" s="197">
        <v>0</v>
      </c>
      <c r="P47" s="202">
        <v>0</v>
      </c>
      <c r="Q47" s="195"/>
      <c r="R47" s="216">
        <v>0.41795436039233291</v>
      </c>
      <c r="S47" s="217">
        <v>13.658333333333333</v>
      </c>
      <c r="T47" s="200">
        <v>3.1536000000000002E-2</v>
      </c>
      <c r="U47" s="195">
        <v>0.95</v>
      </c>
      <c r="W47">
        <f t="shared" si="1"/>
        <v>0.47934719999999997</v>
      </c>
    </row>
    <row r="48" spans="2:23">
      <c r="B48" s="231" t="s">
        <v>664</v>
      </c>
      <c r="C48" s="231" t="s">
        <v>665</v>
      </c>
      <c r="D48" s="144" t="s">
        <v>609</v>
      </c>
      <c r="E48" s="144" t="s">
        <v>626</v>
      </c>
      <c r="F48" s="141" t="s">
        <v>631</v>
      </c>
      <c r="G48" s="168">
        <v>0.91334806643669675</v>
      </c>
      <c r="H48" s="160"/>
      <c r="I48" s="208">
        <v>70</v>
      </c>
      <c r="J48" s="208">
        <v>70</v>
      </c>
      <c r="K48" s="208">
        <v>70</v>
      </c>
      <c r="L48" s="208">
        <v>70</v>
      </c>
      <c r="M48" s="208">
        <v>70</v>
      </c>
      <c r="N48" s="208">
        <v>70</v>
      </c>
      <c r="O48" s="208">
        <v>0</v>
      </c>
      <c r="P48" s="213">
        <v>0</v>
      </c>
      <c r="Q48" s="188"/>
      <c r="R48" s="214">
        <v>0.41795436039233291</v>
      </c>
      <c r="S48" s="215">
        <v>13.658333333333333</v>
      </c>
      <c r="T48" s="194">
        <v>3.1536000000000002E-2</v>
      </c>
      <c r="U48" s="188">
        <v>0.95</v>
      </c>
      <c r="W48">
        <f t="shared" si="1"/>
        <v>2.0971439999999997</v>
      </c>
    </row>
  </sheetData>
  <pageMargins left="0.7" right="0.7" top="0.75" bottom="0.75" header="0.3" footer="0.3"/>
  <pageSetup orientation="portrait"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C2:P30"/>
  <sheetViews>
    <sheetView zoomScale="80" zoomScaleNormal="80" workbookViewId="0">
      <selection activeCell="H15" sqref="H15"/>
    </sheetView>
  </sheetViews>
  <sheetFormatPr defaultRowHeight="14.4"/>
  <cols>
    <col min="3" max="3" width="17.109375" customWidth="1"/>
    <col min="7" max="7" width="14.6640625" customWidth="1"/>
    <col min="8" max="8" width="15.44140625" customWidth="1"/>
    <col min="11" max="11" width="17.44140625" customWidth="1"/>
    <col min="14" max="14" width="10.44140625" customWidth="1"/>
    <col min="15" max="15" width="13.6640625" customWidth="1"/>
    <col min="16" max="16" width="12.33203125" customWidth="1"/>
  </cols>
  <sheetData>
    <row r="2" spans="3:16">
      <c r="D2" s="1" t="s">
        <v>610</v>
      </c>
    </row>
    <row r="6" spans="3:16">
      <c r="C6" s="1"/>
      <c r="D6" s="1"/>
      <c r="E6" s="1" t="s">
        <v>92</v>
      </c>
      <c r="F6" s="1"/>
      <c r="G6" s="1"/>
      <c r="H6" s="1"/>
      <c r="K6" s="1"/>
      <c r="L6" s="1"/>
      <c r="M6" s="1" t="s">
        <v>607</v>
      </c>
      <c r="N6" s="1"/>
      <c r="O6" s="1"/>
      <c r="P6" s="1"/>
    </row>
    <row r="7" spans="3:16">
      <c r="C7" s="1"/>
      <c r="D7" s="1"/>
      <c r="E7" s="1" t="s">
        <v>7</v>
      </c>
      <c r="F7" s="1"/>
      <c r="G7" s="1"/>
      <c r="H7" s="1"/>
      <c r="K7" s="1"/>
      <c r="L7" s="1"/>
      <c r="M7" s="1" t="s">
        <v>7</v>
      </c>
      <c r="N7" s="1"/>
      <c r="O7" s="1"/>
      <c r="P7" s="1"/>
    </row>
    <row r="8" spans="3:16">
      <c r="C8" s="1" t="s">
        <v>0</v>
      </c>
      <c r="D8" s="1" t="s">
        <v>3</v>
      </c>
      <c r="E8" s="1" t="s">
        <v>2</v>
      </c>
      <c r="F8" s="1" t="s">
        <v>84</v>
      </c>
      <c r="G8" s="1" t="s">
        <v>87</v>
      </c>
      <c r="H8" s="1" t="s">
        <v>88</v>
      </c>
      <c r="K8" s="1" t="s">
        <v>0</v>
      </c>
      <c r="L8" s="1" t="s">
        <v>3</v>
      </c>
      <c r="M8" s="1" t="s">
        <v>2</v>
      </c>
      <c r="N8" s="1" t="s">
        <v>84</v>
      </c>
      <c r="O8" s="1" t="s">
        <v>87</v>
      </c>
      <c r="P8" s="1" t="s">
        <v>88</v>
      </c>
    </row>
    <row r="9" spans="3:16">
      <c r="C9" s="3" t="s">
        <v>19</v>
      </c>
      <c r="D9" s="5"/>
      <c r="E9" s="5"/>
      <c r="F9" s="5"/>
      <c r="G9" s="5"/>
      <c r="H9" s="5"/>
      <c r="K9" s="3" t="s">
        <v>19</v>
      </c>
      <c r="L9" s="5"/>
      <c r="M9" s="5"/>
      <c r="N9" s="5"/>
      <c r="O9" s="5"/>
      <c r="P9" s="5"/>
    </row>
    <row r="10" spans="3:16" ht="15" thickBot="1">
      <c r="C10" s="4" t="s">
        <v>20</v>
      </c>
      <c r="D10" s="4"/>
      <c r="E10" s="4"/>
      <c r="F10" s="4"/>
      <c r="G10" s="4" t="s">
        <v>21</v>
      </c>
      <c r="H10" s="4"/>
      <c r="K10" s="4" t="s">
        <v>20</v>
      </c>
      <c r="L10" s="4"/>
      <c r="M10" s="4"/>
      <c r="N10" s="4"/>
      <c r="O10" s="4" t="s">
        <v>21</v>
      </c>
      <c r="P10" s="4"/>
    </row>
    <row r="11" spans="3:16">
      <c r="C11" t="s">
        <v>682</v>
      </c>
      <c r="D11" t="s">
        <v>89</v>
      </c>
      <c r="E11">
        <v>2010</v>
      </c>
      <c r="F11">
        <v>1</v>
      </c>
      <c r="G11">
        <f>'Eurostat Energy Bal. 2010'!BT12*$F$30</f>
        <v>52.823</v>
      </c>
      <c r="H11">
        <v>1</v>
      </c>
    </row>
    <row r="13" spans="3:16">
      <c r="K13" t="s">
        <v>685</v>
      </c>
      <c r="L13" t="s">
        <v>90</v>
      </c>
      <c r="M13">
        <v>2010</v>
      </c>
      <c r="N13">
        <v>1</v>
      </c>
      <c r="O13">
        <f>'Eurostat Energy Bal. 2010'!BT14*$F$30</f>
        <v>25.646000000000001</v>
      </c>
      <c r="P13">
        <v>1</v>
      </c>
    </row>
    <row r="14" spans="3:16">
      <c r="C14" t="s">
        <v>683</v>
      </c>
      <c r="D14" t="s">
        <v>89</v>
      </c>
      <c r="E14">
        <v>2012</v>
      </c>
      <c r="F14">
        <v>1</v>
      </c>
      <c r="G14">
        <f>'Eurostat Energy Bal. 2012'!BT12*$F$30</f>
        <v>15.084</v>
      </c>
      <c r="K14" t="s">
        <v>686</v>
      </c>
      <c r="L14" t="s">
        <v>90</v>
      </c>
      <c r="M14">
        <v>2012</v>
      </c>
      <c r="N14">
        <v>1</v>
      </c>
      <c r="O14">
        <f>'Eurostat Energy Bal. 2012'!BT14*$F$30</f>
        <v>79.222000000000008</v>
      </c>
    </row>
    <row r="15" spans="3:16">
      <c r="C15" t="s">
        <v>684</v>
      </c>
      <c r="D15" t="s">
        <v>89</v>
      </c>
      <c r="E15">
        <v>2014</v>
      </c>
      <c r="F15">
        <v>1</v>
      </c>
      <c r="K15" t="s">
        <v>687</v>
      </c>
      <c r="L15" t="s">
        <v>90</v>
      </c>
      <c r="M15">
        <v>2014</v>
      </c>
      <c r="N15">
        <v>1</v>
      </c>
    </row>
    <row r="18" spans="3:16">
      <c r="C18" s="1"/>
      <c r="D18" s="1"/>
      <c r="E18" s="1" t="s">
        <v>606</v>
      </c>
      <c r="F18" s="1"/>
      <c r="G18" s="1"/>
      <c r="H18" s="1"/>
      <c r="K18" s="1"/>
      <c r="L18" s="1"/>
      <c r="M18" s="1"/>
      <c r="N18" s="1"/>
      <c r="O18" s="1"/>
      <c r="P18" s="1"/>
    </row>
    <row r="19" spans="3:16">
      <c r="C19" s="1"/>
      <c r="D19" s="1"/>
      <c r="E19" s="1" t="s">
        <v>7</v>
      </c>
      <c r="F19" s="1"/>
      <c r="G19" s="1"/>
      <c r="H19" s="1"/>
    </row>
    <row r="20" spans="3:16">
      <c r="C20" s="1" t="s">
        <v>0</v>
      </c>
      <c r="D20" s="1" t="s">
        <v>3</v>
      </c>
      <c r="E20" s="1" t="s">
        <v>2</v>
      </c>
      <c r="F20" s="1" t="s">
        <v>84</v>
      </c>
      <c r="G20" s="1" t="s">
        <v>85</v>
      </c>
      <c r="H20" s="1" t="s">
        <v>86</v>
      </c>
    </row>
    <row r="21" spans="3:16">
      <c r="C21" s="3" t="s">
        <v>19</v>
      </c>
      <c r="D21" s="5"/>
      <c r="E21" s="5"/>
      <c r="F21" s="5"/>
      <c r="G21" s="5"/>
      <c r="H21" s="5"/>
    </row>
    <row r="22" spans="3:16" ht="15" thickBot="1">
      <c r="C22" s="4" t="s">
        <v>20</v>
      </c>
      <c r="D22" s="4"/>
      <c r="E22" s="4"/>
      <c r="F22" s="4"/>
      <c r="G22" s="4" t="s">
        <v>21</v>
      </c>
      <c r="H22" s="4"/>
    </row>
    <row r="25" spans="3:16">
      <c r="C25" t="s">
        <v>685</v>
      </c>
      <c r="D25" t="s">
        <v>90</v>
      </c>
      <c r="E25">
        <v>2012</v>
      </c>
      <c r="F25">
        <v>1</v>
      </c>
      <c r="G25">
        <v>57</v>
      </c>
      <c r="H25">
        <v>1</v>
      </c>
    </row>
    <row r="26" spans="3:16">
      <c r="C26" s="1"/>
      <c r="D26" s="1"/>
      <c r="E26" s="1"/>
      <c r="F26" s="1"/>
      <c r="G26" s="1"/>
      <c r="H26" s="1"/>
    </row>
    <row r="27" spans="3:16">
      <c r="C27" s="1"/>
      <c r="D27" s="1"/>
      <c r="E27" s="1"/>
      <c r="F27" s="1"/>
      <c r="G27" s="1"/>
      <c r="H27" s="1"/>
    </row>
    <row r="29" spans="3:16">
      <c r="F29" t="s">
        <v>91</v>
      </c>
    </row>
    <row r="30" spans="3:16">
      <c r="F30">
        <v>4.1868000000000002E-2</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C2:L15"/>
  <sheetViews>
    <sheetView workbookViewId="0">
      <selection activeCell="D14" sqref="D14"/>
    </sheetView>
  </sheetViews>
  <sheetFormatPr defaultRowHeight="14.4"/>
  <cols>
    <col min="3" max="3" width="20.88671875" customWidth="1"/>
    <col min="4" max="4" width="16.6640625" customWidth="1"/>
    <col min="7" max="7" width="14.5546875" customWidth="1"/>
    <col min="8" max="8" width="17.33203125" customWidth="1"/>
  </cols>
  <sheetData>
    <row r="2" spans="3:12">
      <c r="D2" s="1" t="s">
        <v>610</v>
      </c>
    </row>
    <row r="4" spans="3:12">
      <c r="L4" s="1" t="s">
        <v>94</v>
      </c>
    </row>
    <row r="5" spans="3:12">
      <c r="L5">
        <v>4.1868000000000002E-2</v>
      </c>
    </row>
    <row r="8" spans="3:12">
      <c r="C8" s="1"/>
      <c r="D8" s="1"/>
      <c r="E8" s="1" t="s">
        <v>670</v>
      </c>
      <c r="F8" s="1"/>
      <c r="G8" s="1"/>
      <c r="H8" s="1"/>
    </row>
    <row r="9" spans="3:12">
      <c r="C9" s="1"/>
      <c r="D9" s="1"/>
      <c r="E9" s="1" t="s">
        <v>7</v>
      </c>
      <c r="F9" s="1"/>
      <c r="G9" s="1"/>
      <c r="H9" s="1"/>
    </row>
    <row r="10" spans="3:12">
      <c r="C10" s="1" t="s">
        <v>0</v>
      </c>
      <c r="D10" s="1" t="s">
        <v>3</v>
      </c>
      <c r="E10" s="1" t="s">
        <v>2</v>
      </c>
      <c r="F10" s="1" t="s">
        <v>84</v>
      </c>
      <c r="G10" s="1" t="s">
        <v>85</v>
      </c>
      <c r="H10" s="1" t="s">
        <v>86</v>
      </c>
    </row>
    <row r="11" spans="3:12">
      <c r="C11" s="3" t="s">
        <v>19</v>
      </c>
      <c r="D11" s="5"/>
      <c r="E11" s="5"/>
      <c r="F11" s="5"/>
      <c r="G11" s="5"/>
      <c r="H11" s="5"/>
    </row>
    <row r="12" spans="3:12" ht="15" thickBot="1">
      <c r="C12" s="4" t="s">
        <v>20</v>
      </c>
      <c r="D12" s="4"/>
      <c r="E12" s="4"/>
      <c r="F12" s="4"/>
      <c r="G12" s="4" t="s">
        <v>21</v>
      </c>
      <c r="H12" s="4"/>
    </row>
    <row r="13" spans="3:12">
      <c r="C13" t="s">
        <v>688</v>
      </c>
      <c r="D13" t="s">
        <v>671</v>
      </c>
      <c r="E13">
        <v>2010</v>
      </c>
      <c r="F13">
        <v>1</v>
      </c>
      <c r="G13">
        <f>('Eurostat Energy Bal. 2010'!BS97+'Eurostat Energy Bal. 2010'!BS98)*L5</f>
        <v>4.2080000000000002</v>
      </c>
      <c r="H13">
        <v>1</v>
      </c>
    </row>
    <row r="14" spans="3:12">
      <c r="D14" t="s">
        <v>671</v>
      </c>
      <c r="E14">
        <v>2011</v>
      </c>
      <c r="F14">
        <v>1</v>
      </c>
      <c r="G14">
        <f>('Eurostat Energy Bal. 2011'!BS97+'Eurostat Energy Bal. 2011'!BS98)*L5</f>
        <v>3.2730000000000001</v>
      </c>
    </row>
    <row r="15" spans="3:12">
      <c r="D15" t="s">
        <v>671</v>
      </c>
      <c r="E15">
        <v>2012</v>
      </c>
      <c r="F15">
        <v>1</v>
      </c>
      <c r="G15">
        <f>('Eurostat Energy Bal. 2012'!BS97+'Eurostat Energy Bal. 2012'!BS98)*L5</f>
        <v>4.298</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4FB338-A707-488A-8F32-441CF2EEF99F}">
  <dimension ref="B3:Q11"/>
  <sheetViews>
    <sheetView tabSelected="1" workbookViewId="0">
      <selection activeCell="D22" sqref="D22"/>
    </sheetView>
  </sheetViews>
  <sheetFormatPr defaultRowHeight="14.4"/>
  <cols>
    <col min="2" max="2" width="22.21875" bestFit="1" customWidth="1"/>
  </cols>
  <sheetData>
    <row r="3" spans="2:17">
      <c r="B3" s="232" t="s">
        <v>699</v>
      </c>
      <c r="G3" s="233" t="s">
        <v>689</v>
      </c>
      <c r="H3" s="233"/>
      <c r="I3" s="234">
        <v>0</v>
      </c>
      <c r="J3" s="234">
        <v>0</v>
      </c>
    </row>
    <row r="4" spans="2:17">
      <c r="B4" s="232" t="s">
        <v>690</v>
      </c>
    </row>
    <row r="5" spans="2:17">
      <c r="G5" t="s">
        <v>691</v>
      </c>
      <c r="P5" t="s">
        <v>700</v>
      </c>
    </row>
    <row r="6" spans="2:17">
      <c r="B6" s="235" t="s">
        <v>0</v>
      </c>
      <c r="C6" s="236" t="s">
        <v>3</v>
      </c>
      <c r="D6" s="237" t="s">
        <v>5</v>
      </c>
      <c r="E6" s="237" t="s">
        <v>8</v>
      </c>
      <c r="F6" s="237" t="s">
        <v>2</v>
      </c>
      <c r="G6" s="237" t="s">
        <v>9</v>
      </c>
      <c r="H6" s="238" t="s">
        <v>692</v>
      </c>
      <c r="I6" s="239" t="s">
        <v>608</v>
      </c>
      <c r="J6" s="239" t="s">
        <v>609</v>
      </c>
      <c r="K6" s="239" t="s">
        <v>693</v>
      </c>
      <c r="L6" s="235" t="s">
        <v>694</v>
      </c>
      <c r="P6">
        <v>0.04</v>
      </c>
      <c r="Q6" t="s">
        <v>701</v>
      </c>
    </row>
    <row r="7" spans="2:17">
      <c r="B7" s="240" t="s">
        <v>20</v>
      </c>
      <c r="C7" s="240"/>
      <c r="D7" s="240"/>
      <c r="E7" s="240"/>
      <c r="F7" s="240"/>
      <c r="G7" s="240"/>
      <c r="H7" s="240"/>
      <c r="I7" s="240" t="s">
        <v>21</v>
      </c>
      <c r="J7" s="240" t="s">
        <v>21</v>
      </c>
      <c r="K7" s="240"/>
      <c r="L7" s="240"/>
    </row>
    <row r="8" spans="2:17">
      <c r="B8" t="s">
        <v>702</v>
      </c>
      <c r="C8" t="s">
        <v>695</v>
      </c>
      <c r="D8" t="s">
        <v>696</v>
      </c>
      <c r="F8">
        <v>2015</v>
      </c>
      <c r="G8" t="s">
        <v>697</v>
      </c>
      <c r="H8">
        <v>1</v>
      </c>
      <c r="I8" s="10">
        <f>ROUND('Eurostat Energy Bal. 2010'!$AT$170/2*$P$6*2,2)</f>
        <v>0.16</v>
      </c>
      <c r="J8" s="10">
        <f>ROUND('Eurostat Energy Bal. 2010'!$AT$170/2*$P$6*2,2)</f>
        <v>0.16</v>
      </c>
      <c r="K8">
        <v>3</v>
      </c>
      <c r="L8" t="s">
        <v>698</v>
      </c>
    </row>
    <row r="9" spans="2:17">
      <c r="C9" t="s">
        <v>695</v>
      </c>
      <c r="D9" t="s">
        <v>696</v>
      </c>
      <c r="F9">
        <v>2020</v>
      </c>
      <c r="G9" t="s">
        <v>697</v>
      </c>
      <c r="H9">
        <v>1</v>
      </c>
      <c r="I9" s="10">
        <f>I8*(1+I3)</f>
        <v>0.16</v>
      </c>
      <c r="J9" s="10">
        <f>J8*(1+J3)</f>
        <v>0.16</v>
      </c>
    </row>
    <row r="10" spans="2:17">
      <c r="I10" s="10"/>
      <c r="J10" s="10"/>
    </row>
    <row r="11" spans="2:17">
      <c r="I11" s="10"/>
      <c r="J11" s="10"/>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AS28"/>
  <sheetViews>
    <sheetView zoomScale="90" zoomScaleNormal="90" workbookViewId="0">
      <selection activeCell="H29" sqref="H29"/>
    </sheetView>
  </sheetViews>
  <sheetFormatPr defaultRowHeight="14.4"/>
  <cols>
    <col min="2" max="2" width="15.6640625" customWidth="1"/>
    <col min="4" max="4" width="25.33203125" customWidth="1"/>
    <col min="5" max="5" width="13.109375" customWidth="1"/>
    <col min="10" max="10" width="13.33203125" customWidth="1"/>
    <col min="17" max="17" width="11.5546875" customWidth="1"/>
    <col min="18" max="18" width="17.33203125" customWidth="1"/>
    <col min="21" max="21" width="10.44140625" customWidth="1"/>
    <col min="26" max="26" width="12" customWidth="1"/>
    <col min="29" max="29" width="14.33203125" customWidth="1"/>
    <col min="33" max="33" width="17.109375" customWidth="1"/>
    <col min="34" max="34" width="12.88671875" customWidth="1"/>
  </cols>
  <sheetData>
    <row r="2" spans="2:45">
      <c r="B2" s="1"/>
      <c r="C2" s="1"/>
      <c r="D2" s="1"/>
      <c r="E2" s="1"/>
      <c r="F2" s="1"/>
      <c r="G2" s="1"/>
      <c r="J2" s="1" t="s">
        <v>605</v>
      </c>
      <c r="Q2" s="1"/>
      <c r="R2" s="1" t="s">
        <v>79</v>
      </c>
      <c r="Z2" s="1" t="s">
        <v>83</v>
      </c>
      <c r="AG2" s="1" t="s">
        <v>78</v>
      </c>
    </row>
    <row r="3" spans="2:45">
      <c r="B3" s="1"/>
      <c r="C3" s="1"/>
      <c r="D3" s="1"/>
      <c r="E3" s="1"/>
      <c r="F3" s="1"/>
      <c r="G3" s="1"/>
      <c r="K3" s="1" t="s">
        <v>72</v>
      </c>
      <c r="L3" s="1" t="s">
        <v>93</v>
      </c>
      <c r="M3" s="1" t="s">
        <v>73</v>
      </c>
      <c r="Q3" s="1"/>
      <c r="S3" s="1" t="s">
        <v>72</v>
      </c>
      <c r="T3" s="1" t="s">
        <v>93</v>
      </c>
      <c r="U3" s="1" t="s">
        <v>73</v>
      </c>
      <c r="V3" s="1"/>
      <c r="Z3" s="1"/>
      <c r="AA3" s="1" t="s">
        <v>72</v>
      </c>
      <c r="AB3" s="1" t="s">
        <v>93</v>
      </c>
      <c r="AC3" s="1" t="s">
        <v>73</v>
      </c>
      <c r="AH3" s="1" t="s">
        <v>49</v>
      </c>
      <c r="AI3" s="1"/>
      <c r="AJ3" s="1"/>
      <c r="AK3" s="1" t="s">
        <v>50</v>
      </c>
      <c r="AL3" s="1"/>
      <c r="AM3" s="1"/>
      <c r="AN3" s="1" t="s">
        <v>80</v>
      </c>
      <c r="AO3" s="1"/>
      <c r="AP3" s="1"/>
      <c r="AQ3" s="1" t="s">
        <v>68</v>
      </c>
      <c r="AR3" s="1"/>
      <c r="AS3" s="1"/>
    </row>
    <row r="4" spans="2:45">
      <c r="B4" s="1"/>
      <c r="C4" s="1"/>
      <c r="D4" s="1"/>
      <c r="E4" s="1"/>
      <c r="F4" s="1"/>
      <c r="G4" s="1"/>
      <c r="K4" s="1" t="s">
        <v>75</v>
      </c>
      <c r="L4" s="1" t="s">
        <v>75</v>
      </c>
      <c r="M4" s="1" t="s">
        <v>75</v>
      </c>
      <c r="S4" s="1" t="s">
        <v>75</v>
      </c>
      <c r="T4" s="1" t="s">
        <v>75</v>
      </c>
      <c r="U4" s="1" t="s">
        <v>75</v>
      </c>
      <c r="V4" s="1"/>
      <c r="Z4" s="1"/>
      <c r="AA4" s="1" t="s">
        <v>75</v>
      </c>
      <c r="AB4" s="1" t="s">
        <v>75</v>
      </c>
      <c r="AC4" s="1" t="s">
        <v>75</v>
      </c>
      <c r="AH4" s="1" t="s">
        <v>72</v>
      </c>
      <c r="AI4" s="1" t="s">
        <v>93</v>
      </c>
      <c r="AJ4" s="1" t="s">
        <v>73</v>
      </c>
      <c r="AK4" s="1" t="s">
        <v>72</v>
      </c>
      <c r="AL4" s="1" t="s">
        <v>95</v>
      </c>
      <c r="AM4" s="1" t="s">
        <v>73</v>
      </c>
      <c r="AN4" s="1" t="s">
        <v>72</v>
      </c>
      <c r="AO4" s="1" t="s">
        <v>93</v>
      </c>
      <c r="AP4" s="1" t="s">
        <v>73</v>
      </c>
      <c r="AQ4" s="1" t="s">
        <v>72</v>
      </c>
      <c r="AR4" s="1" t="s">
        <v>93</v>
      </c>
      <c r="AS4" s="1" t="s">
        <v>73</v>
      </c>
    </row>
    <row r="5" spans="2:45">
      <c r="B5" s="8"/>
      <c r="C5" s="8"/>
      <c r="D5" s="8"/>
      <c r="E5" s="8"/>
      <c r="F5" s="9"/>
      <c r="G5" s="11"/>
      <c r="J5" s="1" t="s">
        <v>43</v>
      </c>
      <c r="K5" s="10">
        <f>'Statisitics 2010 - IEA'!B39</f>
        <v>1.130436</v>
      </c>
      <c r="L5" s="10">
        <f>'Eurostat Energy Bal. 2010'!L19*$I$15</f>
        <v>0.73099999999999998</v>
      </c>
      <c r="M5" s="10" t="s">
        <v>188</v>
      </c>
      <c r="R5" s="1" t="s">
        <v>96</v>
      </c>
      <c r="S5">
        <f>SUM(S6:S10)</f>
        <v>19.634399999999999</v>
      </c>
      <c r="T5">
        <f>'Eurostat Energy Bal. 2010'!BT44*$I$15</f>
        <v>20.192</v>
      </c>
      <c r="U5" s="6">
        <f>SUM(U6:U10)</f>
        <v>26.352999999999998</v>
      </c>
      <c r="V5" s="1"/>
      <c r="Z5" s="1" t="s">
        <v>96</v>
      </c>
      <c r="AA5">
        <f>SUM(AA6:AA10)</f>
        <v>15.355</v>
      </c>
      <c r="AB5">
        <f>('Eurostat Energy Bal. 2010'!BS96+'Eurostat Energy Bal. 2010'!BS56)*$I$15</f>
        <v>15.355</v>
      </c>
      <c r="AC5" s="6">
        <f>SUM(AC6:AC10)</f>
        <v>14.39</v>
      </c>
      <c r="AH5" s="1" t="s">
        <v>75</v>
      </c>
      <c r="AI5" s="1" t="s">
        <v>75</v>
      </c>
      <c r="AJ5" s="1" t="s">
        <v>75</v>
      </c>
      <c r="AK5" s="1" t="s">
        <v>75</v>
      </c>
      <c r="AL5" s="1" t="s">
        <v>75</v>
      </c>
      <c r="AM5" s="1" t="s">
        <v>75</v>
      </c>
      <c r="AN5" s="1" t="s">
        <v>75</v>
      </c>
      <c r="AO5" s="1" t="s">
        <v>75</v>
      </c>
      <c r="AP5" s="1" t="s">
        <v>75</v>
      </c>
      <c r="AQ5" s="1" t="s">
        <v>75</v>
      </c>
      <c r="AR5" s="1" t="s">
        <v>75</v>
      </c>
      <c r="AS5" s="1" t="s">
        <v>75</v>
      </c>
    </row>
    <row r="6" spans="2:45">
      <c r="B6" s="8"/>
      <c r="C6" s="8"/>
      <c r="D6" s="8"/>
      <c r="E6" s="8"/>
      <c r="F6" s="9"/>
      <c r="G6" s="11"/>
      <c r="J6" s="1" t="s">
        <v>27</v>
      </c>
      <c r="K6" s="10">
        <f>'Statisitics 2010 - IEA'!C39+'Statisitics 2010 - IEA'!D39</f>
        <v>3.4331760000000004</v>
      </c>
      <c r="L6" s="10">
        <f>('Eurostat Energy Bal. 2010'!W19+'Eurostat Energy Bal. 2010'!W32)*$I$15</f>
        <v>3.4710000000000001</v>
      </c>
      <c r="M6" s="10">
        <v>1.853</v>
      </c>
      <c r="R6" s="7" t="s">
        <v>26</v>
      </c>
      <c r="S6">
        <f>'Statisitics 2010 - IEA'!C5</f>
        <v>0.378</v>
      </c>
      <c r="U6" s="6"/>
      <c r="Z6" s="7" t="s">
        <v>26</v>
      </c>
      <c r="AA6">
        <f>'Statisitics 2010 - IEA'!E5</f>
        <v>0.25800000000000001</v>
      </c>
      <c r="AC6" s="10"/>
      <c r="AG6" s="1" t="s">
        <v>43</v>
      </c>
      <c r="AH6" s="10"/>
      <c r="AI6" s="10"/>
      <c r="AJ6" s="10"/>
      <c r="AK6" s="10"/>
      <c r="AL6" s="10"/>
      <c r="AM6" s="10"/>
      <c r="AN6" s="10"/>
      <c r="AO6" s="10"/>
      <c r="AP6" s="10"/>
      <c r="AQ6" s="10"/>
      <c r="AR6" s="10"/>
      <c r="AS6" s="10"/>
    </row>
    <row r="7" spans="2:45">
      <c r="B7" s="8"/>
      <c r="C7" s="8"/>
      <c r="D7" s="8"/>
      <c r="E7" s="8"/>
      <c r="F7" s="9"/>
      <c r="G7" s="11"/>
      <c r="J7" s="1" t="s">
        <v>46</v>
      </c>
      <c r="K7" s="10">
        <f>'Statisitics 2010 - IEA'!E35+'Statisitics 2010 - IEA'!E36+'Statisitics 2010 - IEA'!E37</f>
        <v>33.243192000000001</v>
      </c>
      <c r="L7" s="10">
        <f>('Eurostat Energy Bal. 2010'!AT19+'Eurostat Energy Bal. 2010'!AT32)*$I$15</f>
        <v>33.604999999999997</v>
      </c>
      <c r="M7" s="10">
        <v>44.655000000000001</v>
      </c>
      <c r="N7" s="10"/>
      <c r="R7" s="7" t="s">
        <v>27</v>
      </c>
      <c r="S7">
        <f>'Statisitics 2010 - IEA'!C6</f>
        <v>0.11159999999999999</v>
      </c>
      <c r="U7" s="6"/>
      <c r="Z7" s="7" t="s">
        <v>27</v>
      </c>
      <c r="AA7">
        <f>'Statisitics 2010 - IEA'!E6</f>
        <v>2.9769999999999999</v>
      </c>
      <c r="AC7" s="10">
        <f>1.76</f>
        <v>1.76</v>
      </c>
      <c r="AG7" s="1" t="s">
        <v>27</v>
      </c>
      <c r="AH7" s="10"/>
      <c r="AI7" s="10"/>
      <c r="AJ7" s="10"/>
      <c r="AK7" s="10"/>
      <c r="AL7" s="10"/>
      <c r="AM7" s="10"/>
      <c r="AN7" s="10"/>
      <c r="AO7" s="10"/>
      <c r="AP7" s="10"/>
      <c r="AQ7" s="10"/>
      <c r="AR7" s="10"/>
      <c r="AS7" s="10"/>
    </row>
    <row r="8" spans="2:45">
      <c r="B8" s="8"/>
      <c r="C8" s="8"/>
      <c r="D8" s="8"/>
      <c r="E8" s="8"/>
      <c r="F8" s="9"/>
      <c r="G8" s="11"/>
      <c r="J8" s="1" t="s">
        <v>32</v>
      </c>
      <c r="K8" s="10">
        <f>'Statisitics 2010 - IEA'!G39</f>
        <v>420.35472000000004</v>
      </c>
      <c r="L8" s="10">
        <f>'Eurostat Energy Bal. 2010'!BA17*$I$15</f>
        <v>420.3</v>
      </c>
      <c r="M8" s="10">
        <f>418.853</f>
        <v>418.85300000000001</v>
      </c>
      <c r="R8" s="7" t="s">
        <v>28</v>
      </c>
      <c r="S8">
        <f>'Statisitics 2010 - IEA'!C7</f>
        <v>17.513999999999999</v>
      </c>
      <c r="U8" s="6">
        <f>12.229+12.97</f>
        <v>25.198999999999998</v>
      </c>
      <c r="Z8" s="7" t="s">
        <v>28</v>
      </c>
      <c r="AA8">
        <f>'Statisitics 2010 - IEA'!E7</f>
        <v>0.64300000000000002</v>
      </c>
      <c r="AC8" s="10">
        <f>0.585+0.102</f>
        <v>0.68699999999999994</v>
      </c>
      <c r="AG8" s="1" t="s">
        <v>46</v>
      </c>
      <c r="AH8" s="10"/>
      <c r="AI8" s="10"/>
      <c r="AJ8" s="10"/>
      <c r="AK8" s="10"/>
      <c r="AL8" s="10"/>
      <c r="AM8" s="10"/>
      <c r="AN8" s="10"/>
      <c r="AO8" s="10"/>
      <c r="AP8" s="10"/>
      <c r="AQ8" s="10"/>
      <c r="AR8" s="10"/>
      <c r="AS8" s="10"/>
    </row>
    <row r="9" spans="2:45">
      <c r="B9" s="8"/>
      <c r="C9" s="8"/>
      <c r="D9" s="8"/>
      <c r="E9" s="8"/>
      <c r="F9" s="9"/>
      <c r="G9" s="11"/>
      <c r="J9" s="1" t="s">
        <v>76</v>
      </c>
      <c r="K9" s="10">
        <f>'Statisitics 2010 - IEA'!H39</f>
        <v>3.1819680000000004</v>
      </c>
      <c r="L9" s="10">
        <v>0</v>
      </c>
      <c r="M9" s="10">
        <v>0</v>
      </c>
      <c r="R9" s="7" t="s">
        <v>29</v>
      </c>
      <c r="S9">
        <f>'Statisitics 2010 - IEA'!C8</f>
        <v>0.92520000000000002</v>
      </c>
      <c r="U9" s="6"/>
      <c r="Z9" s="7" t="s">
        <v>29</v>
      </c>
      <c r="AA9">
        <f>'Statisitics 2010 - IEA'!E8</f>
        <v>3.3149999999999999</v>
      </c>
      <c r="AC9" s="10">
        <f>1.988+0.366+1.23</f>
        <v>3.5840000000000001</v>
      </c>
      <c r="AG9" s="1" t="s">
        <v>81</v>
      </c>
      <c r="AH9" s="10"/>
      <c r="AI9" s="10"/>
      <c r="AJ9" s="10"/>
      <c r="AK9" s="10"/>
      <c r="AL9" s="10"/>
      <c r="AM9" s="10"/>
      <c r="AN9" s="10"/>
      <c r="AO9" s="10"/>
      <c r="AP9" s="10"/>
      <c r="AQ9" s="10"/>
      <c r="AR9" s="10"/>
      <c r="AS9" s="10"/>
    </row>
    <row r="10" spans="2:45">
      <c r="B10" s="8"/>
      <c r="C10" s="8"/>
      <c r="D10" s="8"/>
      <c r="E10" s="8"/>
      <c r="F10" s="9"/>
      <c r="G10" s="11"/>
      <c r="J10" s="1" t="s">
        <v>77</v>
      </c>
      <c r="K10" s="10">
        <f>'Statisitics 2010 - IEA'!I39</f>
        <v>16.286652</v>
      </c>
      <c r="L10" s="10">
        <f>('Eurostat Energy Bal. 2010'!BF19+'Eurostat Energy Bal. 2010'!BF32+'Eurostat Energy Bal. 2010'!BH19+'Eurostat Energy Bal. 2010'!BH32+'Eurostat Energy Bal. 2010'!BI19+'Eurostat Energy Bal. 2010'!BI32+'Eurostat Energy Bal. 2010'!BO19+'Eurostat Energy Bal. 2010'!BO32)*$I$15</f>
        <v>16.301999999999996</v>
      </c>
      <c r="M10" s="10">
        <f>2.616+1.347+9.62</f>
        <v>13.582999999999998</v>
      </c>
      <c r="R10" s="7" t="s">
        <v>30</v>
      </c>
      <c r="S10">
        <f>'Statisitics 2010 - IEA'!C9</f>
        <v>0.7056</v>
      </c>
      <c r="U10" s="6">
        <f>0.853+0.301</f>
        <v>1.1539999999999999</v>
      </c>
      <c r="Z10" s="7" t="s">
        <v>30</v>
      </c>
      <c r="AA10">
        <f>'Statisitics 2010 - IEA'!E9</f>
        <v>8.1620000000000008</v>
      </c>
      <c r="AC10" s="10">
        <f>3.413+1.203+0.687+3.056</f>
        <v>8.359</v>
      </c>
      <c r="AG10" s="1" t="s">
        <v>82</v>
      </c>
      <c r="AH10" s="10"/>
      <c r="AI10" s="10"/>
      <c r="AJ10" s="10"/>
      <c r="AK10" s="10"/>
      <c r="AL10" s="10"/>
      <c r="AM10" s="10"/>
      <c r="AN10" s="10"/>
      <c r="AO10" s="10"/>
      <c r="AP10" s="10"/>
      <c r="AQ10" s="10"/>
      <c r="AR10" s="10"/>
      <c r="AS10" s="10"/>
    </row>
    <row r="11" spans="2:45">
      <c r="B11" s="8"/>
      <c r="C11" s="8"/>
      <c r="D11" s="8"/>
      <c r="E11" s="8"/>
      <c r="F11" s="9"/>
      <c r="G11" s="11"/>
      <c r="R11" s="1" t="s">
        <v>31</v>
      </c>
      <c r="S11">
        <f>'Statisitics 2010 - IEA'!C10</f>
        <v>0</v>
      </c>
      <c r="T11">
        <f>'Eurostat Energy Bal. 2010'!BT79</f>
        <v>0</v>
      </c>
      <c r="Z11" s="1" t="s">
        <v>31</v>
      </c>
      <c r="AA11">
        <f>'Statisitics 2010 - IEA'!E10</f>
        <v>0</v>
      </c>
      <c r="AC11" s="10"/>
      <c r="AG11" s="1"/>
    </row>
    <row r="12" spans="2:45">
      <c r="B12" s="8"/>
      <c r="C12" s="8"/>
      <c r="D12" s="8"/>
      <c r="E12" s="8"/>
      <c r="F12" s="9"/>
      <c r="G12" s="11"/>
      <c r="R12" s="1" t="s">
        <v>32</v>
      </c>
      <c r="S12">
        <f>'Statisitics 2010 - IEA'!C11</f>
        <v>421.74719999999996</v>
      </c>
      <c r="T12">
        <f>('Eurostat Energy Bal. 2010'!BA4-'Eurostat Energy Bal. 2010'!BT117)*$I$15</f>
        <v>418.85300000000007</v>
      </c>
      <c r="U12" s="6">
        <f>315.617+103.236</f>
        <v>418.85300000000001</v>
      </c>
      <c r="Z12" s="1" t="s">
        <v>32</v>
      </c>
      <c r="AA12">
        <f>'Statisitics 2010 - IEA'!E11</f>
        <v>0</v>
      </c>
      <c r="AC12" s="10"/>
    </row>
    <row r="13" spans="2:45">
      <c r="B13" s="8"/>
      <c r="C13" s="8"/>
      <c r="D13" s="8"/>
      <c r="E13" s="8"/>
      <c r="F13" s="9"/>
      <c r="G13" s="11"/>
      <c r="R13" s="1" t="s">
        <v>33</v>
      </c>
      <c r="S13">
        <f>'Statisitics 2010 - IEA'!C12</f>
        <v>0</v>
      </c>
      <c r="T13">
        <f>'Eurostat Energy Bal. 2010'!BN4</f>
        <v>0</v>
      </c>
      <c r="Z13" s="1" t="s">
        <v>33</v>
      </c>
      <c r="AA13">
        <f>'Statisitics 2010 - IEA'!E12</f>
        <v>0</v>
      </c>
      <c r="AC13" s="10"/>
    </row>
    <row r="14" spans="2:45">
      <c r="B14" s="8"/>
      <c r="C14" s="8"/>
      <c r="D14" s="8"/>
      <c r="E14" s="8"/>
      <c r="F14" s="9"/>
      <c r="G14" s="11"/>
      <c r="I14" s="1" t="s">
        <v>94</v>
      </c>
      <c r="R14" s="1" t="s">
        <v>34</v>
      </c>
      <c r="S14">
        <f>'Statisitics 2010 - IEA'!C13</f>
        <v>0</v>
      </c>
      <c r="T14">
        <f>'Eurostat Energy Bal. 2010'!BE4</f>
        <v>0</v>
      </c>
      <c r="U14" s="6"/>
      <c r="Z14" s="1" t="s">
        <v>34</v>
      </c>
      <c r="AA14">
        <f>'Statisitics 2010 - IEA'!E13</f>
        <v>0</v>
      </c>
      <c r="AC14" s="10"/>
    </row>
    <row r="15" spans="2:45">
      <c r="B15" s="8"/>
      <c r="C15" s="8"/>
      <c r="D15" s="8"/>
      <c r="E15" s="8"/>
      <c r="F15" s="9"/>
      <c r="G15" s="11"/>
      <c r="I15">
        <v>4.1868000000000002E-2</v>
      </c>
      <c r="R15" s="1"/>
      <c r="Z15" s="1" t="s">
        <v>35</v>
      </c>
      <c r="AA15">
        <f>'Statisitics 2010 - IEA'!E14</f>
        <v>0</v>
      </c>
      <c r="AC15" s="10"/>
    </row>
    <row r="16" spans="2:45">
      <c r="B16" s="8"/>
      <c r="C16" s="8"/>
      <c r="D16" s="8"/>
      <c r="E16" s="8"/>
      <c r="F16" s="9"/>
      <c r="G16" s="11"/>
      <c r="R16" s="1" t="s">
        <v>36</v>
      </c>
      <c r="S16">
        <f>'Statisitics 2010 - IEA'!C15</f>
        <v>3.1644000000000001</v>
      </c>
      <c r="T16">
        <f>'Eurostat Energy Bal. 2010'!BB4*$I$15</f>
        <v>3.1639999999999997</v>
      </c>
      <c r="U16" s="6">
        <f>3.164</f>
        <v>3.1640000000000001</v>
      </c>
      <c r="Z16" s="1" t="s">
        <v>36</v>
      </c>
      <c r="AA16">
        <f>'Statisitics 2010 - IEA'!E15</f>
        <v>0</v>
      </c>
      <c r="AC16" s="10"/>
    </row>
    <row r="17" spans="2:29">
      <c r="B17" s="8"/>
      <c r="C17" s="8"/>
      <c r="D17" s="8"/>
      <c r="E17" s="8"/>
      <c r="F17" s="9"/>
      <c r="G17" s="12"/>
      <c r="R17" s="1" t="s">
        <v>37</v>
      </c>
      <c r="S17">
        <f>'Statisitics 2010 - IEA'!C16</f>
        <v>0</v>
      </c>
      <c r="T17">
        <f>'Eurostat Energy Bal. 2010'!BC4</f>
        <v>0</v>
      </c>
      <c r="Z17" s="1" t="s">
        <v>37</v>
      </c>
      <c r="AA17">
        <f>'Statisitics 2010 - IEA'!E16</f>
        <v>0</v>
      </c>
      <c r="AC17" s="10"/>
    </row>
    <row r="18" spans="2:29">
      <c r="R18" s="1" t="s">
        <v>38</v>
      </c>
      <c r="S18">
        <f>'Statisitics 2010 - IEA'!C17</f>
        <v>0.55799999999999994</v>
      </c>
      <c r="T18">
        <f>'Eurostat Energy Bal. 2010'!BM4</f>
        <v>0</v>
      </c>
      <c r="U18">
        <v>0</v>
      </c>
      <c r="Z18" s="1" t="s">
        <v>38</v>
      </c>
      <c r="AA18">
        <f>'Statisitics 2010 - IEA'!E17</f>
        <v>6.9009999999999998</v>
      </c>
      <c r="AB18">
        <f>('Eurostat Energy Bal. 2010'!BS99+'Eurostat Energy Bal. 2010'!BS107+'Eurostat Energy Bal. 2010'!BS106+'Eurostat Energy Bal. 2010'!BS57+'Eurostat Energy Bal. 2010'!BS58+'Eurostat Energy Bal. 2010'!BS97+'Eurostat Energy Bal. 2010'!BS98)*$I$15</f>
        <v>6.9010000000000007</v>
      </c>
      <c r="AC18" s="10">
        <f>3.794+0.414</f>
        <v>4.2080000000000002</v>
      </c>
    </row>
    <row r="19" spans="2:29">
      <c r="R19" s="1"/>
    </row>
    <row r="20" spans="2:29">
      <c r="R20" s="1" t="s">
        <v>39</v>
      </c>
      <c r="S20">
        <f>'Statisitics 2010 - IEA'!C19</f>
        <v>52.822800000000001</v>
      </c>
      <c r="T20">
        <f>'Eurostat Energy Bal. 2010'!BT12*$I$15</f>
        <v>52.823</v>
      </c>
      <c r="U20" s="15">
        <f>9.993+0.435+0.217+42.178</f>
        <v>52.823</v>
      </c>
    </row>
    <row r="21" spans="2:29">
      <c r="R21" s="1" t="s">
        <v>40</v>
      </c>
      <c r="S21">
        <f>'Statisitics 2010 - IEA'!C20</f>
        <v>25.6464</v>
      </c>
      <c r="T21">
        <f>'Eurostat Energy Bal. 2010'!BT14*$I$15</f>
        <v>25.646000000000001</v>
      </c>
      <c r="U21" s="15">
        <f>1.217+0.997+19.971+3.461</f>
        <v>25.645999999999997</v>
      </c>
    </row>
    <row r="23" spans="2:29">
      <c r="R23" s="1" t="s">
        <v>97</v>
      </c>
    </row>
    <row r="26" spans="2:29">
      <c r="Q26" s="10"/>
    </row>
    <row r="27" spans="2:29">
      <c r="Q27" s="10"/>
    </row>
    <row r="28" spans="2:29">
      <c r="Q28" s="10"/>
    </row>
  </sheetData>
  <pageMargins left="0.7" right="0.7" top="0.75" bottom="0.75" header="0.3" footer="0.3"/>
  <pageSetup paperSize="9" orientation="portrait"/>
  <drawing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BU179"/>
  <sheetViews>
    <sheetView zoomScale="90" zoomScaleNormal="90" workbookViewId="0">
      <pane xSplit="7" ySplit="2" topLeftCell="AN127" activePane="bottomRight" state="frozen"/>
      <selection pane="topRight" activeCell="H1" sqref="H1"/>
      <selection pane="bottomLeft" activeCell="A3" sqref="A3"/>
      <selection pane="bottomRight" activeCell="BA170" sqref="BA170"/>
    </sheetView>
  </sheetViews>
  <sheetFormatPr defaultRowHeight="10.199999999999999"/>
  <cols>
    <col min="1" max="3" width="2" style="22" customWidth="1"/>
    <col min="4" max="4" width="2.44140625" style="22" customWidth="1"/>
    <col min="5" max="5" width="45.5546875" style="22" customWidth="1"/>
    <col min="6" max="6" width="7.109375" style="105" customWidth="1"/>
    <col min="7" max="7" width="0.5546875" style="105" customWidth="1"/>
    <col min="8" max="22" width="10.6640625" style="105" customWidth="1"/>
    <col min="23" max="45" width="10.6640625" style="22" customWidth="1"/>
    <col min="46" max="51" width="9.6640625" style="22" customWidth="1"/>
    <col min="52" max="52" width="10.6640625" style="105" customWidth="1"/>
    <col min="53" max="57" width="9.6640625" style="22" customWidth="1"/>
    <col min="58" max="256" width="8.88671875" style="22"/>
    <col min="257" max="259" width="2" style="22" customWidth="1"/>
    <col min="260" max="260" width="2.44140625" style="22" customWidth="1"/>
    <col min="261" max="261" width="45.5546875" style="22" customWidth="1"/>
    <col min="262" max="262" width="7.109375" style="22" customWidth="1"/>
    <col min="263" max="263" width="0.5546875" style="22" customWidth="1"/>
    <col min="264" max="301" width="10.6640625" style="22" customWidth="1"/>
    <col min="302" max="307" width="9.6640625" style="22" customWidth="1"/>
    <col min="308" max="308" width="10.6640625" style="22" customWidth="1"/>
    <col min="309" max="313" width="9.6640625" style="22" customWidth="1"/>
    <col min="314" max="512" width="8.88671875" style="22"/>
    <col min="513" max="515" width="2" style="22" customWidth="1"/>
    <col min="516" max="516" width="2.44140625" style="22" customWidth="1"/>
    <col min="517" max="517" width="45.5546875" style="22" customWidth="1"/>
    <col min="518" max="518" width="7.109375" style="22" customWidth="1"/>
    <col min="519" max="519" width="0.5546875" style="22" customWidth="1"/>
    <col min="520" max="557" width="10.6640625" style="22" customWidth="1"/>
    <col min="558" max="563" width="9.6640625" style="22" customWidth="1"/>
    <col min="564" max="564" width="10.6640625" style="22" customWidth="1"/>
    <col min="565" max="569" width="9.6640625" style="22" customWidth="1"/>
    <col min="570" max="768" width="8.88671875" style="22"/>
    <col min="769" max="771" width="2" style="22" customWidth="1"/>
    <col min="772" max="772" width="2.44140625" style="22" customWidth="1"/>
    <col min="773" max="773" width="45.5546875" style="22" customWidth="1"/>
    <col min="774" max="774" width="7.109375" style="22" customWidth="1"/>
    <col min="775" max="775" width="0.5546875" style="22" customWidth="1"/>
    <col min="776" max="813" width="10.6640625" style="22" customWidth="1"/>
    <col min="814" max="819" width="9.6640625" style="22" customWidth="1"/>
    <col min="820" max="820" width="10.6640625" style="22" customWidth="1"/>
    <col min="821" max="825" width="9.6640625" style="22" customWidth="1"/>
    <col min="826" max="1024" width="8.88671875" style="22"/>
    <col min="1025" max="1027" width="2" style="22" customWidth="1"/>
    <col min="1028" max="1028" width="2.44140625" style="22" customWidth="1"/>
    <col min="1029" max="1029" width="45.5546875" style="22" customWidth="1"/>
    <col min="1030" max="1030" width="7.109375" style="22" customWidth="1"/>
    <col min="1031" max="1031" width="0.5546875" style="22" customWidth="1"/>
    <col min="1032" max="1069" width="10.6640625" style="22" customWidth="1"/>
    <col min="1070" max="1075" width="9.6640625" style="22" customWidth="1"/>
    <col min="1076" max="1076" width="10.6640625" style="22" customWidth="1"/>
    <col min="1077" max="1081" width="9.6640625" style="22" customWidth="1"/>
    <col min="1082" max="1280" width="8.88671875" style="22"/>
    <col min="1281" max="1283" width="2" style="22" customWidth="1"/>
    <col min="1284" max="1284" width="2.44140625" style="22" customWidth="1"/>
    <col min="1285" max="1285" width="45.5546875" style="22" customWidth="1"/>
    <col min="1286" max="1286" width="7.109375" style="22" customWidth="1"/>
    <col min="1287" max="1287" width="0.5546875" style="22" customWidth="1"/>
    <col min="1288" max="1325" width="10.6640625" style="22" customWidth="1"/>
    <col min="1326" max="1331" width="9.6640625" style="22" customWidth="1"/>
    <col min="1332" max="1332" width="10.6640625" style="22" customWidth="1"/>
    <col min="1333" max="1337" width="9.6640625" style="22" customWidth="1"/>
    <col min="1338" max="1536" width="8.88671875" style="22"/>
    <col min="1537" max="1539" width="2" style="22" customWidth="1"/>
    <col min="1540" max="1540" width="2.44140625" style="22" customWidth="1"/>
    <col min="1541" max="1541" width="45.5546875" style="22" customWidth="1"/>
    <col min="1542" max="1542" width="7.109375" style="22" customWidth="1"/>
    <col min="1543" max="1543" width="0.5546875" style="22" customWidth="1"/>
    <col min="1544" max="1581" width="10.6640625" style="22" customWidth="1"/>
    <col min="1582" max="1587" width="9.6640625" style="22" customWidth="1"/>
    <col min="1588" max="1588" width="10.6640625" style="22" customWidth="1"/>
    <col min="1589" max="1593" width="9.6640625" style="22" customWidth="1"/>
    <col min="1594" max="1792" width="8.88671875" style="22"/>
    <col min="1793" max="1795" width="2" style="22" customWidth="1"/>
    <col min="1796" max="1796" width="2.44140625" style="22" customWidth="1"/>
    <col min="1797" max="1797" width="45.5546875" style="22" customWidth="1"/>
    <col min="1798" max="1798" width="7.109375" style="22" customWidth="1"/>
    <col min="1799" max="1799" width="0.5546875" style="22" customWidth="1"/>
    <col min="1800" max="1837" width="10.6640625" style="22" customWidth="1"/>
    <col min="1838" max="1843" width="9.6640625" style="22" customWidth="1"/>
    <col min="1844" max="1844" width="10.6640625" style="22" customWidth="1"/>
    <col min="1845" max="1849" width="9.6640625" style="22" customWidth="1"/>
    <col min="1850" max="2048" width="8.88671875" style="22"/>
    <col min="2049" max="2051" width="2" style="22" customWidth="1"/>
    <col min="2052" max="2052" width="2.44140625" style="22" customWidth="1"/>
    <col min="2053" max="2053" width="45.5546875" style="22" customWidth="1"/>
    <col min="2054" max="2054" width="7.109375" style="22" customWidth="1"/>
    <col min="2055" max="2055" width="0.5546875" style="22" customWidth="1"/>
    <col min="2056" max="2093" width="10.6640625" style="22" customWidth="1"/>
    <col min="2094" max="2099" width="9.6640625" style="22" customWidth="1"/>
    <col min="2100" max="2100" width="10.6640625" style="22" customWidth="1"/>
    <col min="2101" max="2105" width="9.6640625" style="22" customWidth="1"/>
    <col min="2106" max="2304" width="8.88671875" style="22"/>
    <col min="2305" max="2307" width="2" style="22" customWidth="1"/>
    <col min="2308" max="2308" width="2.44140625" style="22" customWidth="1"/>
    <col min="2309" max="2309" width="45.5546875" style="22" customWidth="1"/>
    <col min="2310" max="2310" width="7.109375" style="22" customWidth="1"/>
    <col min="2311" max="2311" width="0.5546875" style="22" customWidth="1"/>
    <col min="2312" max="2349" width="10.6640625" style="22" customWidth="1"/>
    <col min="2350" max="2355" width="9.6640625" style="22" customWidth="1"/>
    <col min="2356" max="2356" width="10.6640625" style="22" customWidth="1"/>
    <col min="2357" max="2361" width="9.6640625" style="22" customWidth="1"/>
    <col min="2362" max="2560" width="8.88671875" style="22"/>
    <col min="2561" max="2563" width="2" style="22" customWidth="1"/>
    <col min="2564" max="2564" width="2.44140625" style="22" customWidth="1"/>
    <col min="2565" max="2565" width="45.5546875" style="22" customWidth="1"/>
    <col min="2566" max="2566" width="7.109375" style="22" customWidth="1"/>
    <col min="2567" max="2567" width="0.5546875" style="22" customWidth="1"/>
    <col min="2568" max="2605" width="10.6640625" style="22" customWidth="1"/>
    <col min="2606" max="2611" width="9.6640625" style="22" customWidth="1"/>
    <col min="2612" max="2612" width="10.6640625" style="22" customWidth="1"/>
    <col min="2613" max="2617" width="9.6640625" style="22" customWidth="1"/>
    <col min="2618" max="2816" width="8.88671875" style="22"/>
    <col min="2817" max="2819" width="2" style="22" customWidth="1"/>
    <col min="2820" max="2820" width="2.44140625" style="22" customWidth="1"/>
    <col min="2821" max="2821" width="45.5546875" style="22" customWidth="1"/>
    <col min="2822" max="2822" width="7.109375" style="22" customWidth="1"/>
    <col min="2823" max="2823" width="0.5546875" style="22" customWidth="1"/>
    <col min="2824" max="2861" width="10.6640625" style="22" customWidth="1"/>
    <col min="2862" max="2867" width="9.6640625" style="22" customWidth="1"/>
    <col min="2868" max="2868" width="10.6640625" style="22" customWidth="1"/>
    <col min="2869" max="2873" width="9.6640625" style="22" customWidth="1"/>
    <col min="2874" max="3072" width="8.88671875" style="22"/>
    <col min="3073" max="3075" width="2" style="22" customWidth="1"/>
    <col min="3076" max="3076" width="2.44140625" style="22" customWidth="1"/>
    <col min="3077" max="3077" width="45.5546875" style="22" customWidth="1"/>
    <col min="3078" max="3078" width="7.109375" style="22" customWidth="1"/>
    <col min="3079" max="3079" width="0.5546875" style="22" customWidth="1"/>
    <col min="3080" max="3117" width="10.6640625" style="22" customWidth="1"/>
    <col min="3118" max="3123" width="9.6640625" style="22" customWidth="1"/>
    <col min="3124" max="3124" width="10.6640625" style="22" customWidth="1"/>
    <col min="3125" max="3129" width="9.6640625" style="22" customWidth="1"/>
    <col min="3130" max="3328" width="8.88671875" style="22"/>
    <col min="3329" max="3331" width="2" style="22" customWidth="1"/>
    <col min="3332" max="3332" width="2.44140625" style="22" customWidth="1"/>
    <col min="3333" max="3333" width="45.5546875" style="22" customWidth="1"/>
    <col min="3334" max="3334" width="7.109375" style="22" customWidth="1"/>
    <col min="3335" max="3335" width="0.5546875" style="22" customWidth="1"/>
    <col min="3336" max="3373" width="10.6640625" style="22" customWidth="1"/>
    <col min="3374" max="3379" width="9.6640625" style="22" customWidth="1"/>
    <col min="3380" max="3380" width="10.6640625" style="22" customWidth="1"/>
    <col min="3381" max="3385" width="9.6640625" style="22" customWidth="1"/>
    <col min="3386" max="3584" width="8.88671875" style="22"/>
    <col min="3585" max="3587" width="2" style="22" customWidth="1"/>
    <col min="3588" max="3588" width="2.44140625" style="22" customWidth="1"/>
    <col min="3589" max="3589" width="45.5546875" style="22" customWidth="1"/>
    <col min="3590" max="3590" width="7.109375" style="22" customWidth="1"/>
    <col min="3591" max="3591" width="0.5546875" style="22" customWidth="1"/>
    <col min="3592" max="3629" width="10.6640625" style="22" customWidth="1"/>
    <col min="3630" max="3635" width="9.6640625" style="22" customWidth="1"/>
    <col min="3636" max="3636" width="10.6640625" style="22" customWidth="1"/>
    <col min="3637" max="3641" width="9.6640625" style="22" customWidth="1"/>
    <col min="3642" max="3840" width="8.88671875" style="22"/>
    <col min="3841" max="3843" width="2" style="22" customWidth="1"/>
    <col min="3844" max="3844" width="2.44140625" style="22" customWidth="1"/>
    <col min="3845" max="3845" width="45.5546875" style="22" customWidth="1"/>
    <col min="3846" max="3846" width="7.109375" style="22" customWidth="1"/>
    <col min="3847" max="3847" width="0.5546875" style="22" customWidth="1"/>
    <col min="3848" max="3885" width="10.6640625" style="22" customWidth="1"/>
    <col min="3886" max="3891" width="9.6640625" style="22" customWidth="1"/>
    <col min="3892" max="3892" width="10.6640625" style="22" customWidth="1"/>
    <col min="3893" max="3897" width="9.6640625" style="22" customWidth="1"/>
    <col min="3898" max="4096" width="8.88671875" style="22"/>
    <col min="4097" max="4099" width="2" style="22" customWidth="1"/>
    <col min="4100" max="4100" width="2.44140625" style="22" customWidth="1"/>
    <col min="4101" max="4101" width="45.5546875" style="22" customWidth="1"/>
    <col min="4102" max="4102" width="7.109375" style="22" customWidth="1"/>
    <col min="4103" max="4103" width="0.5546875" style="22" customWidth="1"/>
    <col min="4104" max="4141" width="10.6640625" style="22" customWidth="1"/>
    <col min="4142" max="4147" width="9.6640625" style="22" customWidth="1"/>
    <col min="4148" max="4148" width="10.6640625" style="22" customWidth="1"/>
    <col min="4149" max="4153" width="9.6640625" style="22" customWidth="1"/>
    <col min="4154" max="4352" width="8.88671875" style="22"/>
    <col min="4353" max="4355" width="2" style="22" customWidth="1"/>
    <col min="4356" max="4356" width="2.44140625" style="22" customWidth="1"/>
    <col min="4357" max="4357" width="45.5546875" style="22" customWidth="1"/>
    <col min="4358" max="4358" width="7.109375" style="22" customWidth="1"/>
    <col min="4359" max="4359" width="0.5546875" style="22" customWidth="1"/>
    <col min="4360" max="4397" width="10.6640625" style="22" customWidth="1"/>
    <col min="4398" max="4403" width="9.6640625" style="22" customWidth="1"/>
    <col min="4404" max="4404" width="10.6640625" style="22" customWidth="1"/>
    <col min="4405" max="4409" width="9.6640625" style="22" customWidth="1"/>
    <col min="4410" max="4608" width="8.88671875" style="22"/>
    <col min="4609" max="4611" width="2" style="22" customWidth="1"/>
    <col min="4612" max="4612" width="2.44140625" style="22" customWidth="1"/>
    <col min="4613" max="4613" width="45.5546875" style="22" customWidth="1"/>
    <col min="4614" max="4614" width="7.109375" style="22" customWidth="1"/>
    <col min="4615" max="4615" width="0.5546875" style="22" customWidth="1"/>
    <col min="4616" max="4653" width="10.6640625" style="22" customWidth="1"/>
    <col min="4654" max="4659" width="9.6640625" style="22" customWidth="1"/>
    <col min="4660" max="4660" width="10.6640625" style="22" customWidth="1"/>
    <col min="4661" max="4665" width="9.6640625" style="22" customWidth="1"/>
    <col min="4666" max="4864" width="8.88671875" style="22"/>
    <col min="4865" max="4867" width="2" style="22" customWidth="1"/>
    <col min="4868" max="4868" width="2.44140625" style="22" customWidth="1"/>
    <col min="4869" max="4869" width="45.5546875" style="22" customWidth="1"/>
    <col min="4870" max="4870" width="7.109375" style="22" customWidth="1"/>
    <col min="4871" max="4871" width="0.5546875" style="22" customWidth="1"/>
    <col min="4872" max="4909" width="10.6640625" style="22" customWidth="1"/>
    <col min="4910" max="4915" width="9.6640625" style="22" customWidth="1"/>
    <col min="4916" max="4916" width="10.6640625" style="22" customWidth="1"/>
    <col min="4917" max="4921" width="9.6640625" style="22" customWidth="1"/>
    <col min="4922" max="5120" width="8.88671875" style="22"/>
    <col min="5121" max="5123" width="2" style="22" customWidth="1"/>
    <col min="5124" max="5124" width="2.44140625" style="22" customWidth="1"/>
    <col min="5125" max="5125" width="45.5546875" style="22" customWidth="1"/>
    <col min="5126" max="5126" width="7.109375" style="22" customWidth="1"/>
    <col min="5127" max="5127" width="0.5546875" style="22" customWidth="1"/>
    <col min="5128" max="5165" width="10.6640625" style="22" customWidth="1"/>
    <col min="5166" max="5171" width="9.6640625" style="22" customWidth="1"/>
    <col min="5172" max="5172" width="10.6640625" style="22" customWidth="1"/>
    <col min="5173" max="5177" width="9.6640625" style="22" customWidth="1"/>
    <col min="5178" max="5376" width="8.88671875" style="22"/>
    <col min="5377" max="5379" width="2" style="22" customWidth="1"/>
    <col min="5380" max="5380" width="2.44140625" style="22" customWidth="1"/>
    <col min="5381" max="5381" width="45.5546875" style="22" customWidth="1"/>
    <col min="5382" max="5382" width="7.109375" style="22" customWidth="1"/>
    <col min="5383" max="5383" width="0.5546875" style="22" customWidth="1"/>
    <col min="5384" max="5421" width="10.6640625" style="22" customWidth="1"/>
    <col min="5422" max="5427" width="9.6640625" style="22" customWidth="1"/>
    <col min="5428" max="5428" width="10.6640625" style="22" customWidth="1"/>
    <col min="5429" max="5433" width="9.6640625" style="22" customWidth="1"/>
    <col min="5434" max="5632" width="8.88671875" style="22"/>
    <col min="5633" max="5635" width="2" style="22" customWidth="1"/>
    <col min="5636" max="5636" width="2.44140625" style="22" customWidth="1"/>
    <col min="5637" max="5637" width="45.5546875" style="22" customWidth="1"/>
    <col min="5638" max="5638" width="7.109375" style="22" customWidth="1"/>
    <col min="5639" max="5639" width="0.5546875" style="22" customWidth="1"/>
    <col min="5640" max="5677" width="10.6640625" style="22" customWidth="1"/>
    <col min="5678" max="5683" width="9.6640625" style="22" customWidth="1"/>
    <col min="5684" max="5684" width="10.6640625" style="22" customWidth="1"/>
    <col min="5685" max="5689" width="9.6640625" style="22" customWidth="1"/>
    <col min="5690" max="5888" width="8.88671875" style="22"/>
    <col min="5889" max="5891" width="2" style="22" customWidth="1"/>
    <col min="5892" max="5892" width="2.44140625" style="22" customWidth="1"/>
    <col min="5893" max="5893" width="45.5546875" style="22" customWidth="1"/>
    <col min="5894" max="5894" width="7.109375" style="22" customWidth="1"/>
    <col min="5895" max="5895" width="0.5546875" style="22" customWidth="1"/>
    <col min="5896" max="5933" width="10.6640625" style="22" customWidth="1"/>
    <col min="5934" max="5939" width="9.6640625" style="22" customWidth="1"/>
    <col min="5940" max="5940" width="10.6640625" style="22" customWidth="1"/>
    <col min="5941" max="5945" width="9.6640625" style="22" customWidth="1"/>
    <col min="5946" max="6144" width="8.88671875" style="22"/>
    <col min="6145" max="6147" width="2" style="22" customWidth="1"/>
    <col min="6148" max="6148" width="2.44140625" style="22" customWidth="1"/>
    <col min="6149" max="6149" width="45.5546875" style="22" customWidth="1"/>
    <col min="6150" max="6150" width="7.109375" style="22" customWidth="1"/>
    <col min="6151" max="6151" width="0.5546875" style="22" customWidth="1"/>
    <col min="6152" max="6189" width="10.6640625" style="22" customWidth="1"/>
    <col min="6190" max="6195" width="9.6640625" style="22" customWidth="1"/>
    <col min="6196" max="6196" width="10.6640625" style="22" customWidth="1"/>
    <col min="6197" max="6201" width="9.6640625" style="22" customWidth="1"/>
    <col min="6202" max="6400" width="8.88671875" style="22"/>
    <col min="6401" max="6403" width="2" style="22" customWidth="1"/>
    <col min="6404" max="6404" width="2.44140625" style="22" customWidth="1"/>
    <col min="6405" max="6405" width="45.5546875" style="22" customWidth="1"/>
    <col min="6406" max="6406" width="7.109375" style="22" customWidth="1"/>
    <col min="6407" max="6407" width="0.5546875" style="22" customWidth="1"/>
    <col min="6408" max="6445" width="10.6640625" style="22" customWidth="1"/>
    <col min="6446" max="6451" width="9.6640625" style="22" customWidth="1"/>
    <col min="6452" max="6452" width="10.6640625" style="22" customWidth="1"/>
    <col min="6453" max="6457" width="9.6640625" style="22" customWidth="1"/>
    <col min="6458" max="6656" width="8.88671875" style="22"/>
    <col min="6657" max="6659" width="2" style="22" customWidth="1"/>
    <col min="6660" max="6660" width="2.44140625" style="22" customWidth="1"/>
    <col min="6661" max="6661" width="45.5546875" style="22" customWidth="1"/>
    <col min="6662" max="6662" width="7.109375" style="22" customWidth="1"/>
    <col min="6663" max="6663" width="0.5546875" style="22" customWidth="1"/>
    <col min="6664" max="6701" width="10.6640625" style="22" customWidth="1"/>
    <col min="6702" max="6707" width="9.6640625" style="22" customWidth="1"/>
    <col min="6708" max="6708" width="10.6640625" style="22" customWidth="1"/>
    <col min="6709" max="6713" width="9.6640625" style="22" customWidth="1"/>
    <col min="6714" max="6912" width="8.88671875" style="22"/>
    <col min="6913" max="6915" width="2" style="22" customWidth="1"/>
    <col min="6916" max="6916" width="2.44140625" style="22" customWidth="1"/>
    <col min="6917" max="6917" width="45.5546875" style="22" customWidth="1"/>
    <col min="6918" max="6918" width="7.109375" style="22" customWidth="1"/>
    <col min="6919" max="6919" width="0.5546875" style="22" customWidth="1"/>
    <col min="6920" max="6957" width="10.6640625" style="22" customWidth="1"/>
    <col min="6958" max="6963" width="9.6640625" style="22" customWidth="1"/>
    <col min="6964" max="6964" width="10.6640625" style="22" customWidth="1"/>
    <col min="6965" max="6969" width="9.6640625" style="22" customWidth="1"/>
    <col min="6970" max="7168" width="8.88671875" style="22"/>
    <col min="7169" max="7171" width="2" style="22" customWidth="1"/>
    <col min="7172" max="7172" width="2.44140625" style="22" customWidth="1"/>
    <col min="7173" max="7173" width="45.5546875" style="22" customWidth="1"/>
    <col min="7174" max="7174" width="7.109375" style="22" customWidth="1"/>
    <col min="7175" max="7175" width="0.5546875" style="22" customWidth="1"/>
    <col min="7176" max="7213" width="10.6640625" style="22" customWidth="1"/>
    <col min="7214" max="7219" width="9.6640625" style="22" customWidth="1"/>
    <col min="7220" max="7220" width="10.6640625" style="22" customWidth="1"/>
    <col min="7221" max="7225" width="9.6640625" style="22" customWidth="1"/>
    <col min="7226" max="7424" width="8.88671875" style="22"/>
    <col min="7425" max="7427" width="2" style="22" customWidth="1"/>
    <col min="7428" max="7428" width="2.44140625" style="22" customWidth="1"/>
    <col min="7429" max="7429" width="45.5546875" style="22" customWidth="1"/>
    <col min="7430" max="7430" width="7.109375" style="22" customWidth="1"/>
    <col min="7431" max="7431" width="0.5546875" style="22" customWidth="1"/>
    <col min="7432" max="7469" width="10.6640625" style="22" customWidth="1"/>
    <col min="7470" max="7475" width="9.6640625" style="22" customWidth="1"/>
    <col min="7476" max="7476" width="10.6640625" style="22" customWidth="1"/>
    <col min="7477" max="7481" width="9.6640625" style="22" customWidth="1"/>
    <col min="7482" max="7680" width="8.88671875" style="22"/>
    <col min="7681" max="7683" width="2" style="22" customWidth="1"/>
    <col min="7684" max="7684" width="2.44140625" style="22" customWidth="1"/>
    <col min="7685" max="7685" width="45.5546875" style="22" customWidth="1"/>
    <col min="7686" max="7686" width="7.109375" style="22" customWidth="1"/>
    <col min="7687" max="7687" width="0.5546875" style="22" customWidth="1"/>
    <col min="7688" max="7725" width="10.6640625" style="22" customWidth="1"/>
    <col min="7726" max="7731" width="9.6640625" style="22" customWidth="1"/>
    <col min="7732" max="7732" width="10.6640625" style="22" customWidth="1"/>
    <col min="7733" max="7737" width="9.6640625" style="22" customWidth="1"/>
    <col min="7738" max="7936" width="8.88671875" style="22"/>
    <col min="7937" max="7939" width="2" style="22" customWidth="1"/>
    <col min="7940" max="7940" width="2.44140625" style="22" customWidth="1"/>
    <col min="7941" max="7941" width="45.5546875" style="22" customWidth="1"/>
    <col min="7942" max="7942" width="7.109375" style="22" customWidth="1"/>
    <col min="7943" max="7943" width="0.5546875" style="22" customWidth="1"/>
    <col min="7944" max="7981" width="10.6640625" style="22" customWidth="1"/>
    <col min="7982" max="7987" width="9.6640625" style="22" customWidth="1"/>
    <col min="7988" max="7988" width="10.6640625" style="22" customWidth="1"/>
    <col min="7989" max="7993" width="9.6640625" style="22" customWidth="1"/>
    <col min="7994" max="8192" width="8.88671875" style="22"/>
    <col min="8193" max="8195" width="2" style="22" customWidth="1"/>
    <col min="8196" max="8196" width="2.44140625" style="22" customWidth="1"/>
    <col min="8197" max="8197" width="45.5546875" style="22" customWidth="1"/>
    <col min="8198" max="8198" width="7.109375" style="22" customWidth="1"/>
    <col min="8199" max="8199" width="0.5546875" style="22" customWidth="1"/>
    <col min="8200" max="8237" width="10.6640625" style="22" customWidth="1"/>
    <col min="8238" max="8243" width="9.6640625" style="22" customWidth="1"/>
    <col min="8244" max="8244" width="10.6640625" style="22" customWidth="1"/>
    <col min="8245" max="8249" width="9.6640625" style="22" customWidth="1"/>
    <col min="8250" max="8448" width="8.88671875" style="22"/>
    <col min="8449" max="8451" width="2" style="22" customWidth="1"/>
    <col min="8452" max="8452" width="2.44140625" style="22" customWidth="1"/>
    <col min="8453" max="8453" width="45.5546875" style="22" customWidth="1"/>
    <col min="8454" max="8454" width="7.109375" style="22" customWidth="1"/>
    <col min="8455" max="8455" width="0.5546875" style="22" customWidth="1"/>
    <col min="8456" max="8493" width="10.6640625" style="22" customWidth="1"/>
    <col min="8494" max="8499" width="9.6640625" style="22" customWidth="1"/>
    <col min="8500" max="8500" width="10.6640625" style="22" customWidth="1"/>
    <col min="8501" max="8505" width="9.6640625" style="22" customWidth="1"/>
    <col min="8506" max="8704" width="8.88671875" style="22"/>
    <col min="8705" max="8707" width="2" style="22" customWidth="1"/>
    <col min="8708" max="8708" width="2.44140625" style="22" customWidth="1"/>
    <col min="8709" max="8709" width="45.5546875" style="22" customWidth="1"/>
    <col min="8710" max="8710" width="7.109375" style="22" customWidth="1"/>
    <col min="8711" max="8711" width="0.5546875" style="22" customWidth="1"/>
    <col min="8712" max="8749" width="10.6640625" style="22" customWidth="1"/>
    <col min="8750" max="8755" width="9.6640625" style="22" customWidth="1"/>
    <col min="8756" max="8756" width="10.6640625" style="22" customWidth="1"/>
    <col min="8757" max="8761" width="9.6640625" style="22" customWidth="1"/>
    <col min="8762" max="8960" width="8.88671875" style="22"/>
    <col min="8961" max="8963" width="2" style="22" customWidth="1"/>
    <col min="8964" max="8964" width="2.44140625" style="22" customWidth="1"/>
    <col min="8965" max="8965" width="45.5546875" style="22" customWidth="1"/>
    <col min="8966" max="8966" width="7.109375" style="22" customWidth="1"/>
    <col min="8967" max="8967" width="0.5546875" style="22" customWidth="1"/>
    <col min="8968" max="9005" width="10.6640625" style="22" customWidth="1"/>
    <col min="9006" max="9011" width="9.6640625" style="22" customWidth="1"/>
    <col min="9012" max="9012" width="10.6640625" style="22" customWidth="1"/>
    <col min="9013" max="9017" width="9.6640625" style="22" customWidth="1"/>
    <col min="9018" max="9216" width="8.88671875" style="22"/>
    <col min="9217" max="9219" width="2" style="22" customWidth="1"/>
    <col min="9220" max="9220" width="2.44140625" style="22" customWidth="1"/>
    <col min="9221" max="9221" width="45.5546875" style="22" customWidth="1"/>
    <col min="9222" max="9222" width="7.109375" style="22" customWidth="1"/>
    <col min="9223" max="9223" width="0.5546875" style="22" customWidth="1"/>
    <col min="9224" max="9261" width="10.6640625" style="22" customWidth="1"/>
    <col min="9262" max="9267" width="9.6640625" style="22" customWidth="1"/>
    <col min="9268" max="9268" width="10.6640625" style="22" customWidth="1"/>
    <col min="9269" max="9273" width="9.6640625" style="22" customWidth="1"/>
    <col min="9274" max="9472" width="8.88671875" style="22"/>
    <col min="9473" max="9475" width="2" style="22" customWidth="1"/>
    <col min="9476" max="9476" width="2.44140625" style="22" customWidth="1"/>
    <col min="9477" max="9477" width="45.5546875" style="22" customWidth="1"/>
    <col min="9478" max="9478" width="7.109375" style="22" customWidth="1"/>
    <col min="9479" max="9479" width="0.5546875" style="22" customWidth="1"/>
    <col min="9480" max="9517" width="10.6640625" style="22" customWidth="1"/>
    <col min="9518" max="9523" width="9.6640625" style="22" customWidth="1"/>
    <col min="9524" max="9524" width="10.6640625" style="22" customWidth="1"/>
    <col min="9525" max="9529" width="9.6640625" style="22" customWidth="1"/>
    <col min="9530" max="9728" width="8.88671875" style="22"/>
    <col min="9729" max="9731" width="2" style="22" customWidth="1"/>
    <col min="9732" max="9732" width="2.44140625" style="22" customWidth="1"/>
    <col min="9733" max="9733" width="45.5546875" style="22" customWidth="1"/>
    <col min="9734" max="9734" width="7.109375" style="22" customWidth="1"/>
    <col min="9735" max="9735" width="0.5546875" style="22" customWidth="1"/>
    <col min="9736" max="9773" width="10.6640625" style="22" customWidth="1"/>
    <col min="9774" max="9779" width="9.6640625" style="22" customWidth="1"/>
    <col min="9780" max="9780" width="10.6640625" style="22" customWidth="1"/>
    <col min="9781" max="9785" width="9.6640625" style="22" customWidth="1"/>
    <col min="9786" max="9984" width="8.88671875" style="22"/>
    <col min="9985" max="9987" width="2" style="22" customWidth="1"/>
    <col min="9988" max="9988" width="2.44140625" style="22" customWidth="1"/>
    <col min="9989" max="9989" width="45.5546875" style="22" customWidth="1"/>
    <col min="9990" max="9990" width="7.109375" style="22" customWidth="1"/>
    <col min="9991" max="9991" width="0.5546875" style="22" customWidth="1"/>
    <col min="9992" max="10029" width="10.6640625" style="22" customWidth="1"/>
    <col min="10030" max="10035" width="9.6640625" style="22" customWidth="1"/>
    <col min="10036" max="10036" width="10.6640625" style="22" customWidth="1"/>
    <col min="10037" max="10041" width="9.6640625" style="22" customWidth="1"/>
    <col min="10042" max="10240" width="8.88671875" style="22"/>
    <col min="10241" max="10243" width="2" style="22" customWidth="1"/>
    <col min="10244" max="10244" width="2.44140625" style="22" customWidth="1"/>
    <col min="10245" max="10245" width="45.5546875" style="22" customWidth="1"/>
    <col min="10246" max="10246" width="7.109375" style="22" customWidth="1"/>
    <col min="10247" max="10247" width="0.5546875" style="22" customWidth="1"/>
    <col min="10248" max="10285" width="10.6640625" style="22" customWidth="1"/>
    <col min="10286" max="10291" width="9.6640625" style="22" customWidth="1"/>
    <col min="10292" max="10292" width="10.6640625" style="22" customWidth="1"/>
    <col min="10293" max="10297" width="9.6640625" style="22" customWidth="1"/>
    <col min="10298" max="10496" width="8.88671875" style="22"/>
    <col min="10497" max="10499" width="2" style="22" customWidth="1"/>
    <col min="10500" max="10500" width="2.44140625" style="22" customWidth="1"/>
    <col min="10501" max="10501" width="45.5546875" style="22" customWidth="1"/>
    <col min="10502" max="10502" width="7.109375" style="22" customWidth="1"/>
    <col min="10503" max="10503" width="0.5546875" style="22" customWidth="1"/>
    <col min="10504" max="10541" width="10.6640625" style="22" customWidth="1"/>
    <col min="10542" max="10547" width="9.6640625" style="22" customWidth="1"/>
    <col min="10548" max="10548" width="10.6640625" style="22" customWidth="1"/>
    <col min="10549" max="10553" width="9.6640625" style="22" customWidth="1"/>
    <col min="10554" max="10752" width="8.88671875" style="22"/>
    <col min="10753" max="10755" width="2" style="22" customWidth="1"/>
    <col min="10756" max="10756" width="2.44140625" style="22" customWidth="1"/>
    <col min="10757" max="10757" width="45.5546875" style="22" customWidth="1"/>
    <col min="10758" max="10758" width="7.109375" style="22" customWidth="1"/>
    <col min="10759" max="10759" width="0.5546875" style="22" customWidth="1"/>
    <col min="10760" max="10797" width="10.6640625" style="22" customWidth="1"/>
    <col min="10798" max="10803" width="9.6640625" style="22" customWidth="1"/>
    <col min="10804" max="10804" width="10.6640625" style="22" customWidth="1"/>
    <col min="10805" max="10809" width="9.6640625" style="22" customWidth="1"/>
    <col min="10810" max="11008" width="8.88671875" style="22"/>
    <col min="11009" max="11011" width="2" style="22" customWidth="1"/>
    <col min="11012" max="11012" width="2.44140625" style="22" customWidth="1"/>
    <col min="11013" max="11013" width="45.5546875" style="22" customWidth="1"/>
    <col min="11014" max="11014" width="7.109375" style="22" customWidth="1"/>
    <col min="11015" max="11015" width="0.5546875" style="22" customWidth="1"/>
    <col min="11016" max="11053" width="10.6640625" style="22" customWidth="1"/>
    <col min="11054" max="11059" width="9.6640625" style="22" customWidth="1"/>
    <col min="11060" max="11060" width="10.6640625" style="22" customWidth="1"/>
    <col min="11061" max="11065" width="9.6640625" style="22" customWidth="1"/>
    <col min="11066" max="11264" width="8.88671875" style="22"/>
    <col min="11265" max="11267" width="2" style="22" customWidth="1"/>
    <col min="11268" max="11268" width="2.44140625" style="22" customWidth="1"/>
    <col min="11269" max="11269" width="45.5546875" style="22" customWidth="1"/>
    <col min="11270" max="11270" width="7.109375" style="22" customWidth="1"/>
    <col min="11271" max="11271" width="0.5546875" style="22" customWidth="1"/>
    <col min="11272" max="11309" width="10.6640625" style="22" customWidth="1"/>
    <col min="11310" max="11315" width="9.6640625" style="22" customWidth="1"/>
    <col min="11316" max="11316" width="10.6640625" style="22" customWidth="1"/>
    <col min="11317" max="11321" width="9.6640625" style="22" customWidth="1"/>
    <col min="11322" max="11520" width="8.88671875" style="22"/>
    <col min="11521" max="11523" width="2" style="22" customWidth="1"/>
    <col min="11524" max="11524" width="2.44140625" style="22" customWidth="1"/>
    <col min="11525" max="11525" width="45.5546875" style="22" customWidth="1"/>
    <col min="11526" max="11526" width="7.109375" style="22" customWidth="1"/>
    <col min="11527" max="11527" width="0.5546875" style="22" customWidth="1"/>
    <col min="11528" max="11565" width="10.6640625" style="22" customWidth="1"/>
    <col min="11566" max="11571" width="9.6640625" style="22" customWidth="1"/>
    <col min="11572" max="11572" width="10.6640625" style="22" customWidth="1"/>
    <col min="11573" max="11577" width="9.6640625" style="22" customWidth="1"/>
    <col min="11578" max="11776" width="8.88671875" style="22"/>
    <col min="11777" max="11779" width="2" style="22" customWidth="1"/>
    <col min="11780" max="11780" width="2.44140625" style="22" customWidth="1"/>
    <col min="11781" max="11781" width="45.5546875" style="22" customWidth="1"/>
    <col min="11782" max="11782" width="7.109375" style="22" customWidth="1"/>
    <col min="11783" max="11783" width="0.5546875" style="22" customWidth="1"/>
    <col min="11784" max="11821" width="10.6640625" style="22" customWidth="1"/>
    <col min="11822" max="11827" width="9.6640625" style="22" customWidth="1"/>
    <col min="11828" max="11828" width="10.6640625" style="22" customWidth="1"/>
    <col min="11829" max="11833" width="9.6640625" style="22" customWidth="1"/>
    <col min="11834" max="12032" width="8.88671875" style="22"/>
    <col min="12033" max="12035" width="2" style="22" customWidth="1"/>
    <col min="12036" max="12036" width="2.44140625" style="22" customWidth="1"/>
    <col min="12037" max="12037" width="45.5546875" style="22" customWidth="1"/>
    <col min="12038" max="12038" width="7.109375" style="22" customWidth="1"/>
    <col min="12039" max="12039" width="0.5546875" style="22" customWidth="1"/>
    <col min="12040" max="12077" width="10.6640625" style="22" customWidth="1"/>
    <col min="12078" max="12083" width="9.6640625" style="22" customWidth="1"/>
    <col min="12084" max="12084" width="10.6640625" style="22" customWidth="1"/>
    <col min="12085" max="12089" width="9.6640625" style="22" customWidth="1"/>
    <col min="12090" max="12288" width="8.88671875" style="22"/>
    <col min="12289" max="12291" width="2" style="22" customWidth="1"/>
    <col min="12292" max="12292" width="2.44140625" style="22" customWidth="1"/>
    <col min="12293" max="12293" width="45.5546875" style="22" customWidth="1"/>
    <col min="12294" max="12294" width="7.109375" style="22" customWidth="1"/>
    <col min="12295" max="12295" width="0.5546875" style="22" customWidth="1"/>
    <col min="12296" max="12333" width="10.6640625" style="22" customWidth="1"/>
    <col min="12334" max="12339" width="9.6640625" style="22" customWidth="1"/>
    <col min="12340" max="12340" width="10.6640625" style="22" customWidth="1"/>
    <col min="12341" max="12345" width="9.6640625" style="22" customWidth="1"/>
    <col min="12346" max="12544" width="8.88671875" style="22"/>
    <col min="12545" max="12547" width="2" style="22" customWidth="1"/>
    <col min="12548" max="12548" width="2.44140625" style="22" customWidth="1"/>
    <col min="12549" max="12549" width="45.5546875" style="22" customWidth="1"/>
    <col min="12550" max="12550" width="7.109375" style="22" customWidth="1"/>
    <col min="12551" max="12551" width="0.5546875" style="22" customWidth="1"/>
    <col min="12552" max="12589" width="10.6640625" style="22" customWidth="1"/>
    <col min="12590" max="12595" width="9.6640625" style="22" customWidth="1"/>
    <col min="12596" max="12596" width="10.6640625" style="22" customWidth="1"/>
    <col min="12597" max="12601" width="9.6640625" style="22" customWidth="1"/>
    <col min="12602" max="12800" width="8.88671875" style="22"/>
    <col min="12801" max="12803" width="2" style="22" customWidth="1"/>
    <col min="12804" max="12804" width="2.44140625" style="22" customWidth="1"/>
    <col min="12805" max="12805" width="45.5546875" style="22" customWidth="1"/>
    <col min="12806" max="12806" width="7.109375" style="22" customWidth="1"/>
    <col min="12807" max="12807" width="0.5546875" style="22" customWidth="1"/>
    <col min="12808" max="12845" width="10.6640625" style="22" customWidth="1"/>
    <col min="12846" max="12851" width="9.6640625" style="22" customWidth="1"/>
    <col min="12852" max="12852" width="10.6640625" style="22" customWidth="1"/>
    <col min="12853" max="12857" width="9.6640625" style="22" customWidth="1"/>
    <col min="12858" max="13056" width="8.88671875" style="22"/>
    <col min="13057" max="13059" width="2" style="22" customWidth="1"/>
    <col min="13060" max="13060" width="2.44140625" style="22" customWidth="1"/>
    <col min="13061" max="13061" width="45.5546875" style="22" customWidth="1"/>
    <col min="13062" max="13062" width="7.109375" style="22" customWidth="1"/>
    <col min="13063" max="13063" width="0.5546875" style="22" customWidth="1"/>
    <col min="13064" max="13101" width="10.6640625" style="22" customWidth="1"/>
    <col min="13102" max="13107" width="9.6640625" style="22" customWidth="1"/>
    <col min="13108" max="13108" width="10.6640625" style="22" customWidth="1"/>
    <col min="13109" max="13113" width="9.6640625" style="22" customWidth="1"/>
    <col min="13114" max="13312" width="8.88671875" style="22"/>
    <col min="13313" max="13315" width="2" style="22" customWidth="1"/>
    <col min="13316" max="13316" width="2.44140625" style="22" customWidth="1"/>
    <col min="13317" max="13317" width="45.5546875" style="22" customWidth="1"/>
    <col min="13318" max="13318" width="7.109375" style="22" customWidth="1"/>
    <col min="13319" max="13319" width="0.5546875" style="22" customWidth="1"/>
    <col min="13320" max="13357" width="10.6640625" style="22" customWidth="1"/>
    <col min="13358" max="13363" width="9.6640625" style="22" customWidth="1"/>
    <col min="13364" max="13364" width="10.6640625" style="22" customWidth="1"/>
    <col min="13365" max="13369" width="9.6640625" style="22" customWidth="1"/>
    <col min="13370" max="13568" width="8.88671875" style="22"/>
    <col min="13569" max="13571" width="2" style="22" customWidth="1"/>
    <col min="13572" max="13572" width="2.44140625" style="22" customWidth="1"/>
    <col min="13573" max="13573" width="45.5546875" style="22" customWidth="1"/>
    <col min="13574" max="13574" width="7.109375" style="22" customWidth="1"/>
    <col min="13575" max="13575" width="0.5546875" style="22" customWidth="1"/>
    <col min="13576" max="13613" width="10.6640625" style="22" customWidth="1"/>
    <col min="13614" max="13619" width="9.6640625" style="22" customWidth="1"/>
    <col min="13620" max="13620" width="10.6640625" style="22" customWidth="1"/>
    <col min="13621" max="13625" width="9.6640625" style="22" customWidth="1"/>
    <col min="13626" max="13824" width="8.88671875" style="22"/>
    <col min="13825" max="13827" width="2" style="22" customWidth="1"/>
    <col min="13828" max="13828" width="2.44140625" style="22" customWidth="1"/>
    <col min="13829" max="13829" width="45.5546875" style="22" customWidth="1"/>
    <col min="13830" max="13830" width="7.109375" style="22" customWidth="1"/>
    <col min="13831" max="13831" width="0.5546875" style="22" customWidth="1"/>
    <col min="13832" max="13869" width="10.6640625" style="22" customWidth="1"/>
    <col min="13870" max="13875" width="9.6640625" style="22" customWidth="1"/>
    <col min="13876" max="13876" width="10.6640625" style="22" customWidth="1"/>
    <col min="13877" max="13881" width="9.6640625" style="22" customWidth="1"/>
    <col min="13882" max="14080" width="8.88671875" style="22"/>
    <col min="14081" max="14083" width="2" style="22" customWidth="1"/>
    <col min="14084" max="14084" width="2.44140625" style="22" customWidth="1"/>
    <col min="14085" max="14085" width="45.5546875" style="22" customWidth="1"/>
    <col min="14086" max="14086" width="7.109375" style="22" customWidth="1"/>
    <col min="14087" max="14087" width="0.5546875" style="22" customWidth="1"/>
    <col min="14088" max="14125" width="10.6640625" style="22" customWidth="1"/>
    <col min="14126" max="14131" width="9.6640625" style="22" customWidth="1"/>
    <col min="14132" max="14132" width="10.6640625" style="22" customWidth="1"/>
    <col min="14133" max="14137" width="9.6640625" style="22" customWidth="1"/>
    <col min="14138" max="14336" width="8.88671875" style="22"/>
    <col min="14337" max="14339" width="2" style="22" customWidth="1"/>
    <col min="14340" max="14340" width="2.44140625" style="22" customWidth="1"/>
    <col min="14341" max="14341" width="45.5546875" style="22" customWidth="1"/>
    <col min="14342" max="14342" width="7.109375" style="22" customWidth="1"/>
    <col min="14343" max="14343" width="0.5546875" style="22" customWidth="1"/>
    <col min="14344" max="14381" width="10.6640625" style="22" customWidth="1"/>
    <col min="14382" max="14387" width="9.6640625" style="22" customWidth="1"/>
    <col min="14388" max="14388" width="10.6640625" style="22" customWidth="1"/>
    <col min="14389" max="14393" width="9.6640625" style="22" customWidth="1"/>
    <col min="14394" max="14592" width="8.88671875" style="22"/>
    <col min="14593" max="14595" width="2" style="22" customWidth="1"/>
    <col min="14596" max="14596" width="2.44140625" style="22" customWidth="1"/>
    <col min="14597" max="14597" width="45.5546875" style="22" customWidth="1"/>
    <col min="14598" max="14598" width="7.109375" style="22" customWidth="1"/>
    <col min="14599" max="14599" width="0.5546875" style="22" customWidth="1"/>
    <col min="14600" max="14637" width="10.6640625" style="22" customWidth="1"/>
    <col min="14638" max="14643" width="9.6640625" style="22" customWidth="1"/>
    <col min="14644" max="14644" width="10.6640625" style="22" customWidth="1"/>
    <col min="14645" max="14649" width="9.6640625" style="22" customWidth="1"/>
    <col min="14650" max="14848" width="8.88671875" style="22"/>
    <col min="14849" max="14851" width="2" style="22" customWidth="1"/>
    <col min="14852" max="14852" width="2.44140625" style="22" customWidth="1"/>
    <col min="14853" max="14853" width="45.5546875" style="22" customWidth="1"/>
    <col min="14854" max="14854" width="7.109375" style="22" customWidth="1"/>
    <col min="14855" max="14855" width="0.5546875" style="22" customWidth="1"/>
    <col min="14856" max="14893" width="10.6640625" style="22" customWidth="1"/>
    <col min="14894" max="14899" width="9.6640625" style="22" customWidth="1"/>
    <col min="14900" max="14900" width="10.6640625" style="22" customWidth="1"/>
    <col min="14901" max="14905" width="9.6640625" style="22" customWidth="1"/>
    <col min="14906" max="15104" width="8.88671875" style="22"/>
    <col min="15105" max="15107" width="2" style="22" customWidth="1"/>
    <col min="15108" max="15108" width="2.44140625" style="22" customWidth="1"/>
    <col min="15109" max="15109" width="45.5546875" style="22" customWidth="1"/>
    <col min="15110" max="15110" width="7.109375" style="22" customWidth="1"/>
    <col min="15111" max="15111" width="0.5546875" style="22" customWidth="1"/>
    <col min="15112" max="15149" width="10.6640625" style="22" customWidth="1"/>
    <col min="15150" max="15155" width="9.6640625" style="22" customWidth="1"/>
    <col min="15156" max="15156" width="10.6640625" style="22" customWidth="1"/>
    <col min="15157" max="15161" width="9.6640625" style="22" customWidth="1"/>
    <col min="15162" max="15360" width="8.88671875" style="22"/>
    <col min="15361" max="15363" width="2" style="22" customWidth="1"/>
    <col min="15364" max="15364" width="2.44140625" style="22" customWidth="1"/>
    <col min="15365" max="15365" width="45.5546875" style="22" customWidth="1"/>
    <col min="15366" max="15366" width="7.109375" style="22" customWidth="1"/>
    <col min="15367" max="15367" width="0.5546875" style="22" customWidth="1"/>
    <col min="15368" max="15405" width="10.6640625" style="22" customWidth="1"/>
    <col min="15406" max="15411" width="9.6640625" style="22" customWidth="1"/>
    <col min="15412" max="15412" width="10.6640625" style="22" customWidth="1"/>
    <col min="15413" max="15417" width="9.6640625" style="22" customWidth="1"/>
    <col min="15418" max="15616" width="8.88671875" style="22"/>
    <col min="15617" max="15619" width="2" style="22" customWidth="1"/>
    <col min="15620" max="15620" width="2.44140625" style="22" customWidth="1"/>
    <col min="15621" max="15621" width="45.5546875" style="22" customWidth="1"/>
    <col min="15622" max="15622" width="7.109375" style="22" customWidth="1"/>
    <col min="15623" max="15623" width="0.5546875" style="22" customWidth="1"/>
    <col min="15624" max="15661" width="10.6640625" style="22" customWidth="1"/>
    <col min="15662" max="15667" width="9.6640625" style="22" customWidth="1"/>
    <col min="15668" max="15668" width="10.6640625" style="22" customWidth="1"/>
    <col min="15669" max="15673" width="9.6640625" style="22" customWidth="1"/>
    <col min="15674" max="15872" width="8.88671875" style="22"/>
    <col min="15873" max="15875" width="2" style="22" customWidth="1"/>
    <col min="15876" max="15876" width="2.44140625" style="22" customWidth="1"/>
    <col min="15877" max="15877" width="45.5546875" style="22" customWidth="1"/>
    <col min="15878" max="15878" width="7.109375" style="22" customWidth="1"/>
    <col min="15879" max="15879" width="0.5546875" style="22" customWidth="1"/>
    <col min="15880" max="15917" width="10.6640625" style="22" customWidth="1"/>
    <col min="15918" max="15923" width="9.6640625" style="22" customWidth="1"/>
    <col min="15924" max="15924" width="10.6640625" style="22" customWidth="1"/>
    <col min="15925" max="15929" width="9.6640625" style="22" customWidth="1"/>
    <col min="15930" max="16128" width="8.88671875" style="22"/>
    <col min="16129" max="16131" width="2" style="22" customWidth="1"/>
    <col min="16132" max="16132" width="2.44140625" style="22" customWidth="1"/>
    <col min="16133" max="16133" width="45.5546875" style="22" customWidth="1"/>
    <col min="16134" max="16134" width="7.109375" style="22" customWidth="1"/>
    <col min="16135" max="16135" width="0.5546875" style="22" customWidth="1"/>
    <col min="16136" max="16173" width="10.6640625" style="22" customWidth="1"/>
    <col min="16174" max="16179" width="9.6640625" style="22" customWidth="1"/>
    <col min="16180" max="16180" width="10.6640625" style="22" customWidth="1"/>
    <col min="16181" max="16185" width="9.6640625" style="22" customWidth="1"/>
    <col min="16186" max="16384" width="8.88671875" style="22"/>
  </cols>
  <sheetData>
    <row r="1" spans="1:73">
      <c r="A1" s="16"/>
      <c r="B1" s="16"/>
      <c r="C1" s="16"/>
      <c r="D1" s="16"/>
      <c r="E1" s="17"/>
      <c r="F1" s="18"/>
      <c r="G1" s="18"/>
      <c r="H1" s="19" t="s">
        <v>101</v>
      </c>
      <c r="I1" s="19">
        <v>2000</v>
      </c>
      <c r="J1" s="19">
        <v>2115</v>
      </c>
      <c r="K1" s="19">
        <v>2116</v>
      </c>
      <c r="L1" s="19">
        <v>2117</v>
      </c>
      <c r="M1" s="19">
        <v>2118</v>
      </c>
      <c r="N1" s="19">
        <v>2210</v>
      </c>
      <c r="O1" s="19">
        <v>2112</v>
      </c>
      <c r="P1" s="19">
        <v>2121</v>
      </c>
      <c r="Q1" s="19">
        <v>2122</v>
      </c>
      <c r="R1" s="19">
        <v>2130</v>
      </c>
      <c r="S1" s="19">
        <v>2230</v>
      </c>
      <c r="T1" s="19">
        <v>2310</v>
      </c>
      <c r="U1" s="19">
        <v>2330</v>
      </c>
      <c r="V1" s="19">
        <v>2410</v>
      </c>
      <c r="W1" s="19">
        <v>3000</v>
      </c>
      <c r="X1" s="19">
        <v>3105</v>
      </c>
      <c r="Y1" s="19">
        <v>3106</v>
      </c>
      <c r="Z1" s="19">
        <v>3191</v>
      </c>
      <c r="AA1" s="19">
        <v>3192</v>
      </c>
      <c r="AB1" s="19">
        <v>3193</v>
      </c>
      <c r="AC1" s="19">
        <v>3214</v>
      </c>
      <c r="AD1" s="19">
        <v>3215</v>
      </c>
      <c r="AE1" s="19">
        <v>3220</v>
      </c>
      <c r="AF1" s="19">
        <v>3234</v>
      </c>
      <c r="AG1" s="19">
        <v>3235</v>
      </c>
      <c r="AH1" s="19">
        <v>3246</v>
      </c>
      <c r="AI1" s="19">
        <v>3247</v>
      </c>
      <c r="AJ1" s="19">
        <v>3244</v>
      </c>
      <c r="AK1" s="19">
        <v>3250</v>
      </c>
      <c r="AL1" s="19">
        <v>3260</v>
      </c>
      <c r="AM1" s="19" t="s">
        <v>102</v>
      </c>
      <c r="AN1" s="19">
        <v>3281</v>
      </c>
      <c r="AO1" s="19">
        <v>3282</v>
      </c>
      <c r="AP1" s="19">
        <v>3283</v>
      </c>
      <c r="AQ1" s="19">
        <v>3285</v>
      </c>
      <c r="AR1" s="19">
        <v>3286</v>
      </c>
      <c r="AS1" s="19">
        <v>3295</v>
      </c>
      <c r="AT1" s="19">
        <v>4000</v>
      </c>
      <c r="AU1" s="19">
        <v>4100</v>
      </c>
      <c r="AV1" s="19">
        <v>4210</v>
      </c>
      <c r="AW1" s="19">
        <v>4220</v>
      </c>
      <c r="AX1" s="19">
        <v>4230</v>
      </c>
      <c r="AY1" s="19">
        <v>4240</v>
      </c>
      <c r="AZ1" s="19">
        <v>5500</v>
      </c>
      <c r="BA1" s="19">
        <v>5510</v>
      </c>
      <c r="BB1" s="19">
        <v>5520</v>
      </c>
      <c r="BC1" s="19">
        <v>5535</v>
      </c>
      <c r="BD1" s="19">
        <v>5532</v>
      </c>
      <c r="BE1" s="19">
        <v>5534</v>
      </c>
      <c r="BF1" s="19">
        <v>5541</v>
      </c>
      <c r="BG1" s="19">
        <v>5544</v>
      </c>
      <c r="BH1" s="19">
        <v>5542</v>
      </c>
      <c r="BI1" s="19">
        <v>55431</v>
      </c>
      <c r="BJ1" s="19">
        <v>5546</v>
      </c>
      <c r="BK1" s="19">
        <v>5547</v>
      </c>
      <c r="BL1" s="19">
        <v>5549</v>
      </c>
      <c r="BM1" s="19">
        <v>5548</v>
      </c>
      <c r="BN1" s="19">
        <v>5550</v>
      </c>
      <c r="BO1" s="20">
        <v>7200</v>
      </c>
      <c r="BP1" s="19">
        <v>7100</v>
      </c>
      <c r="BQ1" s="19">
        <v>55432</v>
      </c>
      <c r="BR1" s="19">
        <v>5100</v>
      </c>
      <c r="BS1" s="19">
        <v>5200</v>
      </c>
      <c r="BT1" s="19">
        <v>6000</v>
      </c>
      <c r="BU1" s="21"/>
    </row>
    <row r="2" spans="1:73" ht="38.25" customHeight="1">
      <c r="A2" s="23" t="s">
        <v>42</v>
      </c>
      <c r="B2" s="23"/>
      <c r="C2" s="23"/>
      <c r="D2" s="23"/>
      <c r="E2" s="24" t="s">
        <v>103</v>
      </c>
      <c r="F2" s="25" t="s">
        <v>104</v>
      </c>
      <c r="G2" s="26"/>
      <c r="H2" s="27" t="s">
        <v>105</v>
      </c>
      <c r="I2" s="28" t="s">
        <v>106</v>
      </c>
      <c r="J2" s="26" t="s">
        <v>107</v>
      </c>
      <c r="K2" s="26" t="s">
        <v>108</v>
      </c>
      <c r="L2" s="29" t="s">
        <v>109</v>
      </c>
      <c r="M2" s="29" t="s">
        <v>110</v>
      </c>
      <c r="N2" s="29" t="s">
        <v>111</v>
      </c>
      <c r="O2" s="29" t="s">
        <v>112</v>
      </c>
      <c r="P2" s="29" t="s">
        <v>113</v>
      </c>
      <c r="Q2" s="26" t="s">
        <v>114</v>
      </c>
      <c r="R2" s="26" t="s">
        <v>115</v>
      </c>
      <c r="S2" s="26" t="s">
        <v>116</v>
      </c>
      <c r="T2" s="26" t="s">
        <v>117</v>
      </c>
      <c r="U2" s="29" t="s">
        <v>118</v>
      </c>
      <c r="V2" s="29" t="s">
        <v>119</v>
      </c>
      <c r="W2" s="30" t="s">
        <v>120</v>
      </c>
      <c r="X2" s="29" t="s">
        <v>121</v>
      </c>
      <c r="Y2" s="29" t="s">
        <v>122</v>
      </c>
      <c r="Z2" s="29" t="s">
        <v>123</v>
      </c>
      <c r="AA2" s="29" t="s">
        <v>124</v>
      </c>
      <c r="AB2" s="29" t="s">
        <v>125</v>
      </c>
      <c r="AC2" s="29" t="s">
        <v>126</v>
      </c>
      <c r="AD2" s="29" t="s">
        <v>127</v>
      </c>
      <c r="AE2" s="29" t="s">
        <v>128</v>
      </c>
      <c r="AF2" s="29" t="s">
        <v>129</v>
      </c>
      <c r="AG2" s="29" t="s">
        <v>130</v>
      </c>
      <c r="AH2" s="29" t="s">
        <v>131</v>
      </c>
      <c r="AI2" s="29" t="s">
        <v>132</v>
      </c>
      <c r="AJ2" s="29" t="s">
        <v>133</v>
      </c>
      <c r="AK2" s="29" t="s">
        <v>134</v>
      </c>
      <c r="AL2" s="29" t="s">
        <v>135</v>
      </c>
      <c r="AM2" s="29" t="s">
        <v>136</v>
      </c>
      <c r="AN2" s="29" t="s">
        <v>137</v>
      </c>
      <c r="AO2" s="29" t="s">
        <v>138</v>
      </c>
      <c r="AP2" s="29" t="s">
        <v>139</v>
      </c>
      <c r="AQ2" s="29" t="s">
        <v>140</v>
      </c>
      <c r="AR2" s="29" t="s">
        <v>141</v>
      </c>
      <c r="AS2" s="29" t="s">
        <v>142</v>
      </c>
      <c r="AT2" s="30" t="s">
        <v>28</v>
      </c>
      <c r="AU2" s="29" t="s">
        <v>143</v>
      </c>
      <c r="AV2" s="29" t="s">
        <v>144</v>
      </c>
      <c r="AW2" s="29" t="s">
        <v>145</v>
      </c>
      <c r="AX2" s="29" t="s">
        <v>146</v>
      </c>
      <c r="AY2" s="29" t="s">
        <v>147</v>
      </c>
      <c r="AZ2" s="30" t="s">
        <v>148</v>
      </c>
      <c r="BA2" s="29" t="s">
        <v>149</v>
      </c>
      <c r="BB2" s="29" t="s">
        <v>150</v>
      </c>
      <c r="BC2" s="29" t="s">
        <v>151</v>
      </c>
      <c r="BD2" s="29" t="s">
        <v>35</v>
      </c>
      <c r="BE2" s="29" t="s">
        <v>152</v>
      </c>
      <c r="BF2" s="29" t="s">
        <v>153</v>
      </c>
      <c r="BG2" s="29" t="s">
        <v>154</v>
      </c>
      <c r="BH2" s="29" t="s">
        <v>155</v>
      </c>
      <c r="BI2" s="29" t="s">
        <v>156</v>
      </c>
      <c r="BJ2" s="29" t="s">
        <v>157</v>
      </c>
      <c r="BK2" s="29" t="s">
        <v>158</v>
      </c>
      <c r="BL2" s="29" t="s">
        <v>159</v>
      </c>
      <c r="BM2" s="29" t="s">
        <v>160</v>
      </c>
      <c r="BN2" s="29" t="s">
        <v>161</v>
      </c>
      <c r="BO2" s="30" t="s">
        <v>162</v>
      </c>
      <c r="BP2" s="29" t="s">
        <v>163</v>
      </c>
      <c r="BQ2" s="29" t="s">
        <v>164</v>
      </c>
      <c r="BR2" s="31" t="s">
        <v>165</v>
      </c>
      <c r="BS2" s="31" t="s">
        <v>166</v>
      </c>
      <c r="BT2" s="30" t="s">
        <v>99</v>
      </c>
    </row>
    <row r="3" spans="1:73" s="40" customFormat="1" ht="11.25" customHeight="1">
      <c r="A3" s="32"/>
      <c r="B3" s="32"/>
      <c r="C3" s="32"/>
      <c r="D3" s="32"/>
      <c r="E3" s="32"/>
      <c r="F3" s="33"/>
      <c r="G3" s="33"/>
      <c r="H3" s="34"/>
      <c r="I3" s="35"/>
      <c r="J3" s="36"/>
      <c r="K3" s="36"/>
      <c r="L3" s="36"/>
      <c r="M3" s="36"/>
      <c r="N3" s="36"/>
      <c r="O3" s="36"/>
      <c r="P3" s="36"/>
      <c r="Q3" s="36"/>
      <c r="R3" s="36"/>
      <c r="S3" s="36"/>
      <c r="T3" s="36"/>
      <c r="U3" s="36"/>
      <c r="V3" s="36"/>
      <c r="W3" s="37"/>
      <c r="X3" s="38"/>
      <c r="Y3" s="38"/>
      <c r="Z3" s="38"/>
      <c r="AA3" s="38"/>
      <c r="AB3" s="38"/>
      <c r="AC3" s="38"/>
      <c r="AD3" s="38"/>
      <c r="AE3" s="38"/>
      <c r="AF3" s="38"/>
      <c r="AG3" s="38"/>
      <c r="AH3" s="38"/>
      <c r="AI3" s="38"/>
      <c r="AJ3" s="38"/>
      <c r="AK3" s="38"/>
      <c r="AL3" s="38"/>
      <c r="AM3" s="38"/>
      <c r="AN3" s="38"/>
      <c r="AO3" s="38"/>
      <c r="AP3" s="38"/>
      <c r="AQ3" s="38"/>
      <c r="AR3" s="38"/>
      <c r="AS3" s="38"/>
      <c r="AT3" s="35"/>
      <c r="AU3" s="36"/>
      <c r="AV3" s="36"/>
      <c r="AW3" s="36"/>
      <c r="AX3" s="36"/>
      <c r="AY3" s="36"/>
      <c r="AZ3" s="35"/>
      <c r="BA3" s="36"/>
      <c r="BB3" s="36"/>
      <c r="BC3" s="36"/>
      <c r="BD3" s="36"/>
      <c r="BE3" s="36"/>
      <c r="BF3" s="36"/>
      <c r="BG3" s="36"/>
      <c r="BH3" s="36"/>
      <c r="BI3" s="36"/>
      <c r="BJ3" s="36"/>
      <c r="BK3" s="36"/>
      <c r="BL3" s="36"/>
      <c r="BM3" s="36"/>
      <c r="BN3" s="36"/>
      <c r="BO3" s="35"/>
      <c r="BP3" s="36"/>
      <c r="BQ3" s="36"/>
      <c r="BR3" s="39"/>
      <c r="BS3" s="39"/>
      <c r="BT3" s="35"/>
    </row>
    <row r="4" spans="1:73" ht="11.25" customHeight="1">
      <c r="A4" s="41" t="s">
        <v>167</v>
      </c>
      <c r="B4" s="42" t="s">
        <v>168</v>
      </c>
      <c r="C4" s="42"/>
      <c r="D4" s="42"/>
      <c r="E4" s="42"/>
      <c r="F4" s="43" t="s">
        <v>169</v>
      </c>
      <c r="G4" s="43"/>
      <c r="H4" s="44">
        <v>207994.21992930162</v>
      </c>
      <c r="I4" s="45">
        <v>1298.7006783223464</v>
      </c>
      <c r="J4" s="46">
        <v>0</v>
      </c>
      <c r="K4" s="46">
        <v>0</v>
      </c>
      <c r="L4" s="46">
        <v>1298.7006783223464</v>
      </c>
      <c r="M4" s="46">
        <v>0</v>
      </c>
      <c r="N4" s="46">
        <v>0</v>
      </c>
      <c r="O4" s="46"/>
      <c r="P4" s="46"/>
      <c r="Q4" s="46"/>
      <c r="R4" s="46"/>
      <c r="S4" s="46"/>
      <c r="T4" s="46">
        <v>0</v>
      </c>
      <c r="U4" s="46"/>
      <c r="V4" s="46">
        <v>0</v>
      </c>
      <c r="W4" s="45">
        <v>99825.021496130692</v>
      </c>
      <c r="X4" s="46">
        <v>91137.86185153338</v>
      </c>
      <c r="Y4" s="46">
        <v>8571.1283080156682</v>
      </c>
      <c r="Z4" s="46"/>
      <c r="AA4" s="46">
        <v>116.03133658163752</v>
      </c>
      <c r="AB4" s="46"/>
      <c r="AC4" s="46"/>
      <c r="AD4" s="46"/>
      <c r="AE4" s="46"/>
      <c r="AF4" s="46"/>
      <c r="AG4" s="46"/>
      <c r="AH4" s="46"/>
      <c r="AI4" s="46"/>
      <c r="AJ4" s="46"/>
      <c r="AK4" s="46"/>
      <c r="AL4" s="46"/>
      <c r="AM4" s="46"/>
      <c r="AN4" s="46"/>
      <c r="AO4" s="46"/>
      <c r="AP4" s="46"/>
      <c r="AQ4" s="46"/>
      <c r="AR4" s="46"/>
      <c r="AS4" s="46"/>
      <c r="AT4" s="45">
        <v>95208.154198910852</v>
      </c>
      <c r="AU4" s="46">
        <v>95208.154198910852</v>
      </c>
      <c r="AV4" s="46"/>
      <c r="AW4" s="46"/>
      <c r="AX4" s="46"/>
      <c r="AY4" s="46"/>
      <c r="AZ4" s="45">
        <v>11519.991401547721</v>
      </c>
      <c r="BA4" s="46">
        <v>10038.693035253655</v>
      </c>
      <c r="BB4" s="46">
        <v>75.570841692939709</v>
      </c>
      <c r="BC4" s="46">
        <v>0</v>
      </c>
      <c r="BD4" s="46">
        <v>0</v>
      </c>
      <c r="BE4" s="46">
        <v>0</v>
      </c>
      <c r="BF4" s="46">
        <v>1233.4718639533771</v>
      </c>
      <c r="BG4" s="46"/>
      <c r="BH4" s="46">
        <v>29.688544950797745</v>
      </c>
      <c r="BI4" s="46">
        <v>142.56711569695233</v>
      </c>
      <c r="BJ4" s="46">
        <v>0</v>
      </c>
      <c r="BK4" s="46">
        <v>0</v>
      </c>
      <c r="BL4" s="46">
        <v>0</v>
      </c>
      <c r="BM4" s="46">
        <v>0</v>
      </c>
      <c r="BN4" s="46">
        <v>0</v>
      </c>
      <c r="BO4" s="45">
        <v>142.35215438998756</v>
      </c>
      <c r="BP4" s="46">
        <v>2.746727811216203</v>
      </c>
      <c r="BQ4" s="46">
        <v>139.60542657877136</v>
      </c>
      <c r="BR4" s="47">
        <v>0</v>
      </c>
      <c r="BS4" s="47"/>
      <c r="BT4" s="45"/>
    </row>
    <row r="5" spans="1:73">
      <c r="A5" s="48" t="s">
        <v>167</v>
      </c>
      <c r="B5" s="49" t="s">
        <v>170</v>
      </c>
      <c r="C5" s="49"/>
      <c r="D5" s="49"/>
      <c r="E5" s="49"/>
      <c r="F5" s="50" t="s">
        <v>171</v>
      </c>
      <c r="G5" s="50"/>
      <c r="H5" s="51">
        <v>0</v>
      </c>
      <c r="I5" s="52"/>
      <c r="J5" s="53"/>
      <c r="K5" s="53"/>
      <c r="L5" s="53"/>
      <c r="M5" s="53"/>
      <c r="N5" s="53"/>
      <c r="O5" s="53"/>
      <c r="P5" s="53"/>
      <c r="Q5" s="53"/>
      <c r="R5" s="53"/>
      <c r="S5" s="53"/>
      <c r="T5" s="53"/>
      <c r="U5" s="53"/>
      <c r="V5" s="53"/>
      <c r="W5" s="52">
        <v>0</v>
      </c>
      <c r="X5" s="53"/>
      <c r="Y5" s="53"/>
      <c r="Z5" s="53"/>
      <c r="AA5" s="53"/>
      <c r="AB5" s="53"/>
      <c r="AC5" s="53"/>
      <c r="AD5" s="53"/>
      <c r="AE5" s="53"/>
      <c r="AF5" s="53"/>
      <c r="AG5" s="53"/>
      <c r="AH5" s="53"/>
      <c r="AI5" s="53"/>
      <c r="AJ5" s="53"/>
      <c r="AK5" s="53"/>
      <c r="AL5" s="53"/>
      <c r="AM5" s="53">
        <v>0</v>
      </c>
      <c r="AN5" s="53"/>
      <c r="AO5" s="53"/>
      <c r="AP5" s="53"/>
      <c r="AQ5" s="53"/>
      <c r="AR5" s="53"/>
      <c r="AS5" s="53"/>
      <c r="AT5" s="52"/>
      <c r="AU5" s="53"/>
      <c r="AV5" s="53"/>
      <c r="AW5" s="53"/>
      <c r="AX5" s="53"/>
      <c r="AY5" s="53"/>
      <c r="AZ5" s="52"/>
      <c r="BA5" s="53"/>
      <c r="BB5" s="53"/>
      <c r="BC5" s="53"/>
      <c r="BD5" s="53"/>
      <c r="BE5" s="53"/>
      <c r="BF5" s="53"/>
      <c r="BG5" s="53"/>
      <c r="BH5" s="53"/>
      <c r="BI5" s="53"/>
      <c r="BJ5" s="53"/>
      <c r="BK5" s="53"/>
      <c r="BL5" s="53"/>
      <c r="BM5" s="53"/>
      <c r="BN5" s="53"/>
      <c r="BO5" s="52"/>
      <c r="BP5" s="53"/>
      <c r="BQ5" s="53"/>
      <c r="BR5" s="54"/>
      <c r="BS5" s="54"/>
      <c r="BT5" s="52"/>
    </row>
    <row r="6" spans="1:73">
      <c r="A6" s="48" t="s">
        <v>167</v>
      </c>
      <c r="B6" s="49" t="s">
        <v>172</v>
      </c>
      <c r="C6" s="49"/>
      <c r="D6" s="49"/>
      <c r="E6" s="49"/>
      <c r="F6" s="50" t="s">
        <v>173</v>
      </c>
      <c r="G6" s="50"/>
      <c r="H6" s="51">
        <v>0.88372981752173496</v>
      </c>
      <c r="I6" s="52">
        <v>0</v>
      </c>
      <c r="J6" s="53">
        <v>0</v>
      </c>
      <c r="K6" s="53">
        <v>0</v>
      </c>
      <c r="L6" s="53">
        <v>0</v>
      </c>
      <c r="M6" s="53">
        <v>0</v>
      </c>
      <c r="N6" s="53">
        <v>0</v>
      </c>
      <c r="O6" s="53">
        <v>0</v>
      </c>
      <c r="P6" s="53">
        <v>0</v>
      </c>
      <c r="Q6" s="53">
        <v>0</v>
      </c>
      <c r="R6" s="53">
        <v>0</v>
      </c>
      <c r="S6" s="53">
        <v>0</v>
      </c>
      <c r="T6" s="53">
        <v>0</v>
      </c>
      <c r="U6" s="53">
        <v>0</v>
      </c>
      <c r="V6" s="53">
        <v>0</v>
      </c>
      <c r="W6" s="52">
        <v>0.88372981752173496</v>
      </c>
      <c r="X6" s="53"/>
      <c r="Y6" s="53"/>
      <c r="Z6" s="53"/>
      <c r="AA6" s="53">
        <v>0.88372981752173496</v>
      </c>
      <c r="AB6" s="53"/>
      <c r="AC6" s="53"/>
      <c r="AD6" s="53"/>
      <c r="AE6" s="53"/>
      <c r="AF6" s="53"/>
      <c r="AG6" s="53"/>
      <c r="AH6" s="53"/>
      <c r="AI6" s="53"/>
      <c r="AJ6" s="53"/>
      <c r="AK6" s="53"/>
      <c r="AL6" s="53"/>
      <c r="AM6" s="53"/>
      <c r="AN6" s="53"/>
      <c r="AO6" s="53"/>
      <c r="AP6" s="53"/>
      <c r="AQ6" s="53"/>
      <c r="AR6" s="53"/>
      <c r="AS6" s="53"/>
      <c r="AT6" s="52">
        <v>0</v>
      </c>
      <c r="AU6" s="53">
        <v>0</v>
      </c>
      <c r="AV6" s="53"/>
      <c r="AW6" s="53"/>
      <c r="AX6" s="53">
        <v>0</v>
      </c>
      <c r="AY6" s="53">
        <v>0</v>
      </c>
      <c r="AZ6" s="52"/>
      <c r="BA6" s="53"/>
      <c r="BB6" s="53"/>
      <c r="BC6" s="53"/>
      <c r="BD6" s="53"/>
      <c r="BE6" s="53"/>
      <c r="BF6" s="53"/>
      <c r="BG6" s="53"/>
      <c r="BH6" s="53"/>
      <c r="BI6" s="53"/>
      <c r="BJ6" s="53"/>
      <c r="BK6" s="53"/>
      <c r="BL6" s="53"/>
      <c r="BM6" s="53"/>
      <c r="BN6" s="53"/>
      <c r="BO6" s="52"/>
      <c r="BP6" s="53"/>
      <c r="BQ6" s="53"/>
      <c r="BR6" s="54"/>
      <c r="BS6" s="54"/>
      <c r="BT6" s="52"/>
    </row>
    <row r="7" spans="1:73">
      <c r="A7" s="55"/>
      <c r="B7" s="48" t="s">
        <v>167</v>
      </c>
      <c r="C7" s="49" t="s">
        <v>174</v>
      </c>
      <c r="D7" s="49"/>
      <c r="E7" s="49"/>
      <c r="F7" s="50" t="s">
        <v>175</v>
      </c>
      <c r="G7" s="50"/>
      <c r="H7" s="51">
        <v>0</v>
      </c>
      <c r="I7" s="52">
        <v>0</v>
      </c>
      <c r="J7" s="53"/>
      <c r="K7" s="53"/>
      <c r="L7" s="53"/>
      <c r="M7" s="53"/>
      <c r="N7" s="53"/>
      <c r="O7" s="53">
        <v>0</v>
      </c>
      <c r="P7" s="53">
        <v>0</v>
      </c>
      <c r="Q7" s="53">
        <v>0</v>
      </c>
      <c r="R7" s="53">
        <v>0</v>
      </c>
      <c r="S7" s="53">
        <v>0</v>
      </c>
      <c r="T7" s="53"/>
      <c r="U7" s="53">
        <v>0</v>
      </c>
      <c r="V7" s="53">
        <v>0</v>
      </c>
      <c r="W7" s="52"/>
      <c r="X7" s="53"/>
      <c r="Y7" s="53"/>
      <c r="Z7" s="53"/>
      <c r="AA7" s="53"/>
      <c r="AB7" s="53"/>
      <c r="AC7" s="53"/>
      <c r="AD7" s="53"/>
      <c r="AE7" s="53"/>
      <c r="AF7" s="53"/>
      <c r="AG7" s="53"/>
      <c r="AH7" s="53"/>
      <c r="AI7" s="53"/>
      <c r="AJ7" s="53"/>
      <c r="AK7" s="53"/>
      <c r="AL7" s="53"/>
      <c r="AM7" s="53"/>
      <c r="AN7" s="53"/>
      <c r="AO7" s="53"/>
      <c r="AP7" s="53"/>
      <c r="AQ7" s="53"/>
      <c r="AR7" s="53"/>
      <c r="AS7" s="53"/>
      <c r="AT7" s="52">
        <v>0</v>
      </c>
      <c r="AU7" s="53">
        <v>0</v>
      </c>
      <c r="AV7" s="53">
        <v>0</v>
      </c>
      <c r="AW7" s="53">
        <v>0</v>
      </c>
      <c r="AX7" s="53">
        <v>0</v>
      </c>
      <c r="AY7" s="53">
        <v>0</v>
      </c>
      <c r="AZ7" s="52"/>
      <c r="BA7" s="53"/>
      <c r="BB7" s="53"/>
      <c r="BC7" s="53"/>
      <c r="BD7" s="53"/>
      <c r="BE7" s="53"/>
      <c r="BF7" s="53"/>
      <c r="BG7" s="53"/>
      <c r="BH7" s="53"/>
      <c r="BI7" s="53"/>
      <c r="BJ7" s="53"/>
      <c r="BK7" s="53"/>
      <c r="BL7" s="53"/>
      <c r="BM7" s="53"/>
      <c r="BN7" s="53"/>
      <c r="BO7" s="52"/>
      <c r="BP7" s="53"/>
      <c r="BQ7" s="53"/>
      <c r="BR7" s="54"/>
      <c r="BS7" s="54"/>
      <c r="BT7" s="52"/>
    </row>
    <row r="8" spans="1:73">
      <c r="A8" s="55"/>
      <c r="B8" s="48" t="s">
        <v>167</v>
      </c>
      <c r="C8" s="49" t="s">
        <v>176</v>
      </c>
      <c r="D8" s="49"/>
      <c r="E8" s="49"/>
      <c r="F8" s="50" t="s">
        <v>177</v>
      </c>
      <c r="G8" s="50"/>
      <c r="H8" s="51">
        <v>0</v>
      </c>
      <c r="I8" s="52">
        <v>0</v>
      </c>
      <c r="J8" s="53"/>
      <c r="K8" s="53"/>
      <c r="L8" s="53"/>
      <c r="M8" s="53"/>
      <c r="N8" s="53"/>
      <c r="O8" s="53">
        <v>0</v>
      </c>
      <c r="P8" s="53">
        <v>0</v>
      </c>
      <c r="Q8" s="53">
        <v>0</v>
      </c>
      <c r="R8" s="53">
        <v>0</v>
      </c>
      <c r="S8" s="53">
        <v>0</v>
      </c>
      <c r="T8" s="53"/>
      <c r="U8" s="53">
        <v>0</v>
      </c>
      <c r="V8" s="53">
        <v>0</v>
      </c>
      <c r="W8" s="52"/>
      <c r="X8" s="53"/>
      <c r="Y8" s="53"/>
      <c r="Z8" s="53"/>
      <c r="AA8" s="53"/>
      <c r="AB8" s="53"/>
      <c r="AC8" s="53"/>
      <c r="AD8" s="53"/>
      <c r="AE8" s="53"/>
      <c r="AF8" s="53"/>
      <c r="AG8" s="53"/>
      <c r="AH8" s="53"/>
      <c r="AI8" s="53"/>
      <c r="AJ8" s="53"/>
      <c r="AK8" s="53"/>
      <c r="AL8" s="53"/>
      <c r="AM8" s="53"/>
      <c r="AN8" s="53"/>
      <c r="AO8" s="53"/>
      <c r="AP8" s="53"/>
      <c r="AQ8" s="53"/>
      <c r="AR8" s="53"/>
      <c r="AS8" s="53"/>
      <c r="AT8" s="52">
        <v>0</v>
      </c>
      <c r="AU8" s="53"/>
      <c r="AV8" s="53">
        <v>0</v>
      </c>
      <c r="AW8" s="53">
        <v>0</v>
      </c>
      <c r="AX8" s="53">
        <v>0</v>
      </c>
      <c r="AY8" s="53">
        <v>0</v>
      </c>
      <c r="AZ8" s="52"/>
      <c r="BA8" s="53"/>
      <c r="BB8" s="53"/>
      <c r="BC8" s="53"/>
      <c r="BD8" s="53"/>
      <c r="BE8" s="53"/>
      <c r="BF8" s="53"/>
      <c r="BG8" s="53"/>
      <c r="BH8" s="53"/>
      <c r="BI8" s="53"/>
      <c r="BJ8" s="53"/>
      <c r="BK8" s="53"/>
      <c r="BL8" s="53"/>
      <c r="BM8" s="53"/>
      <c r="BN8" s="53"/>
      <c r="BO8" s="52"/>
      <c r="BP8" s="53"/>
      <c r="BQ8" s="53"/>
      <c r="BR8" s="54"/>
      <c r="BS8" s="54"/>
      <c r="BT8" s="52"/>
    </row>
    <row r="9" spans="1:73">
      <c r="A9" s="55"/>
      <c r="B9" s="48" t="s">
        <v>167</v>
      </c>
      <c r="C9" s="49" t="s">
        <v>178</v>
      </c>
      <c r="D9" s="49"/>
      <c r="E9" s="49"/>
      <c r="F9" s="50" t="s">
        <v>179</v>
      </c>
      <c r="G9" s="50"/>
      <c r="H9" s="51">
        <v>0.88372981752173496</v>
      </c>
      <c r="I9" s="52">
        <v>0</v>
      </c>
      <c r="J9" s="53"/>
      <c r="K9" s="53"/>
      <c r="L9" s="53"/>
      <c r="M9" s="53"/>
      <c r="N9" s="53"/>
      <c r="O9" s="53">
        <v>0</v>
      </c>
      <c r="P9" s="53">
        <v>0</v>
      </c>
      <c r="Q9" s="53">
        <v>0</v>
      </c>
      <c r="R9" s="53">
        <v>0</v>
      </c>
      <c r="S9" s="53">
        <v>0</v>
      </c>
      <c r="T9" s="53"/>
      <c r="U9" s="53">
        <v>0</v>
      </c>
      <c r="V9" s="53">
        <v>0</v>
      </c>
      <c r="W9" s="52">
        <v>0.88372981752173496</v>
      </c>
      <c r="X9" s="53"/>
      <c r="Y9" s="53"/>
      <c r="Z9" s="53"/>
      <c r="AA9" s="53">
        <v>0.88372981752173496</v>
      </c>
      <c r="AB9" s="53"/>
      <c r="AC9" s="53"/>
      <c r="AD9" s="53"/>
      <c r="AE9" s="53"/>
      <c r="AF9" s="53"/>
      <c r="AG9" s="53"/>
      <c r="AH9" s="53"/>
      <c r="AI9" s="53"/>
      <c r="AJ9" s="53"/>
      <c r="AK9" s="53"/>
      <c r="AL9" s="53"/>
      <c r="AM9" s="53"/>
      <c r="AN9" s="53"/>
      <c r="AO9" s="53"/>
      <c r="AP9" s="53"/>
      <c r="AQ9" s="53"/>
      <c r="AR9" s="53"/>
      <c r="AS9" s="53"/>
      <c r="AT9" s="52">
        <v>0</v>
      </c>
      <c r="AU9" s="53">
        <v>0</v>
      </c>
      <c r="AV9" s="53">
        <v>0</v>
      </c>
      <c r="AW9" s="53">
        <v>0</v>
      </c>
      <c r="AX9" s="53">
        <v>0</v>
      </c>
      <c r="AY9" s="53">
        <v>0</v>
      </c>
      <c r="AZ9" s="52"/>
      <c r="BA9" s="53"/>
      <c r="BB9" s="53"/>
      <c r="BC9" s="53"/>
      <c r="BD9" s="53"/>
      <c r="BE9" s="53"/>
      <c r="BF9" s="53"/>
      <c r="BG9" s="53"/>
      <c r="BH9" s="53"/>
      <c r="BI9" s="53"/>
      <c r="BJ9" s="53"/>
      <c r="BK9" s="53"/>
      <c r="BL9" s="53"/>
      <c r="BM9" s="53"/>
      <c r="BN9" s="53"/>
      <c r="BO9" s="52"/>
      <c r="BP9" s="53"/>
      <c r="BQ9" s="53"/>
      <c r="BR9" s="54"/>
      <c r="BS9" s="54"/>
      <c r="BT9" s="52"/>
    </row>
    <row r="10" spans="1:73">
      <c r="A10" s="55"/>
      <c r="B10" s="48" t="s">
        <v>167</v>
      </c>
      <c r="C10" s="49" t="s">
        <v>180</v>
      </c>
      <c r="D10" s="49"/>
      <c r="E10" s="49"/>
      <c r="F10" s="50" t="s">
        <v>181</v>
      </c>
      <c r="G10" s="50"/>
      <c r="H10" s="51">
        <v>0</v>
      </c>
      <c r="I10" s="52"/>
      <c r="J10" s="53"/>
      <c r="K10" s="53"/>
      <c r="L10" s="53"/>
      <c r="M10" s="53"/>
      <c r="N10" s="53"/>
      <c r="O10" s="53"/>
      <c r="P10" s="53"/>
      <c r="Q10" s="53"/>
      <c r="R10" s="53"/>
      <c r="S10" s="53"/>
      <c r="T10" s="53"/>
      <c r="U10" s="53"/>
      <c r="V10" s="53"/>
      <c r="W10" s="52"/>
      <c r="X10" s="53"/>
      <c r="Y10" s="53"/>
      <c r="Z10" s="53"/>
      <c r="AA10" s="53"/>
      <c r="AB10" s="53"/>
      <c r="AC10" s="53"/>
      <c r="AD10" s="53"/>
      <c r="AE10" s="53"/>
      <c r="AF10" s="53"/>
      <c r="AG10" s="53"/>
      <c r="AH10" s="53"/>
      <c r="AI10" s="53"/>
      <c r="AJ10" s="53"/>
      <c r="AK10" s="53"/>
      <c r="AL10" s="53"/>
      <c r="AM10" s="53"/>
      <c r="AN10" s="53"/>
      <c r="AO10" s="53"/>
      <c r="AP10" s="53"/>
      <c r="AQ10" s="53"/>
      <c r="AR10" s="53"/>
      <c r="AS10" s="53"/>
      <c r="AT10" s="52">
        <v>0</v>
      </c>
      <c r="AU10" s="53">
        <v>0</v>
      </c>
      <c r="AV10" s="53"/>
      <c r="AW10" s="53"/>
      <c r="AX10" s="53"/>
      <c r="AY10" s="53"/>
      <c r="AZ10" s="52"/>
      <c r="BA10" s="53"/>
      <c r="BB10" s="53"/>
      <c r="BC10" s="53"/>
      <c r="BD10" s="53"/>
      <c r="BE10" s="53"/>
      <c r="BF10" s="53"/>
      <c r="BG10" s="53"/>
      <c r="BH10" s="53"/>
      <c r="BI10" s="53"/>
      <c r="BJ10" s="53"/>
      <c r="BK10" s="53"/>
      <c r="BL10" s="53"/>
      <c r="BM10" s="53"/>
      <c r="BN10" s="53"/>
      <c r="BO10" s="52"/>
      <c r="BP10" s="53"/>
      <c r="BQ10" s="53"/>
      <c r="BR10" s="54"/>
      <c r="BS10" s="54"/>
      <c r="BT10" s="52"/>
    </row>
    <row r="11" spans="1:73">
      <c r="A11" s="48" t="s">
        <v>167</v>
      </c>
      <c r="B11" s="49" t="s">
        <v>182</v>
      </c>
      <c r="C11" s="49"/>
      <c r="D11" s="49"/>
      <c r="E11" s="49"/>
      <c r="F11" s="50" t="s">
        <v>183</v>
      </c>
      <c r="G11" s="50"/>
      <c r="H11" s="51">
        <v>0</v>
      </c>
      <c r="I11" s="52"/>
      <c r="J11" s="53"/>
      <c r="K11" s="53"/>
      <c r="L11" s="53"/>
      <c r="M11" s="53"/>
      <c r="N11" s="53"/>
      <c r="O11" s="53"/>
      <c r="P11" s="53"/>
      <c r="Q11" s="53"/>
      <c r="R11" s="53"/>
      <c r="S11" s="53"/>
      <c r="T11" s="53"/>
      <c r="U11" s="53"/>
      <c r="V11" s="53"/>
      <c r="W11" s="52">
        <v>0</v>
      </c>
      <c r="X11" s="53"/>
      <c r="Y11" s="53"/>
      <c r="Z11" s="53"/>
      <c r="AA11" s="53"/>
      <c r="AB11" s="53"/>
      <c r="AC11" s="53"/>
      <c r="AD11" s="53"/>
      <c r="AE11" s="53"/>
      <c r="AF11" s="53"/>
      <c r="AG11" s="53"/>
      <c r="AH11" s="53"/>
      <c r="AI11" s="53"/>
      <c r="AJ11" s="53"/>
      <c r="AK11" s="53"/>
      <c r="AL11" s="53"/>
      <c r="AM11" s="53">
        <v>0</v>
      </c>
      <c r="AN11" s="53"/>
      <c r="AO11" s="53"/>
      <c r="AP11" s="53"/>
      <c r="AQ11" s="53"/>
      <c r="AR11" s="53"/>
      <c r="AS11" s="53"/>
      <c r="AT11" s="52"/>
      <c r="AU11" s="53"/>
      <c r="AV11" s="53"/>
      <c r="AW11" s="53"/>
      <c r="AX11" s="53"/>
      <c r="AY11" s="53"/>
      <c r="AZ11" s="52"/>
      <c r="BA11" s="53"/>
      <c r="BB11" s="53"/>
      <c r="BC11" s="53"/>
      <c r="BD11" s="53"/>
      <c r="BE11" s="53"/>
      <c r="BF11" s="53"/>
      <c r="BG11" s="53"/>
      <c r="BH11" s="53"/>
      <c r="BI11" s="53"/>
      <c r="BJ11" s="53"/>
      <c r="BK11" s="53"/>
      <c r="BL11" s="53"/>
      <c r="BM11" s="53"/>
      <c r="BN11" s="53"/>
      <c r="BO11" s="52"/>
      <c r="BP11" s="53"/>
      <c r="BQ11" s="53"/>
      <c r="BR11" s="54"/>
      <c r="BS11" s="54"/>
      <c r="BT11" s="52"/>
    </row>
    <row r="12" spans="1:73">
      <c r="A12" s="48" t="s">
        <v>167</v>
      </c>
      <c r="B12" s="49" t="s">
        <v>184</v>
      </c>
      <c r="C12" s="49"/>
      <c r="D12" s="49"/>
      <c r="E12" s="49"/>
      <c r="F12" s="50" t="s">
        <v>185</v>
      </c>
      <c r="G12" s="50"/>
      <c r="H12" s="51">
        <v>8173.5215438998757</v>
      </c>
      <c r="I12" s="52">
        <v>754.49030285659694</v>
      </c>
      <c r="J12" s="53">
        <v>0</v>
      </c>
      <c r="K12" s="53">
        <v>0</v>
      </c>
      <c r="L12" s="53">
        <v>459.0618133180472</v>
      </c>
      <c r="M12" s="53">
        <v>0</v>
      </c>
      <c r="N12" s="53">
        <v>0</v>
      </c>
      <c r="O12" s="53">
        <v>0</v>
      </c>
      <c r="P12" s="53">
        <v>295.42848953854974</v>
      </c>
      <c r="Q12" s="53">
        <v>0</v>
      </c>
      <c r="R12" s="53">
        <v>0</v>
      </c>
      <c r="S12" s="53">
        <v>0</v>
      </c>
      <c r="T12" s="53">
        <v>0</v>
      </c>
      <c r="U12" s="53">
        <v>0</v>
      </c>
      <c r="V12" s="53">
        <v>0</v>
      </c>
      <c r="W12" s="52">
        <v>5995.6530046813796</v>
      </c>
      <c r="X12" s="53">
        <v>1505.9472628260246</v>
      </c>
      <c r="Y12" s="53"/>
      <c r="Z12" s="53"/>
      <c r="AA12" s="53"/>
      <c r="AB12" s="53"/>
      <c r="AC12" s="53"/>
      <c r="AD12" s="53">
        <v>79.272953090665894</v>
      </c>
      <c r="AE12" s="53">
        <v>264.25910002866152</v>
      </c>
      <c r="AF12" s="53">
        <v>275.60428011846756</v>
      </c>
      <c r="AG12" s="53"/>
      <c r="AH12" s="53">
        <v>8.4551447406133562</v>
      </c>
      <c r="AI12" s="53">
        <v>274.2189739180281</v>
      </c>
      <c r="AJ12" s="53">
        <v>58.684436801375746</v>
      </c>
      <c r="AK12" s="53">
        <v>99.598738893665796</v>
      </c>
      <c r="AL12" s="53">
        <v>1162.9884398586032</v>
      </c>
      <c r="AM12" s="53">
        <v>1540.0783414540938</v>
      </c>
      <c r="AN12" s="53">
        <v>13.542562338779019</v>
      </c>
      <c r="AO12" s="53">
        <v>41.129263399254796</v>
      </c>
      <c r="AP12" s="53">
        <v>312.98366294067068</v>
      </c>
      <c r="AQ12" s="53">
        <v>316.82908187637332</v>
      </c>
      <c r="AR12" s="53"/>
      <c r="AS12" s="53">
        <v>42.036877806439286</v>
      </c>
      <c r="AT12" s="52">
        <v>0</v>
      </c>
      <c r="AU12" s="53">
        <v>0</v>
      </c>
      <c r="AV12" s="53"/>
      <c r="AW12" s="53"/>
      <c r="AX12" s="53"/>
      <c r="AY12" s="53"/>
      <c r="AZ12" s="52">
        <v>161.7225566064775</v>
      </c>
      <c r="BA12" s="53"/>
      <c r="BB12" s="53"/>
      <c r="BC12" s="53"/>
      <c r="BD12" s="53">
        <v>0</v>
      </c>
      <c r="BE12" s="53"/>
      <c r="BF12" s="53">
        <v>45.404604948886977</v>
      </c>
      <c r="BG12" s="53">
        <v>0</v>
      </c>
      <c r="BH12" s="53">
        <v>0</v>
      </c>
      <c r="BI12" s="53">
        <v>0</v>
      </c>
      <c r="BJ12" s="53">
        <v>4.8008025222126678</v>
      </c>
      <c r="BK12" s="53">
        <v>110.60953472819337</v>
      </c>
      <c r="BL12" s="53">
        <v>0</v>
      </c>
      <c r="BM12" s="53">
        <v>0.93149899684723414</v>
      </c>
      <c r="BN12" s="53">
        <v>0</v>
      </c>
      <c r="BO12" s="52">
        <v>0</v>
      </c>
      <c r="BP12" s="53">
        <v>0</v>
      </c>
      <c r="BQ12" s="53">
        <v>0</v>
      </c>
      <c r="BR12" s="54"/>
      <c r="BS12" s="54">
        <v>0</v>
      </c>
      <c r="BT12" s="52">
        <v>1261.6556797554217</v>
      </c>
    </row>
    <row r="13" spans="1:73">
      <c r="A13" s="48" t="s">
        <v>167</v>
      </c>
      <c r="B13" s="49" t="s">
        <v>186</v>
      </c>
      <c r="C13" s="49"/>
      <c r="D13" s="49"/>
      <c r="E13" s="49"/>
      <c r="F13" s="50" t="s">
        <v>187</v>
      </c>
      <c r="G13" s="50"/>
      <c r="H13" s="51">
        <v>21.854399541415876</v>
      </c>
      <c r="I13" s="52">
        <v>-152.40756663800516</v>
      </c>
      <c r="J13" s="53">
        <v>0</v>
      </c>
      <c r="K13" s="53">
        <v>0</v>
      </c>
      <c r="L13" s="53">
        <v>-148.99207031623195</v>
      </c>
      <c r="M13" s="53">
        <v>0</v>
      </c>
      <c r="N13" s="53">
        <v>0</v>
      </c>
      <c r="O13" s="53">
        <v>0</v>
      </c>
      <c r="P13" s="53">
        <v>-3.3916117321104422</v>
      </c>
      <c r="Q13" s="53">
        <v>0</v>
      </c>
      <c r="R13" s="53">
        <v>0</v>
      </c>
      <c r="S13" s="53">
        <v>0</v>
      </c>
      <c r="T13" s="53">
        <v>0</v>
      </c>
      <c r="U13" s="53">
        <v>0</v>
      </c>
      <c r="V13" s="53">
        <v>0</v>
      </c>
      <c r="W13" s="52">
        <v>139.29492691315562</v>
      </c>
      <c r="X13" s="53">
        <v>-150.68787618228717</v>
      </c>
      <c r="Y13" s="53"/>
      <c r="Z13" s="53"/>
      <c r="AA13" s="53"/>
      <c r="AB13" s="53"/>
      <c r="AC13" s="53"/>
      <c r="AD13" s="53">
        <v>-2.1973822489729624</v>
      </c>
      <c r="AE13" s="53">
        <v>-66.06477500716538</v>
      </c>
      <c r="AF13" s="53">
        <v>142.63876946594056</v>
      </c>
      <c r="AG13" s="53"/>
      <c r="AH13" s="53"/>
      <c r="AI13" s="53">
        <v>59.568166618897486</v>
      </c>
      <c r="AJ13" s="53">
        <v>-44.258144645074992</v>
      </c>
      <c r="AK13" s="53">
        <v>41.941339447788287</v>
      </c>
      <c r="AL13" s="53">
        <v>165.99789815610967</v>
      </c>
      <c r="AM13" s="53">
        <v>18.152288143689692</v>
      </c>
      <c r="AN13" s="53">
        <v>2.0779593006592147</v>
      </c>
      <c r="AO13" s="53">
        <v>9.0283748925193468</v>
      </c>
      <c r="AP13" s="53">
        <v>-0.93149899684723414</v>
      </c>
      <c r="AQ13" s="53">
        <v>-35.94630744243814</v>
      </c>
      <c r="AR13" s="53"/>
      <c r="AS13" s="53"/>
      <c r="AT13" s="52">
        <v>34.967039266265402</v>
      </c>
      <c r="AU13" s="53">
        <v>34.967039266265402</v>
      </c>
      <c r="AV13" s="53">
        <v>0</v>
      </c>
      <c r="AW13" s="53">
        <v>0</v>
      </c>
      <c r="AX13" s="53">
        <v>0</v>
      </c>
      <c r="AY13" s="53">
        <v>0</v>
      </c>
      <c r="AZ13" s="52">
        <v>0</v>
      </c>
      <c r="BA13" s="53"/>
      <c r="BB13" s="53"/>
      <c r="BC13" s="53"/>
      <c r="BD13" s="53"/>
      <c r="BE13" s="53"/>
      <c r="BF13" s="53">
        <v>0</v>
      </c>
      <c r="BG13" s="53">
        <v>0</v>
      </c>
      <c r="BH13" s="53">
        <v>0</v>
      </c>
      <c r="BI13" s="53">
        <v>0</v>
      </c>
      <c r="BJ13" s="53">
        <v>0</v>
      </c>
      <c r="BK13" s="53">
        <v>0</v>
      </c>
      <c r="BL13" s="53">
        <v>0</v>
      </c>
      <c r="BM13" s="53">
        <v>0</v>
      </c>
      <c r="BN13" s="53"/>
      <c r="BO13" s="52">
        <v>0</v>
      </c>
      <c r="BP13" s="53">
        <v>0</v>
      </c>
      <c r="BQ13" s="53">
        <v>0</v>
      </c>
      <c r="BR13" s="54"/>
      <c r="BS13" s="54"/>
      <c r="BT13" s="52"/>
    </row>
    <row r="14" spans="1:73">
      <c r="A14" s="48" t="s">
        <v>188</v>
      </c>
      <c r="B14" s="49" t="s">
        <v>189</v>
      </c>
      <c r="C14" s="49"/>
      <c r="D14" s="49"/>
      <c r="E14" s="49"/>
      <c r="F14" s="50" t="s">
        <v>190</v>
      </c>
      <c r="G14" s="50"/>
      <c r="H14" s="51">
        <v>181464.62692270946</v>
      </c>
      <c r="I14" s="52">
        <v>1137.6468902264257</v>
      </c>
      <c r="J14" s="53">
        <v>0</v>
      </c>
      <c r="K14" s="53">
        <v>0</v>
      </c>
      <c r="L14" s="53">
        <v>1134.9240470048724</v>
      </c>
      <c r="M14" s="53">
        <v>0</v>
      </c>
      <c r="N14" s="53">
        <v>0</v>
      </c>
      <c r="O14" s="53">
        <v>0</v>
      </c>
      <c r="P14" s="53">
        <v>2.7228432215534535</v>
      </c>
      <c r="Q14" s="53">
        <v>0</v>
      </c>
      <c r="R14" s="53">
        <v>0</v>
      </c>
      <c r="S14" s="53">
        <v>0</v>
      </c>
      <c r="T14" s="53">
        <v>0</v>
      </c>
      <c r="U14" s="53">
        <v>0</v>
      </c>
      <c r="V14" s="53">
        <v>0</v>
      </c>
      <c r="W14" s="52">
        <v>92217.87522690359</v>
      </c>
      <c r="X14" s="53">
        <v>79078.222031145502</v>
      </c>
      <c r="Y14" s="53"/>
      <c r="Z14" s="53"/>
      <c r="AA14" s="53"/>
      <c r="AB14" s="53"/>
      <c r="AC14" s="53"/>
      <c r="AD14" s="53">
        <v>351.24677558039554</v>
      </c>
      <c r="AE14" s="53">
        <v>4798.5096016050438</v>
      </c>
      <c r="AF14" s="53">
        <v>2119.0885640584693</v>
      </c>
      <c r="AG14" s="53"/>
      <c r="AH14" s="53"/>
      <c r="AI14" s="53">
        <v>36.97334479793637</v>
      </c>
      <c r="AJ14" s="53">
        <v>134.85239323588419</v>
      </c>
      <c r="AK14" s="53">
        <v>2137.9573898920416</v>
      </c>
      <c r="AL14" s="53">
        <v>1972.4371835291868</v>
      </c>
      <c r="AM14" s="53">
        <v>1572.5613833954333</v>
      </c>
      <c r="AN14" s="53"/>
      <c r="AO14" s="53"/>
      <c r="AP14" s="53"/>
      <c r="AQ14" s="53">
        <v>15.047291487532243</v>
      </c>
      <c r="AR14" s="53"/>
      <c r="AS14" s="53">
        <v>0.95538358650998367</v>
      </c>
      <c r="AT14" s="52">
        <v>87489.84904939332</v>
      </c>
      <c r="AU14" s="53">
        <v>87489.84904939332</v>
      </c>
      <c r="AV14" s="53"/>
      <c r="AW14" s="53"/>
      <c r="AX14" s="53"/>
      <c r="AY14" s="53"/>
      <c r="AZ14" s="52">
        <v>6.6876851055698863</v>
      </c>
      <c r="BA14" s="53"/>
      <c r="BB14" s="53"/>
      <c r="BC14" s="53"/>
      <c r="BD14" s="53">
        <v>0</v>
      </c>
      <c r="BE14" s="53"/>
      <c r="BF14" s="53">
        <v>6.6876851055698863</v>
      </c>
      <c r="BG14" s="53">
        <v>0</v>
      </c>
      <c r="BH14" s="53">
        <v>0</v>
      </c>
      <c r="BI14" s="53">
        <v>0</v>
      </c>
      <c r="BJ14" s="53">
        <v>0</v>
      </c>
      <c r="BK14" s="53">
        <v>0</v>
      </c>
      <c r="BL14" s="53">
        <v>0</v>
      </c>
      <c r="BM14" s="53">
        <v>0</v>
      </c>
      <c r="BN14" s="53">
        <v>0</v>
      </c>
      <c r="BO14" s="52">
        <v>0</v>
      </c>
      <c r="BP14" s="53">
        <v>0</v>
      </c>
      <c r="BQ14" s="53">
        <v>0</v>
      </c>
      <c r="BR14" s="54"/>
      <c r="BS14" s="54">
        <v>0</v>
      </c>
      <c r="BT14" s="52">
        <v>612.54418649087609</v>
      </c>
    </row>
    <row r="15" spans="1:73">
      <c r="A15" s="48" t="s">
        <v>188</v>
      </c>
      <c r="B15" s="49" t="s">
        <v>191</v>
      </c>
      <c r="C15" s="49"/>
      <c r="D15" s="49"/>
      <c r="E15" s="49"/>
      <c r="F15" s="50" t="s">
        <v>192</v>
      </c>
      <c r="G15" s="50"/>
      <c r="H15" s="51">
        <v>387.52746727811217</v>
      </c>
      <c r="I15" s="52">
        <v>0</v>
      </c>
      <c r="J15" s="53">
        <v>0</v>
      </c>
      <c r="K15" s="53">
        <v>0</v>
      </c>
      <c r="L15" s="53">
        <v>0</v>
      </c>
      <c r="M15" s="53">
        <v>0</v>
      </c>
      <c r="N15" s="53">
        <v>0</v>
      </c>
      <c r="O15" s="53">
        <v>0</v>
      </c>
      <c r="P15" s="53">
        <v>0</v>
      </c>
      <c r="Q15" s="53">
        <v>0</v>
      </c>
      <c r="R15" s="53">
        <v>0</v>
      </c>
      <c r="S15" s="53">
        <v>0</v>
      </c>
      <c r="T15" s="53">
        <v>0</v>
      </c>
      <c r="U15" s="53">
        <v>0</v>
      </c>
      <c r="V15" s="53">
        <v>0</v>
      </c>
      <c r="W15" s="52">
        <v>387.52746727811217</v>
      </c>
      <c r="X15" s="53"/>
      <c r="Y15" s="53"/>
      <c r="Z15" s="53"/>
      <c r="AA15" s="53"/>
      <c r="AB15" s="53"/>
      <c r="AC15" s="53"/>
      <c r="AD15" s="53"/>
      <c r="AE15" s="53"/>
      <c r="AF15" s="53"/>
      <c r="AG15" s="53"/>
      <c r="AH15" s="53"/>
      <c r="AI15" s="53"/>
      <c r="AJ15" s="53"/>
      <c r="AK15" s="53"/>
      <c r="AL15" s="53">
        <v>192.62921563007546</v>
      </c>
      <c r="AM15" s="53">
        <v>194.89825164803668</v>
      </c>
      <c r="AN15" s="53"/>
      <c r="AO15" s="53"/>
      <c r="AP15" s="53"/>
      <c r="AQ15" s="53"/>
      <c r="AR15" s="53"/>
      <c r="AS15" s="53"/>
      <c r="AT15" s="52">
        <v>0</v>
      </c>
      <c r="AU15" s="53">
        <v>0</v>
      </c>
      <c r="AV15" s="53"/>
      <c r="AW15" s="53"/>
      <c r="AX15" s="53"/>
      <c r="AY15" s="53"/>
      <c r="AZ15" s="52"/>
      <c r="BA15" s="53"/>
      <c r="BB15" s="53"/>
      <c r="BC15" s="53"/>
      <c r="BD15" s="53"/>
      <c r="BE15" s="53"/>
      <c r="BF15" s="53"/>
      <c r="BG15" s="53"/>
      <c r="BH15" s="53"/>
      <c r="BI15" s="53"/>
      <c r="BJ15" s="53"/>
      <c r="BK15" s="53"/>
      <c r="BL15" s="53"/>
      <c r="BM15" s="53"/>
      <c r="BN15" s="53"/>
      <c r="BO15" s="52"/>
      <c r="BP15" s="53"/>
      <c r="BQ15" s="53"/>
      <c r="BR15" s="54"/>
      <c r="BS15" s="54"/>
      <c r="BT15" s="52"/>
    </row>
    <row r="16" spans="1:73">
      <c r="A16" s="56" t="s">
        <v>188</v>
      </c>
      <c r="B16" s="57" t="s">
        <v>193</v>
      </c>
      <c r="C16" s="57"/>
      <c r="D16" s="57"/>
      <c r="E16" s="57"/>
      <c r="F16" s="58" t="s">
        <v>194</v>
      </c>
      <c r="G16" s="58"/>
      <c r="H16" s="59"/>
      <c r="I16" s="60"/>
      <c r="J16" s="61"/>
      <c r="K16" s="61"/>
      <c r="L16" s="61"/>
      <c r="M16" s="61"/>
      <c r="N16" s="61"/>
      <c r="O16" s="61"/>
      <c r="P16" s="61"/>
      <c r="Q16" s="61"/>
      <c r="R16" s="61"/>
      <c r="S16" s="61"/>
      <c r="T16" s="61"/>
      <c r="U16" s="61"/>
      <c r="V16" s="61"/>
      <c r="W16" s="60"/>
      <c r="X16" s="61"/>
      <c r="Y16" s="61"/>
      <c r="Z16" s="61"/>
      <c r="AA16" s="61"/>
      <c r="AB16" s="61"/>
      <c r="AC16" s="61"/>
      <c r="AD16" s="61"/>
      <c r="AE16" s="61"/>
      <c r="AF16" s="61"/>
      <c r="AG16" s="61"/>
      <c r="AH16" s="61"/>
      <c r="AI16" s="61"/>
      <c r="AJ16" s="61"/>
      <c r="AK16" s="61"/>
      <c r="AL16" s="61"/>
      <c r="AM16" s="61"/>
      <c r="AN16" s="61"/>
      <c r="AO16" s="61"/>
      <c r="AP16" s="61"/>
      <c r="AQ16" s="61"/>
      <c r="AR16" s="61"/>
      <c r="AS16" s="61"/>
      <c r="AT16" s="60"/>
      <c r="AU16" s="61"/>
      <c r="AV16" s="61"/>
      <c r="AW16" s="61"/>
      <c r="AX16" s="61"/>
      <c r="AY16" s="61"/>
      <c r="AZ16" s="60"/>
      <c r="BA16" s="61"/>
      <c r="BB16" s="61"/>
      <c r="BC16" s="61"/>
      <c r="BD16" s="61"/>
      <c r="BE16" s="61"/>
      <c r="BF16" s="61"/>
      <c r="BG16" s="61"/>
      <c r="BH16" s="61"/>
      <c r="BI16" s="61"/>
      <c r="BJ16" s="61"/>
      <c r="BK16" s="61"/>
      <c r="BL16" s="61"/>
      <c r="BM16" s="61"/>
      <c r="BN16" s="61"/>
      <c r="BO16" s="60"/>
      <c r="BP16" s="61"/>
      <c r="BQ16" s="61"/>
      <c r="BR16" s="62"/>
      <c r="BS16" s="62"/>
      <c r="BT16" s="60"/>
    </row>
    <row r="17" spans="1:72">
      <c r="A17" s="63" t="s">
        <v>195</v>
      </c>
      <c r="B17" s="63"/>
      <c r="C17" s="63"/>
      <c r="D17" s="63"/>
      <c r="E17" s="63"/>
      <c r="F17" s="18" t="s">
        <v>196</v>
      </c>
      <c r="G17" s="18"/>
      <c r="H17" s="64">
        <v>34338.325212572847</v>
      </c>
      <c r="I17" s="65">
        <v>763.13652431451226</v>
      </c>
      <c r="J17" s="66">
        <v>0</v>
      </c>
      <c r="K17" s="66">
        <v>0</v>
      </c>
      <c r="L17" s="66">
        <v>473.84637431928917</v>
      </c>
      <c r="M17" s="66">
        <v>0</v>
      </c>
      <c r="N17" s="66">
        <v>0</v>
      </c>
      <c r="O17" s="66">
        <v>0</v>
      </c>
      <c r="P17" s="66">
        <v>289.29014999522309</v>
      </c>
      <c r="Q17" s="66">
        <v>0</v>
      </c>
      <c r="R17" s="66">
        <v>0</v>
      </c>
      <c r="S17" s="66">
        <v>0</v>
      </c>
      <c r="T17" s="66">
        <v>0</v>
      </c>
      <c r="U17" s="66">
        <v>0</v>
      </c>
      <c r="V17" s="66">
        <v>0</v>
      </c>
      <c r="W17" s="65">
        <v>13355.426578771376</v>
      </c>
      <c r="X17" s="66">
        <v>13414.899207031622</v>
      </c>
      <c r="Y17" s="66">
        <v>8571.1283080156682</v>
      </c>
      <c r="Z17" s="66"/>
      <c r="AA17" s="66">
        <v>116.8911818094965</v>
      </c>
      <c r="AB17" s="66"/>
      <c r="AC17" s="66"/>
      <c r="AD17" s="66">
        <v>-274.17120473870256</v>
      </c>
      <c r="AE17" s="66">
        <v>-4600.3152765835484</v>
      </c>
      <c r="AF17" s="66">
        <v>-1700.8455144740612</v>
      </c>
      <c r="AG17" s="66"/>
      <c r="AH17" s="66">
        <v>8.4551447406133562</v>
      </c>
      <c r="AI17" s="66">
        <v>296.8137957389892</v>
      </c>
      <c r="AJ17" s="66">
        <v>-120.4499856692462</v>
      </c>
      <c r="AK17" s="66">
        <v>-1996.4173115505876</v>
      </c>
      <c r="AL17" s="66">
        <v>-836.10394573421229</v>
      </c>
      <c r="AM17" s="66">
        <v>-209.22900544568643</v>
      </c>
      <c r="AN17" s="66">
        <v>15.620521639438234</v>
      </c>
      <c r="AO17" s="66">
        <v>50.157638291774148</v>
      </c>
      <c r="AP17" s="66">
        <v>312.05216394382342</v>
      </c>
      <c r="AQ17" s="66">
        <v>265.83548294640298</v>
      </c>
      <c r="AR17" s="66"/>
      <c r="AS17" s="66">
        <v>41.081494219929297</v>
      </c>
      <c r="AT17" s="65">
        <v>7753.2721887837961</v>
      </c>
      <c r="AU17" s="66">
        <v>7753.2721887837961</v>
      </c>
      <c r="AV17" s="66">
        <v>0</v>
      </c>
      <c r="AW17" s="66">
        <v>0</v>
      </c>
      <c r="AX17" s="66">
        <v>0</v>
      </c>
      <c r="AY17" s="66">
        <v>0</v>
      </c>
      <c r="AZ17" s="65">
        <v>11675.05015763829</v>
      </c>
      <c r="BA17" s="66">
        <v>10038.693035253655</v>
      </c>
      <c r="BB17" s="66">
        <v>75.570841692939709</v>
      </c>
      <c r="BC17" s="66">
        <v>0</v>
      </c>
      <c r="BD17" s="66">
        <v>0</v>
      </c>
      <c r="BE17" s="66">
        <v>0</v>
      </c>
      <c r="BF17" s="66">
        <v>1272.1887837966942</v>
      </c>
      <c r="BG17" s="66">
        <v>0</v>
      </c>
      <c r="BH17" s="66">
        <v>29.688544950797745</v>
      </c>
      <c r="BI17" s="66">
        <v>142.56711569695233</v>
      </c>
      <c r="BJ17" s="66">
        <v>4.8008025222126678</v>
      </c>
      <c r="BK17" s="66">
        <v>110.60953472819337</v>
      </c>
      <c r="BL17" s="66">
        <v>0</v>
      </c>
      <c r="BM17" s="66">
        <v>0.93149899684723414</v>
      </c>
      <c r="BN17" s="66">
        <v>0</v>
      </c>
      <c r="BO17" s="65">
        <v>142.35215438998756</v>
      </c>
      <c r="BP17" s="66">
        <v>2.746727811216203</v>
      </c>
      <c r="BQ17" s="66">
        <v>139.60542657877136</v>
      </c>
      <c r="BR17" s="67">
        <v>0</v>
      </c>
      <c r="BS17" s="67">
        <v>0</v>
      </c>
      <c r="BT17" s="65">
        <v>649.08760867488297</v>
      </c>
    </row>
    <row r="18" spans="1:72">
      <c r="A18" s="63" t="s">
        <v>197</v>
      </c>
      <c r="B18" s="63"/>
      <c r="C18" s="63"/>
      <c r="D18" s="63"/>
      <c r="E18" s="63"/>
      <c r="F18" s="18" t="s">
        <v>198</v>
      </c>
      <c r="G18" s="18"/>
      <c r="H18" s="64">
        <v>15998.280309544281</v>
      </c>
      <c r="I18" s="65">
        <v>76.860609534728184</v>
      </c>
      <c r="J18" s="66">
        <v>0</v>
      </c>
      <c r="K18" s="66">
        <v>0</v>
      </c>
      <c r="L18" s="66">
        <v>17.459635043469952</v>
      </c>
      <c r="M18" s="66">
        <v>0</v>
      </c>
      <c r="N18" s="66">
        <v>0</v>
      </c>
      <c r="O18" s="66">
        <v>0</v>
      </c>
      <c r="P18" s="66">
        <v>59.400974491258239</v>
      </c>
      <c r="Q18" s="66">
        <v>0</v>
      </c>
      <c r="R18" s="66">
        <v>0</v>
      </c>
      <c r="S18" s="66">
        <v>0</v>
      </c>
      <c r="T18" s="66">
        <v>0</v>
      </c>
      <c r="U18" s="66">
        <v>0</v>
      </c>
      <c r="V18" s="66">
        <v>0</v>
      </c>
      <c r="W18" s="65">
        <v>14617.607719499378</v>
      </c>
      <c r="X18" s="66">
        <v>12868.993025699818</v>
      </c>
      <c r="Y18" s="66"/>
      <c r="Z18" s="66">
        <v>1548.8201012706602</v>
      </c>
      <c r="AA18" s="66">
        <v>116.8911818094965</v>
      </c>
      <c r="AB18" s="66"/>
      <c r="AC18" s="66"/>
      <c r="AD18" s="66"/>
      <c r="AE18" s="66">
        <v>13.208178083500524</v>
      </c>
      <c r="AF18" s="66"/>
      <c r="AG18" s="66"/>
      <c r="AH18" s="66"/>
      <c r="AI18" s="66"/>
      <c r="AJ18" s="66"/>
      <c r="AK18" s="66"/>
      <c r="AL18" s="66">
        <v>69.671348046240567</v>
      </c>
      <c r="AM18" s="66">
        <v>0</v>
      </c>
      <c r="AN18" s="66"/>
      <c r="AO18" s="66"/>
      <c r="AP18" s="66"/>
      <c r="AQ18" s="66"/>
      <c r="AR18" s="66"/>
      <c r="AS18" s="66"/>
      <c r="AT18" s="65">
        <v>802.64163561670011</v>
      </c>
      <c r="AU18" s="66">
        <v>794.23426005541216</v>
      </c>
      <c r="AV18" s="66">
        <v>0</v>
      </c>
      <c r="AW18" s="66">
        <v>8.4073755612878571</v>
      </c>
      <c r="AX18" s="66">
        <v>0</v>
      </c>
      <c r="AY18" s="66">
        <v>0</v>
      </c>
      <c r="AZ18" s="65">
        <v>268.72551829559569</v>
      </c>
      <c r="BA18" s="66"/>
      <c r="BB18" s="66"/>
      <c r="BC18" s="66"/>
      <c r="BD18" s="66">
        <v>0</v>
      </c>
      <c r="BE18" s="66"/>
      <c r="BF18" s="66">
        <v>143.92853730772904</v>
      </c>
      <c r="BG18" s="66">
        <v>0</v>
      </c>
      <c r="BH18" s="66">
        <v>3.9409572943536828</v>
      </c>
      <c r="BI18" s="66">
        <v>120.85602369351294</v>
      </c>
      <c r="BJ18" s="66">
        <v>0</v>
      </c>
      <c r="BK18" s="66">
        <v>0</v>
      </c>
      <c r="BL18" s="66">
        <v>0</v>
      </c>
      <c r="BM18" s="66">
        <v>0</v>
      </c>
      <c r="BN18" s="66">
        <v>0</v>
      </c>
      <c r="BO18" s="65">
        <v>120.6410623865482</v>
      </c>
      <c r="BP18" s="66">
        <v>2.746727811216203</v>
      </c>
      <c r="BQ18" s="66">
        <v>117.894334575332</v>
      </c>
      <c r="BR18" s="67">
        <v>0</v>
      </c>
      <c r="BS18" s="67">
        <v>39.075188688258336</v>
      </c>
      <c r="BT18" s="65">
        <v>72.752460112735264</v>
      </c>
    </row>
    <row r="19" spans="1:72">
      <c r="A19" s="68" t="s">
        <v>167</v>
      </c>
      <c r="B19" s="69" t="s">
        <v>199</v>
      </c>
      <c r="C19" s="69"/>
      <c r="D19" s="69"/>
      <c r="E19" s="69"/>
      <c r="F19" s="70" t="s">
        <v>200</v>
      </c>
      <c r="G19" s="70"/>
      <c r="H19" s="71">
        <v>1045.0702206936085</v>
      </c>
      <c r="I19" s="72">
        <v>17.459635043469952</v>
      </c>
      <c r="J19" s="73">
        <v>0</v>
      </c>
      <c r="K19" s="73">
        <v>0</v>
      </c>
      <c r="L19" s="73">
        <v>17.459635043469952</v>
      </c>
      <c r="M19" s="73">
        <v>0</v>
      </c>
      <c r="N19" s="73">
        <v>0</v>
      </c>
      <c r="O19" s="73">
        <v>0</v>
      </c>
      <c r="P19" s="73">
        <v>0</v>
      </c>
      <c r="Q19" s="73">
        <v>0</v>
      </c>
      <c r="R19" s="73">
        <v>0</v>
      </c>
      <c r="S19" s="73">
        <v>0</v>
      </c>
      <c r="T19" s="73">
        <v>0</v>
      </c>
      <c r="U19" s="73">
        <v>0</v>
      </c>
      <c r="V19" s="73">
        <v>0</v>
      </c>
      <c r="W19" s="72">
        <v>3.0811120664946974</v>
      </c>
      <c r="X19" s="73"/>
      <c r="Y19" s="73"/>
      <c r="Z19" s="73"/>
      <c r="AA19" s="73"/>
      <c r="AB19" s="73"/>
      <c r="AC19" s="73"/>
      <c r="AD19" s="73"/>
      <c r="AE19" s="73"/>
      <c r="AF19" s="73"/>
      <c r="AG19" s="73"/>
      <c r="AH19" s="73"/>
      <c r="AI19" s="73"/>
      <c r="AJ19" s="73"/>
      <c r="AK19" s="73"/>
      <c r="AL19" s="73">
        <v>3.0811120664946974</v>
      </c>
      <c r="AM19" s="73">
        <v>0</v>
      </c>
      <c r="AN19" s="73"/>
      <c r="AO19" s="73"/>
      <c r="AP19" s="73"/>
      <c r="AQ19" s="73"/>
      <c r="AR19" s="73"/>
      <c r="AS19" s="73"/>
      <c r="AT19" s="72">
        <v>785.9224228527753</v>
      </c>
      <c r="AU19" s="73">
        <v>778.06439285373074</v>
      </c>
      <c r="AV19" s="73">
        <v>0</v>
      </c>
      <c r="AW19" s="73">
        <v>7.8580299990446161</v>
      </c>
      <c r="AX19" s="73">
        <v>0</v>
      </c>
      <c r="AY19" s="73">
        <v>0</v>
      </c>
      <c r="AZ19" s="72">
        <v>114.62214579153529</v>
      </c>
      <c r="BA19" s="73"/>
      <c r="BB19" s="73"/>
      <c r="BC19" s="73"/>
      <c r="BD19" s="73">
        <v>0</v>
      </c>
      <c r="BE19" s="73"/>
      <c r="BF19" s="73">
        <v>30.357313461354732</v>
      </c>
      <c r="BG19" s="73"/>
      <c r="BH19" s="73">
        <v>2.1018438903219643</v>
      </c>
      <c r="BI19" s="73">
        <v>82.162988439858594</v>
      </c>
      <c r="BJ19" s="73">
        <v>0</v>
      </c>
      <c r="BK19" s="73">
        <v>0</v>
      </c>
      <c r="BL19" s="73">
        <v>0</v>
      </c>
      <c r="BM19" s="73">
        <v>0</v>
      </c>
      <c r="BN19" s="73">
        <v>0</v>
      </c>
      <c r="BO19" s="72">
        <v>84.909716251074798</v>
      </c>
      <c r="BP19" s="73">
        <v>2.746727811216203</v>
      </c>
      <c r="BQ19" s="73">
        <v>82.162988439858594</v>
      </c>
      <c r="BR19" s="74"/>
      <c r="BS19" s="74">
        <v>39.075188688258336</v>
      </c>
      <c r="BT19" s="72"/>
    </row>
    <row r="20" spans="1:72">
      <c r="A20" s="55"/>
      <c r="B20" s="48" t="s">
        <v>167</v>
      </c>
      <c r="C20" s="49" t="s">
        <v>201</v>
      </c>
      <c r="D20" s="49"/>
      <c r="E20" s="49"/>
      <c r="F20" s="50" t="s">
        <v>202</v>
      </c>
      <c r="G20" s="50"/>
      <c r="H20" s="51">
        <v>191.74548581255374</v>
      </c>
      <c r="I20" s="52">
        <v>17.459635043469952</v>
      </c>
      <c r="J20" s="53">
        <v>0</v>
      </c>
      <c r="K20" s="53">
        <v>0</v>
      </c>
      <c r="L20" s="53">
        <v>17.459635043469952</v>
      </c>
      <c r="M20" s="53">
        <v>0</v>
      </c>
      <c r="N20" s="53">
        <v>0</v>
      </c>
      <c r="O20" s="53">
        <v>0</v>
      </c>
      <c r="P20" s="53">
        <v>0</v>
      </c>
      <c r="Q20" s="53">
        <v>0</v>
      </c>
      <c r="R20" s="53">
        <v>0</v>
      </c>
      <c r="S20" s="53">
        <v>0</v>
      </c>
      <c r="T20" s="53">
        <v>0</v>
      </c>
      <c r="U20" s="53">
        <v>0</v>
      </c>
      <c r="V20" s="53">
        <v>0</v>
      </c>
      <c r="W20" s="52">
        <v>0</v>
      </c>
      <c r="X20" s="53"/>
      <c r="Y20" s="53"/>
      <c r="Z20" s="53"/>
      <c r="AA20" s="53"/>
      <c r="AB20" s="53"/>
      <c r="AC20" s="53"/>
      <c r="AD20" s="53"/>
      <c r="AE20" s="53"/>
      <c r="AF20" s="53"/>
      <c r="AG20" s="53"/>
      <c r="AH20" s="53"/>
      <c r="AI20" s="53"/>
      <c r="AJ20" s="53"/>
      <c r="AK20" s="53"/>
      <c r="AL20" s="53"/>
      <c r="AM20" s="53">
        <v>0</v>
      </c>
      <c r="AN20" s="53"/>
      <c r="AO20" s="53"/>
      <c r="AP20" s="53"/>
      <c r="AQ20" s="53"/>
      <c r="AR20" s="53"/>
      <c r="AS20" s="53"/>
      <c r="AT20" s="52">
        <v>7.8580299990446161</v>
      </c>
      <c r="AU20" s="53">
        <v>0</v>
      </c>
      <c r="AV20" s="53">
        <v>0</v>
      </c>
      <c r="AW20" s="53">
        <v>7.8580299990446161</v>
      </c>
      <c r="AX20" s="53">
        <v>0</v>
      </c>
      <c r="AY20" s="53">
        <v>0</v>
      </c>
      <c r="AZ20" s="52">
        <v>84.264832330180568</v>
      </c>
      <c r="BA20" s="53"/>
      <c r="BB20" s="53"/>
      <c r="BC20" s="53"/>
      <c r="BD20" s="53">
        <v>0</v>
      </c>
      <c r="BE20" s="53"/>
      <c r="BF20" s="53">
        <v>0</v>
      </c>
      <c r="BG20" s="53"/>
      <c r="BH20" s="53">
        <v>2.1018438903219643</v>
      </c>
      <c r="BI20" s="53">
        <v>82.162988439858594</v>
      </c>
      <c r="BJ20" s="53">
        <v>0</v>
      </c>
      <c r="BK20" s="53">
        <v>0</v>
      </c>
      <c r="BL20" s="53">
        <v>0</v>
      </c>
      <c r="BM20" s="53">
        <v>0</v>
      </c>
      <c r="BN20" s="53">
        <v>0</v>
      </c>
      <c r="BO20" s="52">
        <v>82.162988439858594</v>
      </c>
      <c r="BP20" s="53">
        <v>0</v>
      </c>
      <c r="BQ20" s="53">
        <v>82.162988439858594</v>
      </c>
      <c r="BR20" s="54"/>
      <c r="BS20" s="54"/>
      <c r="BT20" s="52"/>
    </row>
    <row r="21" spans="1:72">
      <c r="A21" s="55"/>
      <c r="B21" s="48"/>
      <c r="C21" s="48" t="s">
        <v>167</v>
      </c>
      <c r="D21" s="49" t="s">
        <v>203</v>
      </c>
      <c r="E21" s="49"/>
      <c r="F21" s="50" t="s">
        <v>204</v>
      </c>
      <c r="G21" s="50"/>
      <c r="H21" s="51">
        <v>9.0522594821820963</v>
      </c>
      <c r="I21" s="52">
        <v>0</v>
      </c>
      <c r="J21" s="53">
        <v>0</v>
      </c>
      <c r="K21" s="53">
        <v>0</v>
      </c>
      <c r="L21" s="53">
        <v>0</v>
      </c>
      <c r="M21" s="53">
        <v>0</v>
      </c>
      <c r="N21" s="53">
        <v>0</v>
      </c>
      <c r="O21" s="53">
        <v>0</v>
      </c>
      <c r="P21" s="53">
        <v>0</v>
      </c>
      <c r="Q21" s="53">
        <v>0</v>
      </c>
      <c r="R21" s="53">
        <v>0</v>
      </c>
      <c r="S21" s="53">
        <v>0</v>
      </c>
      <c r="T21" s="53">
        <v>0</v>
      </c>
      <c r="U21" s="53">
        <v>0</v>
      </c>
      <c r="V21" s="53">
        <v>0</v>
      </c>
      <c r="W21" s="52">
        <v>0</v>
      </c>
      <c r="X21" s="53"/>
      <c r="Y21" s="53"/>
      <c r="Z21" s="53"/>
      <c r="AA21" s="53"/>
      <c r="AB21" s="53"/>
      <c r="AC21" s="53"/>
      <c r="AD21" s="53"/>
      <c r="AE21" s="53"/>
      <c r="AF21" s="53"/>
      <c r="AG21" s="53"/>
      <c r="AH21" s="53"/>
      <c r="AI21" s="53"/>
      <c r="AJ21" s="53"/>
      <c r="AK21" s="53"/>
      <c r="AL21" s="53"/>
      <c r="AM21" s="53">
        <v>0</v>
      </c>
      <c r="AN21" s="53"/>
      <c r="AO21" s="53"/>
      <c r="AP21" s="53"/>
      <c r="AQ21" s="53"/>
      <c r="AR21" s="53"/>
      <c r="AS21" s="53"/>
      <c r="AT21" s="52">
        <v>7.8580299990446161</v>
      </c>
      <c r="AU21" s="53">
        <v>0</v>
      </c>
      <c r="AV21" s="53">
        <v>0</v>
      </c>
      <c r="AW21" s="53">
        <v>7.8580299990446161</v>
      </c>
      <c r="AX21" s="53">
        <v>0</v>
      </c>
      <c r="AY21" s="53">
        <v>0</v>
      </c>
      <c r="AZ21" s="52">
        <v>1.1942294831374796</v>
      </c>
      <c r="BA21" s="53"/>
      <c r="BB21" s="53"/>
      <c r="BC21" s="53"/>
      <c r="BD21" s="53">
        <v>0</v>
      </c>
      <c r="BE21" s="53"/>
      <c r="BF21" s="53">
        <v>0</v>
      </c>
      <c r="BG21" s="53"/>
      <c r="BH21" s="53">
        <v>1.1942294831374796</v>
      </c>
      <c r="BI21" s="53">
        <v>0</v>
      </c>
      <c r="BJ21" s="53">
        <v>0</v>
      </c>
      <c r="BK21" s="53">
        <v>0</v>
      </c>
      <c r="BL21" s="53">
        <v>0</v>
      </c>
      <c r="BM21" s="53">
        <v>0</v>
      </c>
      <c r="BN21" s="53">
        <v>0</v>
      </c>
      <c r="BO21" s="52">
        <v>0</v>
      </c>
      <c r="BP21" s="53">
        <v>0</v>
      </c>
      <c r="BQ21" s="53">
        <v>0</v>
      </c>
      <c r="BR21" s="54"/>
      <c r="BS21" s="54"/>
      <c r="BT21" s="52"/>
    </row>
    <row r="22" spans="1:72">
      <c r="A22" s="55"/>
      <c r="B22" s="48"/>
      <c r="C22" s="48" t="s">
        <v>167</v>
      </c>
      <c r="D22" s="49" t="s">
        <v>205</v>
      </c>
      <c r="E22" s="49"/>
      <c r="F22" s="50" t="s">
        <v>206</v>
      </c>
      <c r="G22" s="50"/>
      <c r="H22" s="51">
        <v>182.69322633037163</v>
      </c>
      <c r="I22" s="52">
        <v>17.459635043469952</v>
      </c>
      <c r="J22" s="53">
        <v>0</v>
      </c>
      <c r="K22" s="53">
        <v>0</v>
      </c>
      <c r="L22" s="53">
        <v>17.459635043469952</v>
      </c>
      <c r="M22" s="53">
        <v>0</v>
      </c>
      <c r="N22" s="53">
        <v>0</v>
      </c>
      <c r="O22" s="53">
        <v>0</v>
      </c>
      <c r="P22" s="53">
        <v>0</v>
      </c>
      <c r="Q22" s="53">
        <v>0</v>
      </c>
      <c r="R22" s="53">
        <v>0</v>
      </c>
      <c r="S22" s="53">
        <v>0</v>
      </c>
      <c r="T22" s="53">
        <v>0</v>
      </c>
      <c r="U22" s="53">
        <v>0</v>
      </c>
      <c r="V22" s="53">
        <v>0</v>
      </c>
      <c r="W22" s="52">
        <v>0</v>
      </c>
      <c r="X22" s="53"/>
      <c r="Y22" s="53"/>
      <c r="Z22" s="53"/>
      <c r="AA22" s="53"/>
      <c r="AB22" s="53"/>
      <c r="AC22" s="53"/>
      <c r="AD22" s="53"/>
      <c r="AE22" s="53"/>
      <c r="AF22" s="53"/>
      <c r="AG22" s="53"/>
      <c r="AH22" s="53"/>
      <c r="AI22" s="53"/>
      <c r="AJ22" s="53"/>
      <c r="AK22" s="53"/>
      <c r="AL22" s="53"/>
      <c r="AM22" s="53">
        <v>0</v>
      </c>
      <c r="AN22" s="53"/>
      <c r="AO22" s="53"/>
      <c r="AP22" s="53"/>
      <c r="AQ22" s="53"/>
      <c r="AR22" s="53"/>
      <c r="AS22" s="53"/>
      <c r="AT22" s="52">
        <v>0</v>
      </c>
      <c r="AU22" s="53">
        <v>0</v>
      </c>
      <c r="AV22" s="53">
        <v>0</v>
      </c>
      <c r="AW22" s="53">
        <v>0</v>
      </c>
      <c r="AX22" s="53">
        <v>0</v>
      </c>
      <c r="AY22" s="53">
        <v>0</v>
      </c>
      <c r="AZ22" s="52">
        <v>83.070602847043077</v>
      </c>
      <c r="BA22" s="53"/>
      <c r="BB22" s="53"/>
      <c r="BC22" s="53"/>
      <c r="BD22" s="53">
        <v>0</v>
      </c>
      <c r="BE22" s="53"/>
      <c r="BF22" s="53">
        <v>0</v>
      </c>
      <c r="BG22" s="53"/>
      <c r="BH22" s="53">
        <v>0.9076144071844845</v>
      </c>
      <c r="BI22" s="53">
        <v>82.162988439858594</v>
      </c>
      <c r="BJ22" s="53">
        <v>0</v>
      </c>
      <c r="BK22" s="53">
        <v>0</v>
      </c>
      <c r="BL22" s="53">
        <v>0</v>
      </c>
      <c r="BM22" s="53">
        <v>0</v>
      </c>
      <c r="BN22" s="53">
        <v>0</v>
      </c>
      <c r="BO22" s="52">
        <v>82.162988439858594</v>
      </c>
      <c r="BP22" s="53">
        <v>0</v>
      </c>
      <c r="BQ22" s="53">
        <v>82.162988439858594</v>
      </c>
      <c r="BR22" s="54"/>
      <c r="BS22" s="54"/>
      <c r="BT22" s="52"/>
    </row>
    <row r="23" spans="1:72">
      <c r="A23" s="55"/>
      <c r="B23" s="48" t="s">
        <v>167</v>
      </c>
      <c r="C23" s="49" t="s">
        <v>207</v>
      </c>
      <c r="D23" s="49"/>
      <c r="E23" s="49"/>
      <c r="F23" s="50" t="s">
        <v>208</v>
      </c>
      <c r="G23" s="50"/>
      <c r="H23" s="51">
        <v>814.2495461927964</v>
      </c>
      <c r="I23" s="52">
        <v>0</v>
      </c>
      <c r="J23" s="53">
        <v>0</v>
      </c>
      <c r="K23" s="53">
        <v>0</v>
      </c>
      <c r="L23" s="53">
        <v>0</v>
      </c>
      <c r="M23" s="53">
        <v>0</v>
      </c>
      <c r="N23" s="53">
        <v>0</v>
      </c>
      <c r="O23" s="53">
        <v>0</v>
      </c>
      <c r="P23" s="53">
        <v>0</v>
      </c>
      <c r="Q23" s="53">
        <v>0</v>
      </c>
      <c r="R23" s="53">
        <v>0</v>
      </c>
      <c r="S23" s="53">
        <v>0</v>
      </c>
      <c r="T23" s="53">
        <v>0</v>
      </c>
      <c r="U23" s="53">
        <v>0</v>
      </c>
      <c r="V23" s="53">
        <v>0</v>
      </c>
      <c r="W23" s="52">
        <v>3.0811120664946974</v>
      </c>
      <c r="X23" s="53"/>
      <c r="Y23" s="53"/>
      <c r="Z23" s="53"/>
      <c r="AA23" s="53"/>
      <c r="AB23" s="53"/>
      <c r="AC23" s="53"/>
      <c r="AD23" s="53"/>
      <c r="AE23" s="53"/>
      <c r="AF23" s="53"/>
      <c r="AG23" s="53"/>
      <c r="AH23" s="53"/>
      <c r="AI23" s="53"/>
      <c r="AJ23" s="53"/>
      <c r="AK23" s="53"/>
      <c r="AL23" s="53">
        <v>3.0811120664946974</v>
      </c>
      <c r="AM23" s="53">
        <v>0</v>
      </c>
      <c r="AN23" s="53"/>
      <c r="AO23" s="53"/>
      <c r="AP23" s="53"/>
      <c r="AQ23" s="53"/>
      <c r="AR23" s="53"/>
      <c r="AS23" s="53"/>
      <c r="AT23" s="52">
        <v>778.06439285373074</v>
      </c>
      <c r="AU23" s="53">
        <v>778.06439285373074</v>
      </c>
      <c r="AV23" s="53">
        <v>0</v>
      </c>
      <c r="AW23" s="53">
        <v>0</v>
      </c>
      <c r="AX23" s="53">
        <v>0</v>
      </c>
      <c r="AY23" s="53">
        <v>0</v>
      </c>
      <c r="AZ23" s="52">
        <v>30.357313461354732</v>
      </c>
      <c r="BA23" s="53"/>
      <c r="BB23" s="53"/>
      <c r="BC23" s="53"/>
      <c r="BD23" s="53">
        <v>0</v>
      </c>
      <c r="BE23" s="53"/>
      <c r="BF23" s="53">
        <v>30.357313461354732</v>
      </c>
      <c r="BG23" s="53"/>
      <c r="BH23" s="53">
        <v>0</v>
      </c>
      <c r="BI23" s="53">
        <v>0</v>
      </c>
      <c r="BJ23" s="53">
        <v>0</v>
      </c>
      <c r="BK23" s="53">
        <v>0</v>
      </c>
      <c r="BL23" s="53">
        <v>0</v>
      </c>
      <c r="BM23" s="53">
        <v>0</v>
      </c>
      <c r="BN23" s="53">
        <v>0</v>
      </c>
      <c r="BO23" s="52">
        <v>2.746727811216203</v>
      </c>
      <c r="BP23" s="53">
        <v>2.746727811216203</v>
      </c>
      <c r="BQ23" s="53">
        <v>0</v>
      </c>
      <c r="BR23" s="54"/>
      <c r="BS23" s="54"/>
      <c r="BT23" s="52"/>
    </row>
    <row r="24" spans="1:72">
      <c r="A24" s="55"/>
      <c r="B24" s="48"/>
      <c r="C24" s="48" t="s">
        <v>167</v>
      </c>
      <c r="D24" s="49" t="s">
        <v>209</v>
      </c>
      <c r="E24" s="49"/>
      <c r="F24" s="50" t="s">
        <v>210</v>
      </c>
      <c r="G24" s="50"/>
      <c r="H24" s="51">
        <v>814.2495461927964</v>
      </c>
      <c r="I24" s="52">
        <v>0</v>
      </c>
      <c r="J24" s="53">
        <v>0</v>
      </c>
      <c r="K24" s="53">
        <v>0</v>
      </c>
      <c r="L24" s="53">
        <v>0</v>
      </c>
      <c r="M24" s="53">
        <v>0</v>
      </c>
      <c r="N24" s="53">
        <v>0</v>
      </c>
      <c r="O24" s="53">
        <v>0</v>
      </c>
      <c r="P24" s="53">
        <v>0</v>
      </c>
      <c r="Q24" s="53">
        <v>0</v>
      </c>
      <c r="R24" s="53">
        <v>0</v>
      </c>
      <c r="S24" s="53">
        <v>0</v>
      </c>
      <c r="T24" s="53">
        <v>0</v>
      </c>
      <c r="U24" s="53">
        <v>0</v>
      </c>
      <c r="V24" s="53">
        <v>0</v>
      </c>
      <c r="W24" s="52">
        <v>3.0811120664946974</v>
      </c>
      <c r="X24" s="53"/>
      <c r="Y24" s="53"/>
      <c r="Z24" s="53"/>
      <c r="AA24" s="53"/>
      <c r="AB24" s="53"/>
      <c r="AC24" s="53"/>
      <c r="AD24" s="53"/>
      <c r="AE24" s="53"/>
      <c r="AF24" s="53"/>
      <c r="AG24" s="53"/>
      <c r="AH24" s="53"/>
      <c r="AI24" s="53"/>
      <c r="AJ24" s="53"/>
      <c r="AK24" s="53"/>
      <c r="AL24" s="53">
        <v>3.0811120664946974</v>
      </c>
      <c r="AM24" s="53">
        <v>0</v>
      </c>
      <c r="AN24" s="53"/>
      <c r="AO24" s="53"/>
      <c r="AP24" s="53"/>
      <c r="AQ24" s="53"/>
      <c r="AR24" s="53"/>
      <c r="AS24" s="53"/>
      <c r="AT24" s="52">
        <v>778.06439285373074</v>
      </c>
      <c r="AU24" s="53">
        <v>778.06439285373074</v>
      </c>
      <c r="AV24" s="53">
        <v>0</v>
      </c>
      <c r="AW24" s="53">
        <v>0</v>
      </c>
      <c r="AX24" s="53">
        <v>0</v>
      </c>
      <c r="AY24" s="53">
        <v>0</v>
      </c>
      <c r="AZ24" s="52">
        <v>30.357313461354732</v>
      </c>
      <c r="BA24" s="53"/>
      <c r="BB24" s="53"/>
      <c r="BC24" s="53"/>
      <c r="BD24" s="53">
        <v>0</v>
      </c>
      <c r="BE24" s="53"/>
      <c r="BF24" s="53">
        <v>30.357313461354732</v>
      </c>
      <c r="BG24" s="53"/>
      <c r="BH24" s="53">
        <v>0</v>
      </c>
      <c r="BI24" s="53">
        <v>0</v>
      </c>
      <c r="BJ24" s="53">
        <v>0</v>
      </c>
      <c r="BK24" s="53">
        <v>0</v>
      </c>
      <c r="BL24" s="53">
        <v>0</v>
      </c>
      <c r="BM24" s="53">
        <v>0</v>
      </c>
      <c r="BN24" s="53">
        <v>0</v>
      </c>
      <c r="BO24" s="52">
        <v>2.746727811216203</v>
      </c>
      <c r="BP24" s="53">
        <v>2.746727811216203</v>
      </c>
      <c r="BQ24" s="53">
        <v>0</v>
      </c>
      <c r="BR24" s="54"/>
      <c r="BS24" s="54"/>
      <c r="BT24" s="52"/>
    </row>
    <row r="25" spans="1:72">
      <c r="A25" s="55"/>
      <c r="B25" s="48"/>
      <c r="C25" s="48" t="s">
        <v>167</v>
      </c>
      <c r="D25" s="49" t="s">
        <v>211</v>
      </c>
      <c r="E25" s="49"/>
      <c r="F25" s="50" t="s">
        <v>212</v>
      </c>
      <c r="G25" s="50"/>
      <c r="H25" s="51">
        <v>0</v>
      </c>
      <c r="I25" s="52">
        <v>0</v>
      </c>
      <c r="J25" s="53">
        <v>0</v>
      </c>
      <c r="K25" s="53">
        <v>0</v>
      </c>
      <c r="L25" s="53">
        <v>0</v>
      </c>
      <c r="M25" s="53">
        <v>0</v>
      </c>
      <c r="N25" s="53">
        <v>0</v>
      </c>
      <c r="O25" s="53">
        <v>0</v>
      </c>
      <c r="P25" s="53">
        <v>0</v>
      </c>
      <c r="Q25" s="53">
        <v>0</v>
      </c>
      <c r="R25" s="53">
        <v>0</v>
      </c>
      <c r="S25" s="53">
        <v>0</v>
      </c>
      <c r="T25" s="53">
        <v>0</v>
      </c>
      <c r="U25" s="53">
        <v>0</v>
      </c>
      <c r="V25" s="53">
        <v>0</v>
      </c>
      <c r="W25" s="52">
        <v>0</v>
      </c>
      <c r="X25" s="53"/>
      <c r="Y25" s="53"/>
      <c r="Z25" s="53"/>
      <c r="AA25" s="53"/>
      <c r="AB25" s="53"/>
      <c r="AC25" s="53"/>
      <c r="AD25" s="53"/>
      <c r="AE25" s="53"/>
      <c r="AF25" s="53"/>
      <c r="AG25" s="53"/>
      <c r="AH25" s="53"/>
      <c r="AI25" s="53"/>
      <c r="AJ25" s="53"/>
      <c r="AK25" s="53"/>
      <c r="AL25" s="53"/>
      <c r="AM25" s="53">
        <v>0</v>
      </c>
      <c r="AN25" s="53"/>
      <c r="AO25" s="53"/>
      <c r="AP25" s="53"/>
      <c r="AQ25" s="53"/>
      <c r="AR25" s="53"/>
      <c r="AS25" s="53"/>
      <c r="AT25" s="52">
        <v>0</v>
      </c>
      <c r="AU25" s="53">
        <v>0</v>
      </c>
      <c r="AV25" s="53">
        <v>0</v>
      </c>
      <c r="AW25" s="53">
        <v>0</v>
      </c>
      <c r="AX25" s="53">
        <v>0</v>
      </c>
      <c r="AY25" s="53">
        <v>0</v>
      </c>
      <c r="AZ25" s="52">
        <v>0</v>
      </c>
      <c r="BA25" s="53"/>
      <c r="BB25" s="53"/>
      <c r="BC25" s="53"/>
      <c r="BD25" s="53">
        <v>0</v>
      </c>
      <c r="BE25" s="53"/>
      <c r="BF25" s="53">
        <v>0</v>
      </c>
      <c r="BG25" s="53"/>
      <c r="BH25" s="53">
        <v>0</v>
      </c>
      <c r="BI25" s="53">
        <v>0</v>
      </c>
      <c r="BJ25" s="53">
        <v>0</v>
      </c>
      <c r="BK25" s="53">
        <v>0</v>
      </c>
      <c r="BL25" s="53">
        <v>0</v>
      </c>
      <c r="BM25" s="53">
        <v>0</v>
      </c>
      <c r="BN25" s="53">
        <v>0</v>
      </c>
      <c r="BO25" s="52">
        <v>0</v>
      </c>
      <c r="BP25" s="53">
        <v>0</v>
      </c>
      <c r="BQ25" s="53">
        <v>0</v>
      </c>
      <c r="BR25" s="54"/>
      <c r="BS25" s="54"/>
      <c r="BT25" s="52"/>
    </row>
    <row r="26" spans="1:72">
      <c r="A26" s="55"/>
      <c r="B26" s="48" t="s">
        <v>167</v>
      </c>
      <c r="C26" s="49" t="s">
        <v>213</v>
      </c>
      <c r="D26" s="49"/>
      <c r="E26" s="49"/>
      <c r="F26" s="50" t="s">
        <v>214</v>
      </c>
      <c r="G26" s="50"/>
      <c r="H26" s="51">
        <v>39.075188688258336</v>
      </c>
      <c r="I26" s="52"/>
      <c r="J26" s="53"/>
      <c r="K26" s="53"/>
      <c r="L26" s="53"/>
      <c r="M26" s="53"/>
      <c r="N26" s="53"/>
      <c r="O26" s="53"/>
      <c r="P26" s="53"/>
      <c r="Q26" s="53"/>
      <c r="R26" s="53"/>
      <c r="S26" s="53"/>
      <c r="T26" s="53"/>
      <c r="U26" s="53"/>
      <c r="V26" s="53"/>
      <c r="W26" s="52"/>
      <c r="X26" s="53"/>
      <c r="Y26" s="53"/>
      <c r="Z26" s="53"/>
      <c r="AA26" s="53"/>
      <c r="AB26" s="53"/>
      <c r="AC26" s="53"/>
      <c r="AD26" s="53"/>
      <c r="AE26" s="53"/>
      <c r="AF26" s="53"/>
      <c r="AG26" s="53"/>
      <c r="AH26" s="53"/>
      <c r="AI26" s="53"/>
      <c r="AJ26" s="53"/>
      <c r="AK26" s="53"/>
      <c r="AL26" s="53"/>
      <c r="AM26" s="53"/>
      <c r="AN26" s="53"/>
      <c r="AO26" s="53"/>
      <c r="AP26" s="53"/>
      <c r="AQ26" s="53"/>
      <c r="AR26" s="53"/>
      <c r="AS26" s="53"/>
      <c r="AT26" s="52"/>
      <c r="AU26" s="53"/>
      <c r="AV26" s="53"/>
      <c r="AW26" s="53"/>
      <c r="AX26" s="53"/>
      <c r="AY26" s="53"/>
      <c r="AZ26" s="52"/>
      <c r="BA26" s="53"/>
      <c r="BB26" s="53"/>
      <c r="BC26" s="53"/>
      <c r="BD26" s="53"/>
      <c r="BE26" s="53"/>
      <c r="BF26" s="53"/>
      <c r="BG26" s="53"/>
      <c r="BH26" s="53"/>
      <c r="BI26" s="53"/>
      <c r="BJ26" s="53"/>
      <c r="BK26" s="53"/>
      <c r="BL26" s="53"/>
      <c r="BM26" s="53"/>
      <c r="BN26" s="53"/>
      <c r="BO26" s="52"/>
      <c r="BP26" s="53"/>
      <c r="BQ26" s="53"/>
      <c r="BR26" s="54"/>
      <c r="BS26" s="54">
        <v>39.075188688258336</v>
      </c>
      <c r="BT26" s="52"/>
    </row>
    <row r="27" spans="1:72">
      <c r="A27" s="48" t="s">
        <v>167</v>
      </c>
      <c r="B27" s="49" t="s">
        <v>215</v>
      </c>
      <c r="C27" s="49"/>
      <c r="D27" s="49"/>
      <c r="E27" s="49"/>
      <c r="F27" s="50" t="s">
        <v>216</v>
      </c>
      <c r="G27" s="50"/>
      <c r="H27" s="51">
        <v>0</v>
      </c>
      <c r="I27" s="52"/>
      <c r="J27" s="53"/>
      <c r="K27" s="53"/>
      <c r="L27" s="53"/>
      <c r="M27" s="53"/>
      <c r="N27" s="53"/>
      <c r="O27" s="53"/>
      <c r="P27" s="53"/>
      <c r="Q27" s="53"/>
      <c r="R27" s="53"/>
      <c r="S27" s="53"/>
      <c r="T27" s="53"/>
      <c r="U27" s="53"/>
      <c r="V27" s="53"/>
      <c r="W27" s="52"/>
      <c r="X27" s="53"/>
      <c r="Y27" s="53"/>
      <c r="Z27" s="53"/>
      <c r="AA27" s="53"/>
      <c r="AB27" s="53"/>
      <c r="AC27" s="53"/>
      <c r="AD27" s="53"/>
      <c r="AE27" s="53"/>
      <c r="AF27" s="53"/>
      <c r="AG27" s="53"/>
      <c r="AH27" s="53"/>
      <c r="AI27" s="53"/>
      <c r="AJ27" s="53"/>
      <c r="AK27" s="53"/>
      <c r="AL27" s="53"/>
      <c r="AM27" s="53"/>
      <c r="AN27" s="53"/>
      <c r="AO27" s="53"/>
      <c r="AP27" s="53"/>
      <c r="AQ27" s="53"/>
      <c r="AR27" s="53"/>
      <c r="AS27" s="53"/>
      <c r="AT27" s="52"/>
      <c r="AU27" s="53"/>
      <c r="AV27" s="53"/>
      <c r="AW27" s="53"/>
      <c r="AX27" s="53"/>
      <c r="AY27" s="53"/>
      <c r="AZ27" s="52"/>
      <c r="BA27" s="53"/>
      <c r="BB27" s="53"/>
      <c r="BC27" s="53"/>
      <c r="BD27" s="53"/>
      <c r="BE27" s="53"/>
      <c r="BF27" s="53"/>
      <c r="BG27" s="53"/>
      <c r="BH27" s="53"/>
      <c r="BI27" s="53"/>
      <c r="BJ27" s="53"/>
      <c r="BK27" s="53"/>
      <c r="BL27" s="53"/>
      <c r="BM27" s="53"/>
      <c r="BN27" s="53"/>
      <c r="BO27" s="52"/>
      <c r="BP27" s="53"/>
      <c r="BQ27" s="53"/>
      <c r="BR27" s="54">
        <v>0</v>
      </c>
      <c r="BS27" s="54"/>
      <c r="BT27" s="52"/>
    </row>
    <row r="28" spans="1:72">
      <c r="A28" s="48" t="s">
        <v>167</v>
      </c>
      <c r="B28" s="49" t="s">
        <v>217</v>
      </c>
      <c r="C28" s="49"/>
      <c r="D28" s="49"/>
      <c r="E28" s="49"/>
      <c r="F28" s="50" t="s">
        <v>218</v>
      </c>
      <c r="G28" s="50"/>
      <c r="H28" s="51">
        <v>0</v>
      </c>
      <c r="I28" s="52">
        <v>0</v>
      </c>
      <c r="J28" s="53">
        <v>0</v>
      </c>
      <c r="K28" s="53">
        <v>0</v>
      </c>
      <c r="L28" s="53">
        <v>0</v>
      </c>
      <c r="M28" s="53">
        <v>0</v>
      </c>
      <c r="N28" s="53">
        <v>0</v>
      </c>
      <c r="O28" s="53">
        <v>0</v>
      </c>
      <c r="P28" s="53">
        <v>0</v>
      </c>
      <c r="Q28" s="53">
        <v>0</v>
      </c>
      <c r="R28" s="53">
        <v>0</v>
      </c>
      <c r="S28" s="53">
        <v>0</v>
      </c>
      <c r="T28" s="53">
        <v>0</v>
      </c>
      <c r="U28" s="53">
        <v>0</v>
      </c>
      <c r="V28" s="53">
        <v>0</v>
      </c>
      <c r="W28" s="52">
        <v>0</v>
      </c>
      <c r="X28" s="53"/>
      <c r="Y28" s="53"/>
      <c r="Z28" s="53"/>
      <c r="AA28" s="53"/>
      <c r="AB28" s="53"/>
      <c r="AC28" s="53"/>
      <c r="AD28" s="53"/>
      <c r="AE28" s="53"/>
      <c r="AF28" s="53"/>
      <c r="AG28" s="53"/>
      <c r="AH28" s="53"/>
      <c r="AI28" s="53"/>
      <c r="AJ28" s="53"/>
      <c r="AK28" s="53"/>
      <c r="AL28" s="53"/>
      <c r="AM28" s="53">
        <v>0</v>
      </c>
      <c r="AN28" s="53"/>
      <c r="AO28" s="53"/>
      <c r="AP28" s="53"/>
      <c r="AQ28" s="53"/>
      <c r="AR28" s="53"/>
      <c r="AS28" s="53"/>
      <c r="AT28" s="52">
        <v>0</v>
      </c>
      <c r="AU28" s="53">
        <v>0</v>
      </c>
      <c r="AV28" s="53">
        <v>0</v>
      </c>
      <c r="AW28" s="53">
        <v>0</v>
      </c>
      <c r="AX28" s="53">
        <v>0</v>
      </c>
      <c r="AY28" s="53">
        <v>0</v>
      </c>
      <c r="AZ28" s="52"/>
      <c r="BA28" s="53"/>
      <c r="BB28" s="53"/>
      <c r="BC28" s="53"/>
      <c r="BD28" s="53"/>
      <c r="BE28" s="53"/>
      <c r="BF28" s="53"/>
      <c r="BG28" s="53"/>
      <c r="BH28" s="53"/>
      <c r="BI28" s="53"/>
      <c r="BJ28" s="53"/>
      <c r="BK28" s="53"/>
      <c r="BL28" s="53"/>
      <c r="BM28" s="53"/>
      <c r="BN28" s="53"/>
      <c r="BO28" s="52"/>
      <c r="BP28" s="53"/>
      <c r="BQ28" s="53"/>
      <c r="BR28" s="54"/>
      <c r="BS28" s="54"/>
      <c r="BT28" s="52"/>
    </row>
    <row r="29" spans="1:72">
      <c r="A29" s="48" t="s">
        <v>167</v>
      </c>
      <c r="B29" s="49" t="s">
        <v>219</v>
      </c>
      <c r="C29" s="49"/>
      <c r="D29" s="49"/>
      <c r="E29" s="49"/>
      <c r="F29" s="50" t="s">
        <v>220</v>
      </c>
      <c r="G29" s="50"/>
      <c r="H29" s="51">
        <v>59.400974491258239</v>
      </c>
      <c r="I29" s="52">
        <v>59.400974491258239</v>
      </c>
      <c r="J29" s="53"/>
      <c r="K29" s="53"/>
      <c r="L29" s="53"/>
      <c r="M29" s="53"/>
      <c r="N29" s="53"/>
      <c r="O29" s="53"/>
      <c r="P29" s="53">
        <v>59.400974491258239</v>
      </c>
      <c r="Q29" s="53"/>
      <c r="R29" s="53"/>
      <c r="S29" s="53"/>
      <c r="T29" s="53"/>
      <c r="U29" s="53"/>
      <c r="V29" s="53"/>
      <c r="W29" s="52"/>
      <c r="X29" s="53"/>
      <c r="Y29" s="53"/>
      <c r="Z29" s="53"/>
      <c r="AA29" s="53"/>
      <c r="AB29" s="53"/>
      <c r="AC29" s="53"/>
      <c r="AD29" s="53"/>
      <c r="AE29" s="53"/>
      <c r="AF29" s="53"/>
      <c r="AG29" s="53"/>
      <c r="AH29" s="53"/>
      <c r="AI29" s="53"/>
      <c r="AJ29" s="53"/>
      <c r="AK29" s="53"/>
      <c r="AL29" s="53"/>
      <c r="AM29" s="53"/>
      <c r="AN29" s="53"/>
      <c r="AO29" s="53"/>
      <c r="AP29" s="53"/>
      <c r="AQ29" s="53"/>
      <c r="AR29" s="53"/>
      <c r="AS29" s="53"/>
      <c r="AT29" s="52"/>
      <c r="AU29" s="53"/>
      <c r="AV29" s="53"/>
      <c r="AW29" s="53"/>
      <c r="AX29" s="53"/>
      <c r="AY29" s="53"/>
      <c r="AZ29" s="52"/>
      <c r="BA29" s="53"/>
      <c r="BB29" s="53"/>
      <c r="BC29" s="53"/>
      <c r="BD29" s="53"/>
      <c r="BE29" s="53"/>
      <c r="BF29" s="53"/>
      <c r="BG29" s="53"/>
      <c r="BH29" s="53"/>
      <c r="BI29" s="53"/>
      <c r="BJ29" s="53"/>
      <c r="BK29" s="53"/>
      <c r="BL29" s="53"/>
      <c r="BM29" s="53"/>
      <c r="BN29" s="53"/>
      <c r="BO29" s="52"/>
      <c r="BP29" s="53"/>
      <c r="BQ29" s="53"/>
      <c r="BR29" s="54"/>
      <c r="BS29" s="54"/>
      <c r="BT29" s="52"/>
    </row>
    <row r="30" spans="1:72">
      <c r="A30" s="48" t="s">
        <v>167</v>
      </c>
      <c r="B30" s="49" t="s">
        <v>221</v>
      </c>
      <c r="C30" s="49"/>
      <c r="D30" s="49"/>
      <c r="E30" s="49"/>
      <c r="F30" s="50" t="s">
        <v>222</v>
      </c>
      <c r="G30" s="50"/>
      <c r="H30" s="51">
        <v>0</v>
      </c>
      <c r="I30" s="52">
        <v>0</v>
      </c>
      <c r="J30" s="53">
        <v>0</v>
      </c>
      <c r="K30" s="53">
        <v>0</v>
      </c>
      <c r="L30" s="53">
        <v>0</v>
      </c>
      <c r="M30" s="53">
        <v>0</v>
      </c>
      <c r="N30" s="53">
        <v>0</v>
      </c>
      <c r="O30" s="53">
        <v>0</v>
      </c>
      <c r="P30" s="53">
        <v>0</v>
      </c>
      <c r="Q30" s="53">
        <v>0</v>
      </c>
      <c r="R30" s="53">
        <v>0</v>
      </c>
      <c r="S30" s="53">
        <v>0</v>
      </c>
      <c r="T30" s="53">
        <v>0</v>
      </c>
      <c r="U30" s="53">
        <v>0</v>
      </c>
      <c r="V30" s="53">
        <v>0</v>
      </c>
      <c r="W30" s="52">
        <v>0</v>
      </c>
      <c r="X30" s="53"/>
      <c r="Y30" s="53"/>
      <c r="Z30" s="53"/>
      <c r="AA30" s="53"/>
      <c r="AB30" s="53"/>
      <c r="AC30" s="53"/>
      <c r="AD30" s="53"/>
      <c r="AE30" s="53"/>
      <c r="AF30" s="53"/>
      <c r="AG30" s="53"/>
      <c r="AH30" s="53"/>
      <c r="AI30" s="53"/>
      <c r="AJ30" s="53"/>
      <c r="AK30" s="53"/>
      <c r="AL30" s="53"/>
      <c r="AM30" s="53">
        <v>0</v>
      </c>
      <c r="AN30" s="53"/>
      <c r="AO30" s="53"/>
      <c r="AP30" s="53"/>
      <c r="AQ30" s="53"/>
      <c r="AR30" s="53"/>
      <c r="AS30" s="53"/>
      <c r="AT30" s="52">
        <v>0</v>
      </c>
      <c r="AU30" s="53">
        <v>0</v>
      </c>
      <c r="AV30" s="53">
        <v>0</v>
      </c>
      <c r="AW30" s="53">
        <v>0</v>
      </c>
      <c r="AX30" s="53">
        <v>0</v>
      </c>
      <c r="AY30" s="53">
        <v>0</v>
      </c>
      <c r="AZ30" s="52">
        <v>0</v>
      </c>
      <c r="BA30" s="53"/>
      <c r="BB30" s="53"/>
      <c r="BC30" s="53"/>
      <c r="BD30" s="53"/>
      <c r="BE30" s="53"/>
      <c r="BF30" s="53"/>
      <c r="BG30" s="53"/>
      <c r="BH30" s="53">
        <v>0</v>
      </c>
      <c r="BI30" s="53"/>
      <c r="BJ30" s="53">
        <v>0</v>
      </c>
      <c r="BK30" s="53">
        <v>0</v>
      </c>
      <c r="BL30" s="53">
        <v>0</v>
      </c>
      <c r="BM30" s="53">
        <v>0</v>
      </c>
      <c r="BN30" s="53"/>
      <c r="BO30" s="52"/>
      <c r="BP30" s="53"/>
      <c r="BQ30" s="53"/>
      <c r="BR30" s="54"/>
      <c r="BS30" s="54"/>
      <c r="BT30" s="52"/>
    </row>
    <row r="31" spans="1:72">
      <c r="A31" s="48" t="s">
        <v>167</v>
      </c>
      <c r="B31" s="49" t="s">
        <v>223</v>
      </c>
      <c r="C31" s="49"/>
      <c r="D31" s="49"/>
      <c r="E31" s="49"/>
      <c r="F31" s="50" t="s">
        <v>224</v>
      </c>
      <c r="G31" s="50"/>
      <c r="H31" s="51">
        <v>14534.728193369638</v>
      </c>
      <c r="I31" s="52"/>
      <c r="J31" s="53"/>
      <c r="K31" s="53"/>
      <c r="L31" s="53"/>
      <c r="M31" s="53"/>
      <c r="N31" s="53"/>
      <c r="O31" s="53"/>
      <c r="P31" s="53"/>
      <c r="Q31" s="53"/>
      <c r="R31" s="53"/>
      <c r="S31" s="53"/>
      <c r="T31" s="53"/>
      <c r="U31" s="53"/>
      <c r="V31" s="53"/>
      <c r="W31" s="52">
        <v>14534.728193369638</v>
      </c>
      <c r="X31" s="53">
        <v>12868.993025699818</v>
      </c>
      <c r="Y31" s="53"/>
      <c r="Z31" s="53">
        <v>1548.8201012706602</v>
      </c>
      <c r="AA31" s="53">
        <v>116.8911818094965</v>
      </c>
      <c r="AB31" s="53"/>
      <c r="AC31" s="53"/>
      <c r="AD31" s="53"/>
      <c r="AE31" s="53"/>
      <c r="AF31" s="53"/>
      <c r="AG31" s="53"/>
      <c r="AH31" s="53"/>
      <c r="AI31" s="53"/>
      <c r="AJ31" s="53"/>
      <c r="AK31" s="53"/>
      <c r="AL31" s="53"/>
      <c r="AM31" s="53"/>
      <c r="AN31" s="53"/>
      <c r="AO31" s="53"/>
      <c r="AP31" s="53"/>
      <c r="AQ31" s="53"/>
      <c r="AR31" s="53"/>
      <c r="AS31" s="53"/>
      <c r="AT31" s="52"/>
      <c r="AU31" s="53"/>
      <c r="AV31" s="53"/>
      <c r="AW31" s="53"/>
      <c r="AX31" s="53"/>
      <c r="AY31" s="53"/>
      <c r="AZ31" s="52"/>
      <c r="BA31" s="53"/>
      <c r="BB31" s="53"/>
      <c r="BC31" s="53"/>
      <c r="BD31" s="53"/>
      <c r="BE31" s="53"/>
      <c r="BF31" s="53"/>
      <c r="BG31" s="53"/>
      <c r="BH31" s="53"/>
      <c r="BI31" s="53"/>
      <c r="BJ31" s="53"/>
      <c r="BK31" s="53"/>
      <c r="BL31" s="53"/>
      <c r="BM31" s="53"/>
      <c r="BN31" s="53"/>
      <c r="BO31" s="52"/>
      <c r="BP31" s="53"/>
      <c r="BQ31" s="53"/>
      <c r="BR31" s="54"/>
      <c r="BS31" s="54"/>
      <c r="BT31" s="52"/>
    </row>
    <row r="32" spans="1:72">
      <c r="A32" s="48" t="s">
        <v>167</v>
      </c>
      <c r="B32" s="49" t="s">
        <v>225</v>
      </c>
      <c r="C32" s="49"/>
      <c r="D32" s="49"/>
      <c r="E32" s="49"/>
      <c r="F32" s="50" t="s">
        <v>226</v>
      </c>
      <c r="G32" s="50"/>
      <c r="H32" s="51">
        <v>359.10480557944015</v>
      </c>
      <c r="I32" s="52">
        <v>0</v>
      </c>
      <c r="J32" s="53">
        <v>0</v>
      </c>
      <c r="K32" s="53">
        <v>0</v>
      </c>
      <c r="L32" s="53">
        <v>0</v>
      </c>
      <c r="M32" s="53">
        <v>0</v>
      </c>
      <c r="N32" s="53">
        <v>0</v>
      </c>
      <c r="O32" s="53">
        <v>0</v>
      </c>
      <c r="P32" s="53">
        <v>0</v>
      </c>
      <c r="Q32" s="53">
        <v>0</v>
      </c>
      <c r="R32" s="53">
        <v>0</v>
      </c>
      <c r="S32" s="53">
        <v>0</v>
      </c>
      <c r="T32" s="53">
        <v>0</v>
      </c>
      <c r="U32" s="53">
        <v>0</v>
      </c>
      <c r="V32" s="53">
        <v>0</v>
      </c>
      <c r="W32" s="52">
        <v>79.82229865290914</v>
      </c>
      <c r="X32" s="53"/>
      <c r="Y32" s="53"/>
      <c r="Z32" s="53"/>
      <c r="AA32" s="53"/>
      <c r="AB32" s="53"/>
      <c r="AC32" s="53"/>
      <c r="AD32" s="53"/>
      <c r="AE32" s="53">
        <v>13.208178083500524</v>
      </c>
      <c r="AF32" s="53"/>
      <c r="AG32" s="53"/>
      <c r="AH32" s="53"/>
      <c r="AI32" s="53"/>
      <c r="AJ32" s="53"/>
      <c r="AK32" s="53"/>
      <c r="AL32" s="53">
        <v>66.59023597974587</v>
      </c>
      <c r="AM32" s="53">
        <v>0</v>
      </c>
      <c r="AN32" s="53"/>
      <c r="AO32" s="53"/>
      <c r="AP32" s="53"/>
      <c r="AQ32" s="53"/>
      <c r="AR32" s="53"/>
      <c r="AS32" s="53"/>
      <c r="AT32" s="52">
        <v>16.719212763924716</v>
      </c>
      <c r="AU32" s="53">
        <v>16.169867201681473</v>
      </c>
      <c r="AV32" s="53">
        <v>0</v>
      </c>
      <c r="AW32" s="53">
        <v>0.5493455622432406</v>
      </c>
      <c r="AX32" s="53">
        <v>0</v>
      </c>
      <c r="AY32" s="53">
        <v>0</v>
      </c>
      <c r="AZ32" s="52">
        <v>154.10337250406036</v>
      </c>
      <c r="BA32" s="53"/>
      <c r="BB32" s="53"/>
      <c r="BC32" s="53"/>
      <c r="BD32" s="53">
        <v>0</v>
      </c>
      <c r="BE32" s="53"/>
      <c r="BF32" s="53">
        <v>113.57122384637431</v>
      </c>
      <c r="BG32" s="53"/>
      <c r="BH32" s="53">
        <v>1.8391134040317187</v>
      </c>
      <c r="BI32" s="53">
        <v>38.693035253654344</v>
      </c>
      <c r="BJ32" s="53">
        <v>0</v>
      </c>
      <c r="BK32" s="53">
        <v>0</v>
      </c>
      <c r="BL32" s="53">
        <v>0</v>
      </c>
      <c r="BM32" s="53">
        <v>0</v>
      </c>
      <c r="BN32" s="53">
        <v>0</v>
      </c>
      <c r="BO32" s="52">
        <v>35.731346135473387</v>
      </c>
      <c r="BP32" s="53">
        <v>0</v>
      </c>
      <c r="BQ32" s="53">
        <v>35.731346135473387</v>
      </c>
      <c r="BR32" s="54"/>
      <c r="BS32" s="54"/>
      <c r="BT32" s="52">
        <v>72.752460112735264</v>
      </c>
    </row>
    <row r="33" spans="1:72">
      <c r="A33" s="55"/>
      <c r="B33" s="48" t="s">
        <v>167</v>
      </c>
      <c r="C33" s="49" t="s">
        <v>227</v>
      </c>
      <c r="D33" s="49"/>
      <c r="E33" s="49"/>
      <c r="F33" s="50" t="s">
        <v>228</v>
      </c>
      <c r="G33" s="50"/>
      <c r="H33" s="51">
        <v>286.3762300563676</v>
      </c>
      <c r="I33" s="52">
        <v>0</v>
      </c>
      <c r="J33" s="53">
        <v>0</v>
      </c>
      <c r="K33" s="53">
        <v>0</v>
      </c>
      <c r="L33" s="53">
        <v>0</v>
      </c>
      <c r="M33" s="53">
        <v>0</v>
      </c>
      <c r="N33" s="53">
        <v>0</v>
      </c>
      <c r="O33" s="53">
        <v>0</v>
      </c>
      <c r="P33" s="53">
        <v>0</v>
      </c>
      <c r="Q33" s="53">
        <v>0</v>
      </c>
      <c r="R33" s="53">
        <v>0</v>
      </c>
      <c r="S33" s="53">
        <v>0</v>
      </c>
      <c r="T33" s="53">
        <v>0</v>
      </c>
      <c r="U33" s="53">
        <v>0</v>
      </c>
      <c r="V33" s="53">
        <v>0</v>
      </c>
      <c r="W33" s="52">
        <v>79.82229865290914</v>
      </c>
      <c r="X33" s="53"/>
      <c r="Y33" s="53"/>
      <c r="Z33" s="53"/>
      <c r="AA33" s="53"/>
      <c r="AB33" s="53"/>
      <c r="AC33" s="53"/>
      <c r="AD33" s="53"/>
      <c r="AE33" s="53">
        <v>13.208178083500524</v>
      </c>
      <c r="AF33" s="53"/>
      <c r="AG33" s="53"/>
      <c r="AH33" s="53"/>
      <c r="AI33" s="53"/>
      <c r="AJ33" s="53"/>
      <c r="AK33" s="53"/>
      <c r="AL33" s="53">
        <v>66.59023597974587</v>
      </c>
      <c r="AM33" s="53">
        <v>0</v>
      </c>
      <c r="AN33" s="53"/>
      <c r="AO33" s="53"/>
      <c r="AP33" s="53"/>
      <c r="AQ33" s="53"/>
      <c r="AR33" s="53"/>
      <c r="AS33" s="53"/>
      <c r="AT33" s="52">
        <v>16.719212763924716</v>
      </c>
      <c r="AU33" s="53">
        <v>16.169867201681473</v>
      </c>
      <c r="AV33" s="53">
        <v>0</v>
      </c>
      <c r="AW33" s="53">
        <v>0.5493455622432406</v>
      </c>
      <c r="AX33" s="53">
        <v>0</v>
      </c>
      <c r="AY33" s="53">
        <v>0</v>
      </c>
      <c r="AZ33" s="52">
        <v>154.10337250406036</v>
      </c>
      <c r="BA33" s="53"/>
      <c r="BB33" s="53"/>
      <c r="BC33" s="53"/>
      <c r="BD33" s="53">
        <v>0</v>
      </c>
      <c r="BE33" s="53"/>
      <c r="BF33" s="53">
        <v>113.57122384637431</v>
      </c>
      <c r="BG33" s="53"/>
      <c r="BH33" s="53">
        <v>1.8391134040317187</v>
      </c>
      <c r="BI33" s="53">
        <v>38.693035253654344</v>
      </c>
      <c r="BJ33" s="53">
        <v>0</v>
      </c>
      <c r="BK33" s="53">
        <v>0</v>
      </c>
      <c r="BL33" s="53">
        <v>0</v>
      </c>
      <c r="BM33" s="53">
        <v>0</v>
      </c>
      <c r="BN33" s="53">
        <v>0</v>
      </c>
      <c r="BO33" s="52">
        <v>35.731346135473387</v>
      </c>
      <c r="BP33" s="53">
        <v>0</v>
      </c>
      <c r="BQ33" s="53">
        <v>35.731346135473387</v>
      </c>
      <c r="BR33" s="54"/>
      <c r="BS33" s="54"/>
      <c r="BT33" s="52"/>
    </row>
    <row r="34" spans="1:72">
      <c r="A34" s="55"/>
      <c r="B34" s="48" t="s">
        <v>167</v>
      </c>
      <c r="C34" s="49" t="s">
        <v>229</v>
      </c>
      <c r="D34" s="49"/>
      <c r="E34" s="49"/>
      <c r="F34" s="50" t="s">
        <v>230</v>
      </c>
      <c r="G34" s="50"/>
      <c r="H34" s="51">
        <v>0</v>
      </c>
      <c r="I34" s="52">
        <v>0</v>
      </c>
      <c r="J34" s="53">
        <v>0</v>
      </c>
      <c r="K34" s="53">
        <v>0</v>
      </c>
      <c r="L34" s="53">
        <v>0</v>
      </c>
      <c r="M34" s="53">
        <v>0</v>
      </c>
      <c r="N34" s="53">
        <v>0</v>
      </c>
      <c r="O34" s="53">
        <v>0</v>
      </c>
      <c r="P34" s="53">
        <v>0</v>
      </c>
      <c r="Q34" s="53">
        <v>0</v>
      </c>
      <c r="R34" s="53">
        <v>0</v>
      </c>
      <c r="S34" s="53">
        <v>0</v>
      </c>
      <c r="T34" s="53">
        <v>0</v>
      </c>
      <c r="U34" s="53">
        <v>0</v>
      </c>
      <c r="V34" s="53">
        <v>0</v>
      </c>
      <c r="W34" s="52">
        <v>0</v>
      </c>
      <c r="X34" s="53"/>
      <c r="Y34" s="53"/>
      <c r="Z34" s="53"/>
      <c r="AA34" s="53"/>
      <c r="AB34" s="53"/>
      <c r="AC34" s="53"/>
      <c r="AD34" s="53"/>
      <c r="AE34" s="53"/>
      <c r="AF34" s="53"/>
      <c r="AG34" s="53"/>
      <c r="AH34" s="53"/>
      <c r="AI34" s="53"/>
      <c r="AJ34" s="53"/>
      <c r="AK34" s="53"/>
      <c r="AL34" s="53"/>
      <c r="AM34" s="53">
        <v>0</v>
      </c>
      <c r="AN34" s="53"/>
      <c r="AO34" s="53"/>
      <c r="AP34" s="53"/>
      <c r="AQ34" s="53"/>
      <c r="AR34" s="53"/>
      <c r="AS34" s="53"/>
      <c r="AT34" s="52">
        <v>0</v>
      </c>
      <c r="AU34" s="53">
        <v>0</v>
      </c>
      <c r="AV34" s="53">
        <v>0</v>
      </c>
      <c r="AW34" s="53">
        <v>0</v>
      </c>
      <c r="AX34" s="53">
        <v>0</v>
      </c>
      <c r="AY34" s="53">
        <v>0</v>
      </c>
      <c r="AZ34" s="52">
        <v>0</v>
      </c>
      <c r="BA34" s="53"/>
      <c r="BB34" s="53"/>
      <c r="BC34" s="53"/>
      <c r="BD34" s="53">
        <v>0</v>
      </c>
      <c r="BE34" s="53"/>
      <c r="BF34" s="53">
        <v>0</v>
      </c>
      <c r="BG34" s="53"/>
      <c r="BH34" s="53">
        <v>0</v>
      </c>
      <c r="BI34" s="53">
        <v>0</v>
      </c>
      <c r="BJ34" s="53">
        <v>0</v>
      </c>
      <c r="BK34" s="53">
        <v>0</v>
      </c>
      <c r="BL34" s="53">
        <v>0</v>
      </c>
      <c r="BM34" s="53">
        <v>0</v>
      </c>
      <c r="BN34" s="53">
        <v>0</v>
      </c>
      <c r="BO34" s="52">
        <v>0</v>
      </c>
      <c r="BP34" s="53">
        <v>0</v>
      </c>
      <c r="BQ34" s="53">
        <v>0</v>
      </c>
      <c r="BR34" s="54"/>
      <c r="BS34" s="54"/>
      <c r="BT34" s="52"/>
    </row>
    <row r="35" spans="1:72">
      <c r="A35" s="55"/>
      <c r="B35" s="48" t="s">
        <v>167</v>
      </c>
      <c r="C35" s="49" t="s">
        <v>231</v>
      </c>
      <c r="D35" s="49"/>
      <c r="E35" s="49"/>
      <c r="F35" s="50" t="s">
        <v>232</v>
      </c>
      <c r="G35" s="50"/>
      <c r="H35" s="51">
        <v>15.310021973822488</v>
      </c>
      <c r="I35" s="52"/>
      <c r="J35" s="53"/>
      <c r="K35" s="53"/>
      <c r="L35" s="53"/>
      <c r="M35" s="53"/>
      <c r="N35" s="53"/>
      <c r="O35" s="53"/>
      <c r="P35" s="53"/>
      <c r="Q35" s="53"/>
      <c r="R35" s="53"/>
      <c r="S35" s="53"/>
      <c r="T35" s="53"/>
      <c r="U35" s="53"/>
      <c r="V35" s="53"/>
      <c r="W35" s="52"/>
      <c r="X35" s="53"/>
      <c r="Y35" s="53"/>
      <c r="Z35" s="53"/>
      <c r="AA35" s="53"/>
      <c r="AB35" s="53"/>
      <c r="AC35" s="53"/>
      <c r="AD35" s="53"/>
      <c r="AE35" s="53"/>
      <c r="AF35" s="53"/>
      <c r="AG35" s="53"/>
      <c r="AH35" s="53"/>
      <c r="AI35" s="53"/>
      <c r="AJ35" s="53"/>
      <c r="AK35" s="53"/>
      <c r="AL35" s="53"/>
      <c r="AM35" s="53"/>
      <c r="AN35" s="53"/>
      <c r="AO35" s="53"/>
      <c r="AP35" s="53"/>
      <c r="AQ35" s="53"/>
      <c r="AR35" s="53"/>
      <c r="AS35" s="53"/>
      <c r="AT35" s="52"/>
      <c r="AU35" s="53"/>
      <c r="AV35" s="53"/>
      <c r="AW35" s="53"/>
      <c r="AX35" s="53"/>
      <c r="AY35" s="53"/>
      <c r="AZ35" s="52"/>
      <c r="BA35" s="53"/>
      <c r="BB35" s="53"/>
      <c r="BC35" s="53"/>
      <c r="BD35" s="53"/>
      <c r="BE35" s="53"/>
      <c r="BF35" s="53"/>
      <c r="BG35" s="53"/>
      <c r="BH35" s="53"/>
      <c r="BI35" s="53"/>
      <c r="BJ35" s="53"/>
      <c r="BK35" s="53"/>
      <c r="BL35" s="53"/>
      <c r="BM35" s="53"/>
      <c r="BN35" s="53"/>
      <c r="BO35" s="52"/>
      <c r="BP35" s="53"/>
      <c r="BQ35" s="53"/>
      <c r="BR35" s="54"/>
      <c r="BS35" s="54"/>
      <c r="BT35" s="52">
        <v>15.310021973822488</v>
      </c>
    </row>
    <row r="36" spans="1:72">
      <c r="A36" s="55"/>
      <c r="B36" s="48" t="s">
        <v>167</v>
      </c>
      <c r="C36" s="49" t="s">
        <v>233</v>
      </c>
      <c r="D36" s="49"/>
      <c r="E36" s="49"/>
      <c r="F36" s="50" t="s">
        <v>234</v>
      </c>
      <c r="G36" s="50"/>
      <c r="H36" s="51">
        <v>57.44243813891277</v>
      </c>
      <c r="I36" s="52"/>
      <c r="J36" s="53"/>
      <c r="K36" s="53"/>
      <c r="L36" s="53"/>
      <c r="M36" s="53"/>
      <c r="N36" s="53"/>
      <c r="O36" s="53"/>
      <c r="P36" s="53"/>
      <c r="Q36" s="53"/>
      <c r="R36" s="53"/>
      <c r="S36" s="53"/>
      <c r="T36" s="53"/>
      <c r="U36" s="53"/>
      <c r="V36" s="53"/>
      <c r="W36" s="52"/>
      <c r="X36" s="53"/>
      <c r="Y36" s="53"/>
      <c r="Z36" s="53"/>
      <c r="AA36" s="53"/>
      <c r="AB36" s="53"/>
      <c r="AC36" s="53"/>
      <c r="AD36" s="53"/>
      <c r="AE36" s="53"/>
      <c r="AF36" s="53"/>
      <c r="AG36" s="53"/>
      <c r="AH36" s="53"/>
      <c r="AI36" s="53"/>
      <c r="AJ36" s="53"/>
      <c r="AK36" s="53"/>
      <c r="AL36" s="53"/>
      <c r="AM36" s="53"/>
      <c r="AN36" s="53"/>
      <c r="AO36" s="53"/>
      <c r="AP36" s="53"/>
      <c r="AQ36" s="53"/>
      <c r="AR36" s="53"/>
      <c r="AS36" s="53"/>
      <c r="AT36" s="52"/>
      <c r="AU36" s="53"/>
      <c r="AV36" s="53"/>
      <c r="AW36" s="53"/>
      <c r="AX36" s="53"/>
      <c r="AY36" s="53"/>
      <c r="AZ36" s="52"/>
      <c r="BA36" s="53"/>
      <c r="BB36" s="53"/>
      <c r="BC36" s="53"/>
      <c r="BD36" s="53"/>
      <c r="BE36" s="53"/>
      <c r="BF36" s="53"/>
      <c r="BG36" s="53"/>
      <c r="BH36" s="53"/>
      <c r="BI36" s="53"/>
      <c r="BJ36" s="53"/>
      <c r="BK36" s="53"/>
      <c r="BL36" s="53"/>
      <c r="BM36" s="53"/>
      <c r="BN36" s="53"/>
      <c r="BO36" s="52"/>
      <c r="BP36" s="53"/>
      <c r="BQ36" s="53"/>
      <c r="BR36" s="54"/>
      <c r="BS36" s="54"/>
      <c r="BT36" s="52">
        <v>57.44243813891277</v>
      </c>
    </row>
    <row r="37" spans="1:72">
      <c r="A37" s="48" t="s">
        <v>167</v>
      </c>
      <c r="B37" s="49" t="s">
        <v>235</v>
      </c>
      <c r="C37" s="49"/>
      <c r="D37" s="49"/>
      <c r="E37" s="49"/>
      <c r="F37" s="50" t="s">
        <v>236</v>
      </c>
      <c r="G37" s="50"/>
      <c r="H37" s="51">
        <v>0</v>
      </c>
      <c r="I37" s="52">
        <v>0</v>
      </c>
      <c r="J37" s="53">
        <v>0</v>
      </c>
      <c r="K37" s="53">
        <v>0</v>
      </c>
      <c r="L37" s="53">
        <v>0</v>
      </c>
      <c r="M37" s="53">
        <v>0</v>
      </c>
      <c r="N37" s="53">
        <v>0</v>
      </c>
      <c r="O37" s="53">
        <v>0</v>
      </c>
      <c r="P37" s="53">
        <v>0</v>
      </c>
      <c r="Q37" s="53">
        <v>0</v>
      </c>
      <c r="R37" s="53">
        <v>0</v>
      </c>
      <c r="S37" s="53">
        <v>0</v>
      </c>
      <c r="T37" s="53">
        <v>0</v>
      </c>
      <c r="U37" s="53">
        <v>0</v>
      </c>
      <c r="V37" s="53">
        <v>0</v>
      </c>
      <c r="W37" s="52">
        <v>0</v>
      </c>
      <c r="X37" s="53"/>
      <c r="Y37" s="53"/>
      <c r="Z37" s="53"/>
      <c r="AA37" s="53"/>
      <c r="AB37" s="53"/>
      <c r="AC37" s="53"/>
      <c r="AD37" s="53"/>
      <c r="AE37" s="53"/>
      <c r="AF37" s="53"/>
      <c r="AG37" s="53"/>
      <c r="AH37" s="53"/>
      <c r="AI37" s="53"/>
      <c r="AJ37" s="53"/>
      <c r="AK37" s="53"/>
      <c r="AL37" s="53"/>
      <c r="AM37" s="53">
        <v>0</v>
      </c>
      <c r="AN37" s="53"/>
      <c r="AO37" s="53"/>
      <c r="AP37" s="53"/>
      <c r="AQ37" s="53"/>
      <c r="AR37" s="53"/>
      <c r="AS37" s="53"/>
      <c r="AT37" s="52">
        <v>0</v>
      </c>
      <c r="AU37" s="53"/>
      <c r="AV37" s="53">
        <v>0</v>
      </c>
      <c r="AW37" s="53">
        <v>0</v>
      </c>
      <c r="AX37" s="53">
        <v>0</v>
      </c>
      <c r="AY37" s="53">
        <v>0</v>
      </c>
      <c r="AZ37" s="52">
        <v>0</v>
      </c>
      <c r="BA37" s="53"/>
      <c r="BB37" s="53"/>
      <c r="BC37" s="53"/>
      <c r="BD37" s="53"/>
      <c r="BE37" s="53"/>
      <c r="BF37" s="53"/>
      <c r="BG37" s="53"/>
      <c r="BH37" s="53"/>
      <c r="BI37" s="53"/>
      <c r="BJ37" s="53">
        <v>0</v>
      </c>
      <c r="BK37" s="53">
        <v>0</v>
      </c>
      <c r="BL37" s="53">
        <v>0</v>
      </c>
      <c r="BM37" s="53">
        <v>0</v>
      </c>
      <c r="BN37" s="53"/>
      <c r="BO37" s="52">
        <v>0</v>
      </c>
      <c r="BP37" s="53">
        <v>0</v>
      </c>
      <c r="BQ37" s="53"/>
      <c r="BR37" s="54"/>
      <c r="BS37" s="54"/>
      <c r="BT37" s="52"/>
    </row>
    <row r="38" spans="1:72">
      <c r="A38" s="48" t="s">
        <v>167</v>
      </c>
      <c r="B38" s="49" t="s">
        <v>237</v>
      </c>
      <c r="C38" s="49"/>
      <c r="D38" s="49"/>
      <c r="E38" s="49"/>
      <c r="F38" s="50" t="s">
        <v>238</v>
      </c>
      <c r="G38" s="50"/>
      <c r="H38" s="51">
        <v>0</v>
      </c>
      <c r="I38" s="52">
        <v>0</v>
      </c>
      <c r="J38" s="53">
        <v>0</v>
      </c>
      <c r="K38" s="53">
        <v>0</v>
      </c>
      <c r="L38" s="53">
        <v>0</v>
      </c>
      <c r="M38" s="53">
        <v>0</v>
      </c>
      <c r="N38" s="53">
        <v>0</v>
      </c>
      <c r="O38" s="53">
        <v>0</v>
      </c>
      <c r="P38" s="53">
        <v>0</v>
      </c>
      <c r="Q38" s="53">
        <v>0</v>
      </c>
      <c r="R38" s="53">
        <v>0</v>
      </c>
      <c r="S38" s="53">
        <v>0</v>
      </c>
      <c r="T38" s="53">
        <v>0</v>
      </c>
      <c r="U38" s="53">
        <v>0</v>
      </c>
      <c r="V38" s="53">
        <v>0</v>
      </c>
      <c r="W38" s="52"/>
      <c r="X38" s="53"/>
      <c r="Y38" s="53"/>
      <c r="Z38" s="53"/>
      <c r="AA38" s="53"/>
      <c r="AB38" s="53"/>
      <c r="AC38" s="53"/>
      <c r="AD38" s="53"/>
      <c r="AE38" s="53"/>
      <c r="AF38" s="53"/>
      <c r="AG38" s="53"/>
      <c r="AH38" s="53"/>
      <c r="AI38" s="53"/>
      <c r="AJ38" s="53"/>
      <c r="AK38" s="53"/>
      <c r="AL38" s="53"/>
      <c r="AM38" s="53"/>
      <c r="AN38" s="53"/>
      <c r="AO38" s="53"/>
      <c r="AP38" s="53"/>
      <c r="AQ38" s="53"/>
      <c r="AR38" s="53"/>
      <c r="AS38" s="53"/>
      <c r="AT38" s="52">
        <v>0</v>
      </c>
      <c r="AU38" s="53"/>
      <c r="AV38" s="53">
        <v>0</v>
      </c>
      <c r="AW38" s="53">
        <v>0</v>
      </c>
      <c r="AX38" s="53">
        <v>0</v>
      </c>
      <c r="AY38" s="53">
        <v>0</v>
      </c>
      <c r="AZ38" s="52">
        <v>0</v>
      </c>
      <c r="BA38" s="53"/>
      <c r="BB38" s="53"/>
      <c r="BC38" s="53"/>
      <c r="BD38" s="53"/>
      <c r="BE38" s="53"/>
      <c r="BF38" s="53">
        <v>0</v>
      </c>
      <c r="BG38" s="53">
        <v>0</v>
      </c>
      <c r="BH38" s="53"/>
      <c r="BI38" s="53">
        <v>0</v>
      </c>
      <c r="BJ38" s="53">
        <v>0</v>
      </c>
      <c r="BK38" s="53">
        <v>0</v>
      </c>
      <c r="BL38" s="53">
        <v>0</v>
      </c>
      <c r="BM38" s="53">
        <v>0</v>
      </c>
      <c r="BN38" s="53"/>
      <c r="BO38" s="52">
        <v>0</v>
      </c>
      <c r="BP38" s="53">
        <v>0</v>
      </c>
      <c r="BQ38" s="53">
        <v>0</v>
      </c>
      <c r="BR38" s="54"/>
      <c r="BS38" s="54"/>
      <c r="BT38" s="52"/>
    </row>
    <row r="39" spans="1:72">
      <c r="A39" s="48" t="s">
        <v>167</v>
      </c>
      <c r="B39" s="49" t="s">
        <v>239</v>
      </c>
      <c r="C39" s="49"/>
      <c r="D39" s="49"/>
      <c r="E39" s="49"/>
      <c r="F39" s="50" t="s">
        <v>240</v>
      </c>
      <c r="G39" s="50"/>
      <c r="H39" s="51">
        <v>0</v>
      </c>
      <c r="I39" s="52">
        <v>0</v>
      </c>
      <c r="J39" s="53">
        <v>0</v>
      </c>
      <c r="K39" s="53">
        <v>0</v>
      </c>
      <c r="L39" s="53">
        <v>0</v>
      </c>
      <c r="M39" s="53">
        <v>0</v>
      </c>
      <c r="N39" s="53">
        <v>0</v>
      </c>
      <c r="O39" s="53">
        <v>0</v>
      </c>
      <c r="P39" s="53">
        <v>0</v>
      </c>
      <c r="Q39" s="53">
        <v>0</v>
      </c>
      <c r="R39" s="53">
        <v>0</v>
      </c>
      <c r="S39" s="53">
        <v>0</v>
      </c>
      <c r="T39" s="53">
        <v>0</v>
      </c>
      <c r="U39" s="53">
        <v>0</v>
      </c>
      <c r="V39" s="53">
        <v>0</v>
      </c>
      <c r="W39" s="52"/>
      <c r="X39" s="53"/>
      <c r="Y39" s="53"/>
      <c r="Z39" s="53"/>
      <c r="AA39" s="53"/>
      <c r="AB39" s="53"/>
      <c r="AC39" s="53"/>
      <c r="AD39" s="53"/>
      <c r="AE39" s="53"/>
      <c r="AF39" s="53"/>
      <c r="AG39" s="53"/>
      <c r="AH39" s="53"/>
      <c r="AI39" s="53"/>
      <c r="AJ39" s="53"/>
      <c r="AK39" s="53"/>
      <c r="AL39" s="53"/>
      <c r="AM39" s="53"/>
      <c r="AN39" s="53"/>
      <c r="AO39" s="53"/>
      <c r="AP39" s="53"/>
      <c r="AQ39" s="53"/>
      <c r="AR39" s="53"/>
      <c r="AS39" s="53"/>
      <c r="AT39" s="52">
        <v>0</v>
      </c>
      <c r="AU39" s="53"/>
      <c r="AV39" s="53">
        <v>0</v>
      </c>
      <c r="AW39" s="53">
        <v>0</v>
      </c>
      <c r="AX39" s="53">
        <v>0</v>
      </c>
      <c r="AY39" s="53">
        <v>0</v>
      </c>
      <c r="AZ39" s="52"/>
      <c r="BA39" s="53"/>
      <c r="BB39" s="53"/>
      <c r="BC39" s="53"/>
      <c r="BD39" s="53"/>
      <c r="BE39" s="53"/>
      <c r="BF39" s="53"/>
      <c r="BG39" s="53"/>
      <c r="BH39" s="53"/>
      <c r="BI39" s="53"/>
      <c r="BJ39" s="53"/>
      <c r="BK39" s="53"/>
      <c r="BL39" s="53"/>
      <c r="BM39" s="53"/>
      <c r="BN39" s="53"/>
      <c r="BO39" s="52"/>
      <c r="BP39" s="53"/>
      <c r="BQ39" s="53"/>
      <c r="BR39" s="54"/>
      <c r="BS39" s="54"/>
      <c r="BT39" s="52"/>
    </row>
    <row r="40" spans="1:72">
      <c r="A40" s="48" t="s">
        <v>167</v>
      </c>
      <c r="B40" s="49" t="s">
        <v>241</v>
      </c>
      <c r="C40" s="49"/>
      <c r="D40" s="49"/>
      <c r="E40" s="49"/>
      <c r="F40" s="50" t="s">
        <v>242</v>
      </c>
      <c r="G40" s="50"/>
      <c r="H40" s="51">
        <v>0</v>
      </c>
      <c r="I40" s="52"/>
      <c r="J40" s="53"/>
      <c r="K40" s="53"/>
      <c r="L40" s="53"/>
      <c r="M40" s="53"/>
      <c r="N40" s="53"/>
      <c r="O40" s="53"/>
      <c r="P40" s="53"/>
      <c r="Q40" s="53"/>
      <c r="R40" s="53"/>
      <c r="S40" s="53"/>
      <c r="T40" s="53"/>
      <c r="U40" s="53"/>
      <c r="V40" s="53"/>
      <c r="W40" s="52">
        <v>0</v>
      </c>
      <c r="X40" s="53"/>
      <c r="Y40" s="53"/>
      <c r="Z40" s="53"/>
      <c r="AA40" s="53"/>
      <c r="AB40" s="53"/>
      <c r="AC40" s="53"/>
      <c r="AD40" s="53"/>
      <c r="AE40" s="53"/>
      <c r="AF40" s="53"/>
      <c r="AG40" s="53"/>
      <c r="AH40" s="53"/>
      <c r="AI40" s="53"/>
      <c r="AJ40" s="53"/>
      <c r="AK40" s="53"/>
      <c r="AL40" s="53"/>
      <c r="AM40" s="53">
        <v>0</v>
      </c>
      <c r="AN40" s="53"/>
      <c r="AO40" s="53"/>
      <c r="AP40" s="53"/>
      <c r="AQ40" s="53"/>
      <c r="AR40" s="53"/>
      <c r="AS40" s="53"/>
      <c r="AT40" s="52">
        <v>0</v>
      </c>
      <c r="AU40" s="53"/>
      <c r="AV40" s="53">
        <v>0</v>
      </c>
      <c r="AW40" s="53">
        <v>0</v>
      </c>
      <c r="AX40" s="53">
        <v>0</v>
      </c>
      <c r="AY40" s="53">
        <v>0</v>
      </c>
      <c r="AZ40" s="52">
        <v>0</v>
      </c>
      <c r="BA40" s="53"/>
      <c r="BB40" s="53"/>
      <c r="BC40" s="53"/>
      <c r="BD40" s="53"/>
      <c r="BE40" s="53"/>
      <c r="BF40" s="53"/>
      <c r="BG40" s="53"/>
      <c r="BH40" s="53">
        <v>0</v>
      </c>
      <c r="BI40" s="53"/>
      <c r="BJ40" s="53">
        <v>0</v>
      </c>
      <c r="BK40" s="53">
        <v>0</v>
      </c>
      <c r="BL40" s="53">
        <v>0</v>
      </c>
      <c r="BM40" s="53"/>
      <c r="BN40" s="53"/>
      <c r="BO40" s="52"/>
      <c r="BP40" s="53"/>
      <c r="BQ40" s="53"/>
      <c r="BR40" s="54"/>
      <c r="BS40" s="54"/>
      <c r="BT40" s="52"/>
    </row>
    <row r="41" spans="1:72">
      <c r="A41" s="48" t="s">
        <v>167</v>
      </c>
      <c r="B41" s="49" t="s">
        <v>243</v>
      </c>
      <c r="C41" s="49"/>
      <c r="D41" s="49"/>
      <c r="E41" s="49"/>
      <c r="F41" s="50" t="s">
        <v>244</v>
      </c>
      <c r="G41" s="50"/>
      <c r="H41" s="51">
        <v>0</v>
      </c>
      <c r="I41" s="52"/>
      <c r="J41" s="53"/>
      <c r="K41" s="53"/>
      <c r="L41" s="53"/>
      <c r="M41" s="53"/>
      <c r="N41" s="53"/>
      <c r="O41" s="53"/>
      <c r="P41" s="53"/>
      <c r="Q41" s="53"/>
      <c r="R41" s="53"/>
      <c r="S41" s="53"/>
      <c r="T41" s="53"/>
      <c r="U41" s="53"/>
      <c r="V41" s="53"/>
      <c r="W41" s="52"/>
      <c r="X41" s="53"/>
      <c r="Y41" s="53"/>
      <c r="Z41" s="53"/>
      <c r="AA41" s="53"/>
      <c r="AB41" s="53"/>
      <c r="AC41" s="53"/>
      <c r="AD41" s="53"/>
      <c r="AE41" s="53"/>
      <c r="AF41" s="53"/>
      <c r="AG41" s="53"/>
      <c r="AH41" s="53"/>
      <c r="AI41" s="53"/>
      <c r="AJ41" s="53"/>
      <c r="AK41" s="53"/>
      <c r="AL41" s="53"/>
      <c r="AM41" s="53"/>
      <c r="AN41" s="53"/>
      <c r="AO41" s="53"/>
      <c r="AP41" s="53"/>
      <c r="AQ41" s="53"/>
      <c r="AR41" s="53"/>
      <c r="AS41" s="53"/>
      <c r="AT41" s="52"/>
      <c r="AU41" s="53"/>
      <c r="AV41" s="53"/>
      <c r="AW41" s="53"/>
      <c r="AX41" s="53"/>
      <c r="AY41" s="53"/>
      <c r="AZ41" s="52">
        <v>0</v>
      </c>
      <c r="BA41" s="53"/>
      <c r="BB41" s="53"/>
      <c r="BC41" s="53"/>
      <c r="BD41" s="53"/>
      <c r="BE41" s="53"/>
      <c r="BF41" s="53">
        <v>0</v>
      </c>
      <c r="BG41" s="53"/>
      <c r="BH41" s="53"/>
      <c r="BI41" s="53"/>
      <c r="BJ41" s="53">
        <v>0</v>
      </c>
      <c r="BK41" s="53">
        <v>0</v>
      </c>
      <c r="BL41" s="53">
        <v>0</v>
      </c>
      <c r="BM41" s="53">
        <v>0</v>
      </c>
      <c r="BN41" s="53"/>
      <c r="BO41" s="52"/>
      <c r="BP41" s="53"/>
      <c r="BQ41" s="53"/>
      <c r="BR41" s="54"/>
      <c r="BS41" s="54"/>
      <c r="BT41" s="52"/>
    </row>
    <row r="42" spans="1:72">
      <c r="A42" s="48" t="s">
        <v>167</v>
      </c>
      <c r="B42" s="49" t="s">
        <v>245</v>
      </c>
      <c r="C42" s="49"/>
      <c r="D42" s="49"/>
      <c r="E42" s="49"/>
      <c r="F42" s="50" t="s">
        <v>246</v>
      </c>
      <c r="G42" s="50"/>
      <c r="H42" s="51">
        <v>0</v>
      </c>
      <c r="I42" s="52"/>
      <c r="J42" s="53"/>
      <c r="K42" s="53"/>
      <c r="L42" s="53"/>
      <c r="M42" s="53"/>
      <c r="N42" s="53"/>
      <c r="O42" s="53"/>
      <c r="P42" s="53"/>
      <c r="Q42" s="53"/>
      <c r="R42" s="53"/>
      <c r="S42" s="53"/>
      <c r="T42" s="53"/>
      <c r="U42" s="53"/>
      <c r="V42" s="53"/>
      <c r="W42" s="52"/>
      <c r="X42" s="53"/>
      <c r="Y42" s="53"/>
      <c r="Z42" s="53"/>
      <c r="AA42" s="53"/>
      <c r="AB42" s="53"/>
      <c r="AC42" s="53"/>
      <c r="AD42" s="53"/>
      <c r="AE42" s="53"/>
      <c r="AF42" s="53"/>
      <c r="AG42" s="53"/>
      <c r="AH42" s="53"/>
      <c r="AI42" s="53"/>
      <c r="AJ42" s="53"/>
      <c r="AK42" s="53"/>
      <c r="AL42" s="53"/>
      <c r="AM42" s="53"/>
      <c r="AN42" s="53"/>
      <c r="AO42" s="53"/>
      <c r="AP42" s="53"/>
      <c r="AQ42" s="53"/>
      <c r="AR42" s="53"/>
      <c r="AS42" s="53"/>
      <c r="AT42" s="52">
        <v>0</v>
      </c>
      <c r="AU42" s="53">
        <v>0</v>
      </c>
      <c r="AV42" s="53"/>
      <c r="AW42" s="53"/>
      <c r="AX42" s="53"/>
      <c r="AY42" s="53"/>
      <c r="AZ42" s="52"/>
      <c r="BA42" s="53"/>
      <c r="BB42" s="53"/>
      <c r="BC42" s="53"/>
      <c r="BD42" s="53"/>
      <c r="BE42" s="53"/>
      <c r="BF42" s="53"/>
      <c r="BG42" s="53"/>
      <c r="BH42" s="53"/>
      <c r="BI42" s="53"/>
      <c r="BJ42" s="53"/>
      <c r="BK42" s="53"/>
      <c r="BL42" s="53"/>
      <c r="BM42" s="53"/>
      <c r="BN42" s="53"/>
      <c r="BO42" s="52"/>
      <c r="BP42" s="53"/>
      <c r="BQ42" s="53"/>
      <c r="BR42" s="54"/>
      <c r="BS42" s="54"/>
      <c r="BT42" s="52"/>
    </row>
    <row r="43" spans="1:72">
      <c r="A43" s="56" t="s">
        <v>167</v>
      </c>
      <c r="B43" s="57" t="s">
        <v>247</v>
      </c>
      <c r="C43" s="57"/>
      <c r="D43" s="57"/>
      <c r="E43" s="57"/>
      <c r="F43" s="58" t="s">
        <v>248</v>
      </c>
      <c r="G43" s="58"/>
      <c r="H43" s="59">
        <v>0</v>
      </c>
      <c r="I43" s="60">
        <v>0</v>
      </c>
      <c r="J43" s="61">
        <v>0</v>
      </c>
      <c r="K43" s="61">
        <v>0</v>
      </c>
      <c r="L43" s="61">
        <v>0</v>
      </c>
      <c r="M43" s="61">
        <v>0</v>
      </c>
      <c r="N43" s="61">
        <v>0</v>
      </c>
      <c r="O43" s="61">
        <v>0</v>
      </c>
      <c r="P43" s="61">
        <v>0</v>
      </c>
      <c r="Q43" s="61">
        <v>0</v>
      </c>
      <c r="R43" s="61">
        <v>0</v>
      </c>
      <c r="S43" s="61">
        <v>0</v>
      </c>
      <c r="T43" s="61">
        <v>0</v>
      </c>
      <c r="U43" s="61">
        <v>0</v>
      </c>
      <c r="V43" s="61">
        <v>0</v>
      </c>
      <c r="W43" s="60">
        <v>0</v>
      </c>
      <c r="X43" s="61"/>
      <c r="Y43" s="61"/>
      <c r="Z43" s="61"/>
      <c r="AA43" s="61"/>
      <c r="AB43" s="61"/>
      <c r="AC43" s="61"/>
      <c r="AD43" s="61"/>
      <c r="AE43" s="61"/>
      <c r="AF43" s="61"/>
      <c r="AG43" s="61"/>
      <c r="AH43" s="61"/>
      <c r="AI43" s="61"/>
      <c r="AJ43" s="61"/>
      <c r="AK43" s="61"/>
      <c r="AL43" s="61"/>
      <c r="AM43" s="61">
        <v>0</v>
      </c>
      <c r="AN43" s="61"/>
      <c r="AO43" s="61"/>
      <c r="AP43" s="61"/>
      <c r="AQ43" s="61"/>
      <c r="AR43" s="61"/>
      <c r="AS43" s="61"/>
      <c r="AT43" s="60">
        <v>0</v>
      </c>
      <c r="AU43" s="61">
        <v>0</v>
      </c>
      <c r="AV43" s="61">
        <v>0</v>
      </c>
      <c r="AW43" s="61">
        <v>0</v>
      </c>
      <c r="AX43" s="61">
        <v>0</v>
      </c>
      <c r="AY43" s="61">
        <v>0</v>
      </c>
      <c r="AZ43" s="60">
        <v>0</v>
      </c>
      <c r="BA43" s="61"/>
      <c r="BB43" s="61"/>
      <c r="BC43" s="61"/>
      <c r="BD43" s="61">
        <v>0</v>
      </c>
      <c r="BE43" s="61"/>
      <c r="BF43" s="61">
        <v>0</v>
      </c>
      <c r="BG43" s="61">
        <v>0</v>
      </c>
      <c r="BH43" s="61">
        <v>0</v>
      </c>
      <c r="BI43" s="61">
        <v>0</v>
      </c>
      <c r="BJ43" s="61">
        <v>0</v>
      </c>
      <c r="BK43" s="61">
        <v>0</v>
      </c>
      <c r="BL43" s="61">
        <v>0</v>
      </c>
      <c r="BM43" s="61">
        <v>0</v>
      </c>
      <c r="BN43" s="61">
        <v>0</v>
      </c>
      <c r="BO43" s="60">
        <v>0</v>
      </c>
      <c r="BP43" s="61">
        <v>0</v>
      </c>
      <c r="BQ43" s="61">
        <v>0</v>
      </c>
      <c r="BR43" s="62"/>
      <c r="BS43" s="62"/>
      <c r="BT43" s="60"/>
    </row>
    <row r="44" spans="1:72">
      <c r="A44" s="75" t="s">
        <v>249</v>
      </c>
      <c r="B44" s="75"/>
      <c r="C44" s="75"/>
      <c r="D44" s="75"/>
      <c r="E44" s="75"/>
      <c r="F44" s="76" t="s">
        <v>250</v>
      </c>
      <c r="G44" s="76"/>
      <c r="H44" s="77">
        <v>15589.423903697334</v>
      </c>
      <c r="I44" s="78">
        <v>0</v>
      </c>
      <c r="J44" s="79"/>
      <c r="K44" s="79"/>
      <c r="L44" s="79"/>
      <c r="M44" s="79"/>
      <c r="N44" s="79"/>
      <c r="O44" s="79">
        <v>0</v>
      </c>
      <c r="P44" s="79">
        <v>0</v>
      </c>
      <c r="Q44" s="79">
        <v>0</v>
      </c>
      <c r="R44" s="79">
        <v>0</v>
      </c>
      <c r="S44" s="79">
        <v>0</v>
      </c>
      <c r="T44" s="79"/>
      <c r="U44" s="79">
        <v>0</v>
      </c>
      <c r="V44" s="79"/>
      <c r="W44" s="78">
        <v>14516.169867201681</v>
      </c>
      <c r="X44" s="79"/>
      <c r="Y44" s="79"/>
      <c r="Z44" s="79"/>
      <c r="AA44" s="79"/>
      <c r="AB44" s="79"/>
      <c r="AC44" s="79">
        <v>444.58775198242091</v>
      </c>
      <c r="AD44" s="79"/>
      <c r="AE44" s="79">
        <v>434.93837775867007</v>
      </c>
      <c r="AF44" s="79">
        <v>3565.778159931212</v>
      </c>
      <c r="AG44" s="79"/>
      <c r="AH44" s="79"/>
      <c r="AI44" s="79">
        <v>489.89681857265691</v>
      </c>
      <c r="AJ44" s="79">
        <v>188.37775867010603</v>
      </c>
      <c r="AK44" s="79">
        <v>1613.6906467946881</v>
      </c>
      <c r="AL44" s="79">
        <v>5856.8835387408044</v>
      </c>
      <c r="AM44" s="79">
        <v>1786.5673067736695</v>
      </c>
      <c r="AN44" s="79"/>
      <c r="AO44" s="79"/>
      <c r="AP44" s="79"/>
      <c r="AQ44" s="79">
        <v>135.42562338779018</v>
      </c>
      <c r="AR44" s="79"/>
      <c r="AS44" s="79"/>
      <c r="AT44" s="78">
        <v>59.400974491258239</v>
      </c>
      <c r="AU44" s="79"/>
      <c r="AV44" s="79">
        <v>0</v>
      </c>
      <c r="AW44" s="79">
        <v>59.400974491258239</v>
      </c>
      <c r="AX44" s="79">
        <v>0</v>
      </c>
      <c r="AY44" s="79">
        <v>0</v>
      </c>
      <c r="AZ44" s="78">
        <v>0</v>
      </c>
      <c r="BA44" s="79"/>
      <c r="BB44" s="79"/>
      <c r="BC44" s="79"/>
      <c r="BD44" s="79"/>
      <c r="BE44" s="79"/>
      <c r="BF44" s="79"/>
      <c r="BG44" s="79">
        <v>0</v>
      </c>
      <c r="BH44" s="79"/>
      <c r="BI44" s="79"/>
      <c r="BJ44" s="79"/>
      <c r="BK44" s="79"/>
      <c r="BL44" s="79"/>
      <c r="BM44" s="79"/>
      <c r="BN44" s="79"/>
      <c r="BO44" s="78"/>
      <c r="BP44" s="79"/>
      <c r="BQ44" s="79"/>
      <c r="BR44" s="80"/>
      <c r="BS44" s="80">
        <v>531.57542753415498</v>
      </c>
      <c r="BT44" s="78">
        <v>482.27763447023978</v>
      </c>
    </row>
    <row r="45" spans="1:72">
      <c r="A45" s="68" t="s">
        <v>167</v>
      </c>
      <c r="B45" s="69" t="s">
        <v>199</v>
      </c>
      <c r="C45" s="69"/>
      <c r="D45" s="69"/>
      <c r="E45" s="69"/>
      <c r="F45" s="70" t="s">
        <v>251</v>
      </c>
      <c r="G45" s="70"/>
      <c r="H45" s="71">
        <v>621.83529186968565</v>
      </c>
      <c r="I45" s="72"/>
      <c r="J45" s="73"/>
      <c r="K45" s="73"/>
      <c r="L45" s="73"/>
      <c r="M45" s="73"/>
      <c r="N45" s="73"/>
      <c r="O45" s="73"/>
      <c r="P45" s="73"/>
      <c r="Q45" s="73"/>
      <c r="R45" s="73"/>
      <c r="S45" s="73"/>
      <c r="T45" s="73"/>
      <c r="U45" s="73"/>
      <c r="V45" s="73"/>
      <c r="W45" s="72"/>
      <c r="X45" s="73"/>
      <c r="Y45" s="73"/>
      <c r="Z45" s="73"/>
      <c r="AA45" s="73"/>
      <c r="AB45" s="73"/>
      <c r="AC45" s="73"/>
      <c r="AD45" s="73"/>
      <c r="AE45" s="73"/>
      <c r="AF45" s="73"/>
      <c r="AG45" s="73"/>
      <c r="AH45" s="73"/>
      <c r="AI45" s="73"/>
      <c r="AJ45" s="73"/>
      <c r="AK45" s="73"/>
      <c r="AL45" s="73"/>
      <c r="AM45" s="73"/>
      <c r="AN45" s="73"/>
      <c r="AO45" s="73"/>
      <c r="AP45" s="73"/>
      <c r="AQ45" s="73"/>
      <c r="AR45" s="73"/>
      <c r="AS45" s="73"/>
      <c r="AT45" s="72"/>
      <c r="AU45" s="73"/>
      <c r="AV45" s="73"/>
      <c r="AW45" s="73"/>
      <c r="AX45" s="73"/>
      <c r="AY45" s="73"/>
      <c r="AZ45" s="72"/>
      <c r="BA45" s="73"/>
      <c r="BB45" s="73"/>
      <c r="BC45" s="73"/>
      <c r="BD45" s="73"/>
      <c r="BE45" s="73"/>
      <c r="BF45" s="73"/>
      <c r="BG45" s="73"/>
      <c r="BH45" s="73"/>
      <c r="BI45" s="73"/>
      <c r="BJ45" s="73"/>
      <c r="BK45" s="73"/>
      <c r="BL45" s="73"/>
      <c r="BM45" s="73"/>
      <c r="BN45" s="73"/>
      <c r="BO45" s="72"/>
      <c r="BP45" s="73"/>
      <c r="BQ45" s="73"/>
      <c r="BR45" s="74"/>
      <c r="BS45" s="74">
        <v>139.55765739944587</v>
      </c>
      <c r="BT45" s="72">
        <v>482.27763447023978</v>
      </c>
    </row>
    <row r="46" spans="1:72">
      <c r="A46" s="55"/>
      <c r="B46" s="48" t="s">
        <v>167</v>
      </c>
      <c r="C46" s="49" t="s">
        <v>201</v>
      </c>
      <c r="D46" s="49"/>
      <c r="E46" s="49"/>
      <c r="F46" s="50" t="s">
        <v>252</v>
      </c>
      <c r="G46" s="50"/>
      <c r="H46" s="51">
        <v>168.09974204643163</v>
      </c>
      <c r="I46" s="52"/>
      <c r="J46" s="53"/>
      <c r="K46" s="53"/>
      <c r="L46" s="53"/>
      <c r="M46" s="53"/>
      <c r="N46" s="53"/>
      <c r="O46" s="53"/>
      <c r="P46" s="53"/>
      <c r="Q46" s="53"/>
      <c r="R46" s="53"/>
      <c r="S46" s="53"/>
      <c r="T46" s="53"/>
      <c r="U46" s="53"/>
      <c r="V46" s="53"/>
      <c r="W46" s="52"/>
      <c r="X46" s="53"/>
      <c r="Y46" s="53"/>
      <c r="Z46" s="53"/>
      <c r="AA46" s="53"/>
      <c r="AB46" s="53"/>
      <c r="AC46" s="53"/>
      <c r="AD46" s="53"/>
      <c r="AE46" s="53"/>
      <c r="AF46" s="53"/>
      <c r="AG46" s="53"/>
      <c r="AH46" s="53"/>
      <c r="AI46" s="53"/>
      <c r="AJ46" s="53"/>
      <c r="AK46" s="53"/>
      <c r="AL46" s="53"/>
      <c r="AM46" s="53"/>
      <c r="AN46" s="53"/>
      <c r="AO46" s="53"/>
      <c r="AP46" s="53"/>
      <c r="AQ46" s="53"/>
      <c r="AR46" s="53"/>
      <c r="AS46" s="53"/>
      <c r="AT46" s="52"/>
      <c r="AU46" s="53"/>
      <c r="AV46" s="53"/>
      <c r="AW46" s="53"/>
      <c r="AX46" s="53"/>
      <c r="AY46" s="53"/>
      <c r="AZ46" s="52"/>
      <c r="BA46" s="53"/>
      <c r="BB46" s="53"/>
      <c r="BC46" s="53"/>
      <c r="BD46" s="53"/>
      <c r="BE46" s="53"/>
      <c r="BF46" s="53"/>
      <c r="BG46" s="53"/>
      <c r="BH46" s="53"/>
      <c r="BI46" s="53"/>
      <c r="BJ46" s="53"/>
      <c r="BK46" s="53"/>
      <c r="BL46" s="53"/>
      <c r="BM46" s="53"/>
      <c r="BN46" s="53"/>
      <c r="BO46" s="52"/>
      <c r="BP46" s="53"/>
      <c r="BQ46" s="53"/>
      <c r="BR46" s="54"/>
      <c r="BS46" s="54">
        <v>139.55765739944587</v>
      </c>
      <c r="BT46" s="52">
        <v>28.542084646985764</v>
      </c>
    </row>
    <row r="47" spans="1:72">
      <c r="A47" s="55"/>
      <c r="B47" s="49"/>
      <c r="C47" s="48" t="s">
        <v>167</v>
      </c>
      <c r="D47" s="49" t="s">
        <v>253</v>
      </c>
      <c r="E47" s="49"/>
      <c r="F47" s="50" t="s">
        <v>254</v>
      </c>
      <c r="G47" s="50"/>
      <c r="H47" s="51">
        <v>0</v>
      </c>
      <c r="I47" s="52"/>
      <c r="J47" s="53"/>
      <c r="K47" s="53"/>
      <c r="L47" s="53"/>
      <c r="M47" s="53"/>
      <c r="N47" s="53"/>
      <c r="O47" s="53"/>
      <c r="P47" s="53"/>
      <c r="Q47" s="53"/>
      <c r="R47" s="53"/>
      <c r="S47" s="53"/>
      <c r="T47" s="53"/>
      <c r="U47" s="53"/>
      <c r="V47" s="53"/>
      <c r="W47" s="52"/>
      <c r="X47" s="53"/>
      <c r="Y47" s="53"/>
      <c r="Z47" s="53"/>
      <c r="AA47" s="53"/>
      <c r="AB47" s="53"/>
      <c r="AC47" s="53"/>
      <c r="AD47" s="53"/>
      <c r="AE47" s="53"/>
      <c r="AF47" s="53"/>
      <c r="AG47" s="53"/>
      <c r="AH47" s="53"/>
      <c r="AI47" s="53"/>
      <c r="AJ47" s="53"/>
      <c r="AK47" s="53"/>
      <c r="AL47" s="53"/>
      <c r="AM47" s="53"/>
      <c r="AN47" s="53"/>
      <c r="AO47" s="53"/>
      <c r="AP47" s="53"/>
      <c r="AQ47" s="53"/>
      <c r="AR47" s="53"/>
      <c r="AS47" s="53"/>
      <c r="AT47" s="52"/>
      <c r="AU47" s="53"/>
      <c r="AV47" s="53"/>
      <c r="AW47" s="53"/>
      <c r="AX47" s="53"/>
      <c r="AY47" s="53"/>
      <c r="AZ47" s="52"/>
      <c r="BA47" s="53"/>
      <c r="BB47" s="53"/>
      <c r="BC47" s="53"/>
      <c r="BD47" s="53"/>
      <c r="BE47" s="53"/>
      <c r="BF47" s="53"/>
      <c r="BG47" s="53"/>
      <c r="BH47" s="53"/>
      <c r="BI47" s="53"/>
      <c r="BJ47" s="53"/>
      <c r="BK47" s="53"/>
      <c r="BL47" s="53"/>
      <c r="BM47" s="53"/>
      <c r="BN47" s="53"/>
      <c r="BO47" s="52"/>
      <c r="BP47" s="53"/>
      <c r="BQ47" s="53"/>
      <c r="BR47" s="54"/>
      <c r="BS47" s="54"/>
      <c r="BT47" s="52">
        <v>0</v>
      </c>
    </row>
    <row r="48" spans="1:72">
      <c r="A48" s="55"/>
      <c r="B48" s="49"/>
      <c r="C48" s="48" t="s">
        <v>167</v>
      </c>
      <c r="D48" s="49" t="s">
        <v>255</v>
      </c>
      <c r="E48" s="49"/>
      <c r="F48" s="50" t="s">
        <v>256</v>
      </c>
      <c r="G48" s="50"/>
      <c r="H48" s="51">
        <v>6.1144549536638957</v>
      </c>
      <c r="I48" s="52"/>
      <c r="J48" s="53"/>
      <c r="K48" s="53"/>
      <c r="L48" s="53"/>
      <c r="M48" s="53"/>
      <c r="N48" s="53"/>
      <c r="O48" s="53"/>
      <c r="P48" s="53"/>
      <c r="Q48" s="53"/>
      <c r="R48" s="53"/>
      <c r="S48" s="53"/>
      <c r="T48" s="53"/>
      <c r="U48" s="53"/>
      <c r="V48" s="53"/>
      <c r="W48" s="52"/>
      <c r="X48" s="53"/>
      <c r="Y48" s="53"/>
      <c r="Z48" s="53"/>
      <c r="AA48" s="53"/>
      <c r="AB48" s="53"/>
      <c r="AC48" s="53"/>
      <c r="AD48" s="53"/>
      <c r="AE48" s="53"/>
      <c r="AF48" s="53"/>
      <c r="AG48" s="53"/>
      <c r="AH48" s="53"/>
      <c r="AI48" s="53"/>
      <c r="AJ48" s="53"/>
      <c r="AK48" s="53"/>
      <c r="AL48" s="53"/>
      <c r="AM48" s="53"/>
      <c r="AN48" s="53"/>
      <c r="AO48" s="53"/>
      <c r="AP48" s="53"/>
      <c r="AQ48" s="53"/>
      <c r="AR48" s="53"/>
      <c r="AS48" s="53"/>
      <c r="AT48" s="52"/>
      <c r="AU48" s="53"/>
      <c r="AV48" s="53"/>
      <c r="AW48" s="53"/>
      <c r="AX48" s="53"/>
      <c r="AY48" s="53"/>
      <c r="AZ48" s="52"/>
      <c r="BA48" s="53"/>
      <c r="BB48" s="53"/>
      <c r="BC48" s="53"/>
      <c r="BD48" s="53"/>
      <c r="BE48" s="53"/>
      <c r="BF48" s="53"/>
      <c r="BG48" s="53"/>
      <c r="BH48" s="53"/>
      <c r="BI48" s="53"/>
      <c r="BJ48" s="53"/>
      <c r="BK48" s="53"/>
      <c r="BL48" s="53"/>
      <c r="BM48" s="53"/>
      <c r="BN48" s="53"/>
      <c r="BO48" s="52"/>
      <c r="BP48" s="53"/>
      <c r="BQ48" s="53"/>
      <c r="BR48" s="54"/>
      <c r="BS48" s="54"/>
      <c r="BT48" s="52">
        <v>6.1144549536638957</v>
      </c>
    </row>
    <row r="49" spans="1:72">
      <c r="A49" s="55"/>
      <c r="B49" s="49"/>
      <c r="C49" s="48" t="s">
        <v>167</v>
      </c>
      <c r="D49" s="49" t="s">
        <v>257</v>
      </c>
      <c r="E49" s="49"/>
      <c r="F49" s="50" t="s">
        <v>258</v>
      </c>
      <c r="G49" s="50"/>
      <c r="H49" s="51">
        <v>2.4839973249259577</v>
      </c>
      <c r="I49" s="52"/>
      <c r="J49" s="53"/>
      <c r="K49" s="53"/>
      <c r="L49" s="53"/>
      <c r="M49" s="53"/>
      <c r="N49" s="53"/>
      <c r="O49" s="53"/>
      <c r="P49" s="53"/>
      <c r="Q49" s="53"/>
      <c r="R49" s="53"/>
      <c r="S49" s="53"/>
      <c r="T49" s="53"/>
      <c r="U49" s="53"/>
      <c r="V49" s="53"/>
      <c r="W49" s="52"/>
      <c r="X49" s="53"/>
      <c r="Y49" s="53"/>
      <c r="Z49" s="53"/>
      <c r="AA49" s="53"/>
      <c r="AB49" s="53"/>
      <c r="AC49" s="53"/>
      <c r="AD49" s="53"/>
      <c r="AE49" s="53"/>
      <c r="AF49" s="53"/>
      <c r="AG49" s="53"/>
      <c r="AH49" s="53"/>
      <c r="AI49" s="53"/>
      <c r="AJ49" s="53"/>
      <c r="AK49" s="53"/>
      <c r="AL49" s="53"/>
      <c r="AM49" s="53"/>
      <c r="AN49" s="53"/>
      <c r="AO49" s="53"/>
      <c r="AP49" s="53"/>
      <c r="AQ49" s="53"/>
      <c r="AR49" s="53"/>
      <c r="AS49" s="53"/>
      <c r="AT49" s="52"/>
      <c r="AU49" s="53"/>
      <c r="AV49" s="53"/>
      <c r="AW49" s="53"/>
      <c r="AX49" s="53"/>
      <c r="AY49" s="53"/>
      <c r="AZ49" s="52"/>
      <c r="BA49" s="53"/>
      <c r="BB49" s="53"/>
      <c r="BC49" s="53"/>
      <c r="BD49" s="53"/>
      <c r="BE49" s="53"/>
      <c r="BF49" s="53"/>
      <c r="BG49" s="53"/>
      <c r="BH49" s="53"/>
      <c r="BI49" s="53"/>
      <c r="BJ49" s="53"/>
      <c r="BK49" s="53"/>
      <c r="BL49" s="53"/>
      <c r="BM49" s="53"/>
      <c r="BN49" s="53"/>
      <c r="BO49" s="52"/>
      <c r="BP49" s="53"/>
      <c r="BQ49" s="53"/>
      <c r="BR49" s="54"/>
      <c r="BS49" s="54"/>
      <c r="BT49" s="52">
        <v>2.4839973249259577</v>
      </c>
    </row>
    <row r="50" spans="1:72">
      <c r="A50" s="55"/>
      <c r="B50" s="49"/>
      <c r="C50" s="48" t="s">
        <v>167</v>
      </c>
      <c r="D50" s="49" t="s">
        <v>259</v>
      </c>
      <c r="E50" s="49"/>
      <c r="F50" s="50" t="s">
        <v>260</v>
      </c>
      <c r="G50" s="50"/>
      <c r="H50" s="51">
        <v>0</v>
      </c>
      <c r="I50" s="52"/>
      <c r="J50" s="53"/>
      <c r="K50" s="53"/>
      <c r="L50" s="53"/>
      <c r="M50" s="53"/>
      <c r="N50" s="53"/>
      <c r="O50" s="53"/>
      <c r="P50" s="53"/>
      <c r="Q50" s="53"/>
      <c r="R50" s="53"/>
      <c r="S50" s="53"/>
      <c r="T50" s="53"/>
      <c r="U50" s="53"/>
      <c r="V50" s="53"/>
      <c r="W50" s="52"/>
      <c r="X50" s="53"/>
      <c r="Y50" s="53"/>
      <c r="Z50" s="53"/>
      <c r="AA50" s="53"/>
      <c r="AB50" s="53"/>
      <c r="AC50" s="53"/>
      <c r="AD50" s="53"/>
      <c r="AE50" s="53"/>
      <c r="AF50" s="53"/>
      <c r="AG50" s="53"/>
      <c r="AH50" s="53"/>
      <c r="AI50" s="53"/>
      <c r="AJ50" s="53"/>
      <c r="AK50" s="53"/>
      <c r="AL50" s="53"/>
      <c r="AM50" s="53"/>
      <c r="AN50" s="53"/>
      <c r="AO50" s="53"/>
      <c r="AP50" s="53"/>
      <c r="AQ50" s="53"/>
      <c r="AR50" s="53"/>
      <c r="AS50" s="53"/>
      <c r="AT50" s="52"/>
      <c r="AU50" s="53"/>
      <c r="AV50" s="53"/>
      <c r="AW50" s="53"/>
      <c r="AX50" s="53"/>
      <c r="AY50" s="53"/>
      <c r="AZ50" s="52"/>
      <c r="BA50" s="53"/>
      <c r="BB50" s="53"/>
      <c r="BC50" s="53"/>
      <c r="BD50" s="53"/>
      <c r="BE50" s="53"/>
      <c r="BF50" s="53"/>
      <c r="BG50" s="53"/>
      <c r="BH50" s="53"/>
      <c r="BI50" s="53"/>
      <c r="BJ50" s="53"/>
      <c r="BK50" s="53"/>
      <c r="BL50" s="53"/>
      <c r="BM50" s="53"/>
      <c r="BN50" s="53"/>
      <c r="BO50" s="52"/>
      <c r="BP50" s="53"/>
      <c r="BQ50" s="53"/>
      <c r="BR50" s="54"/>
      <c r="BS50" s="54"/>
      <c r="BT50" s="52">
        <v>0</v>
      </c>
    </row>
    <row r="51" spans="1:72">
      <c r="A51" s="55"/>
      <c r="B51" s="49"/>
      <c r="C51" s="48" t="s">
        <v>167</v>
      </c>
      <c r="D51" s="49" t="s">
        <v>261</v>
      </c>
      <c r="E51" s="49"/>
      <c r="F51" s="50" t="s">
        <v>262</v>
      </c>
      <c r="G51" s="50"/>
      <c r="H51" s="51">
        <v>0</v>
      </c>
      <c r="I51" s="52"/>
      <c r="J51" s="53"/>
      <c r="K51" s="53"/>
      <c r="L51" s="53"/>
      <c r="M51" s="53"/>
      <c r="N51" s="53"/>
      <c r="O51" s="53"/>
      <c r="P51" s="53"/>
      <c r="Q51" s="53"/>
      <c r="R51" s="53"/>
      <c r="S51" s="53"/>
      <c r="T51" s="53"/>
      <c r="U51" s="53"/>
      <c r="V51" s="53"/>
      <c r="W51" s="52"/>
      <c r="X51" s="53"/>
      <c r="Y51" s="53"/>
      <c r="Z51" s="53"/>
      <c r="AA51" s="53"/>
      <c r="AB51" s="53"/>
      <c r="AC51" s="53"/>
      <c r="AD51" s="53"/>
      <c r="AE51" s="53"/>
      <c r="AF51" s="53"/>
      <c r="AG51" s="53"/>
      <c r="AH51" s="53"/>
      <c r="AI51" s="53"/>
      <c r="AJ51" s="53"/>
      <c r="AK51" s="53"/>
      <c r="AL51" s="53"/>
      <c r="AM51" s="53"/>
      <c r="AN51" s="53"/>
      <c r="AO51" s="53"/>
      <c r="AP51" s="53"/>
      <c r="AQ51" s="53"/>
      <c r="AR51" s="53"/>
      <c r="AS51" s="53"/>
      <c r="AT51" s="52"/>
      <c r="AU51" s="53"/>
      <c r="AV51" s="53"/>
      <c r="AW51" s="53"/>
      <c r="AX51" s="53"/>
      <c r="AY51" s="53"/>
      <c r="AZ51" s="52"/>
      <c r="BA51" s="53"/>
      <c r="BB51" s="53"/>
      <c r="BC51" s="53"/>
      <c r="BD51" s="53"/>
      <c r="BE51" s="53"/>
      <c r="BF51" s="53"/>
      <c r="BG51" s="53"/>
      <c r="BH51" s="53"/>
      <c r="BI51" s="53"/>
      <c r="BJ51" s="53"/>
      <c r="BK51" s="53"/>
      <c r="BL51" s="53"/>
      <c r="BM51" s="53"/>
      <c r="BN51" s="53"/>
      <c r="BO51" s="52"/>
      <c r="BP51" s="53"/>
      <c r="BQ51" s="53"/>
      <c r="BR51" s="54"/>
      <c r="BS51" s="54"/>
      <c r="BT51" s="52">
        <v>0</v>
      </c>
    </row>
    <row r="52" spans="1:72">
      <c r="A52" s="55"/>
      <c r="B52" s="49"/>
      <c r="C52" s="48" t="s">
        <v>167</v>
      </c>
      <c r="D52" s="49" t="s">
        <v>263</v>
      </c>
      <c r="E52" s="49"/>
      <c r="F52" s="50" t="s">
        <v>264</v>
      </c>
      <c r="G52" s="50"/>
      <c r="H52" s="51">
        <v>19.94363236839591</v>
      </c>
      <c r="I52" s="52"/>
      <c r="J52" s="53"/>
      <c r="K52" s="53"/>
      <c r="L52" s="53"/>
      <c r="M52" s="53"/>
      <c r="N52" s="53"/>
      <c r="O52" s="53"/>
      <c r="P52" s="53"/>
      <c r="Q52" s="53"/>
      <c r="R52" s="53"/>
      <c r="S52" s="53"/>
      <c r="T52" s="53"/>
      <c r="U52" s="53"/>
      <c r="V52" s="53"/>
      <c r="W52" s="52"/>
      <c r="X52" s="53"/>
      <c r="Y52" s="53"/>
      <c r="Z52" s="53"/>
      <c r="AA52" s="53"/>
      <c r="AB52" s="53"/>
      <c r="AC52" s="53"/>
      <c r="AD52" s="53"/>
      <c r="AE52" s="53"/>
      <c r="AF52" s="53"/>
      <c r="AG52" s="53"/>
      <c r="AH52" s="53"/>
      <c r="AI52" s="53"/>
      <c r="AJ52" s="53"/>
      <c r="AK52" s="53"/>
      <c r="AL52" s="53"/>
      <c r="AM52" s="53"/>
      <c r="AN52" s="53"/>
      <c r="AO52" s="53"/>
      <c r="AP52" s="53"/>
      <c r="AQ52" s="53"/>
      <c r="AR52" s="53"/>
      <c r="AS52" s="53"/>
      <c r="AT52" s="52"/>
      <c r="AU52" s="53"/>
      <c r="AV52" s="53"/>
      <c r="AW52" s="53"/>
      <c r="AX52" s="53"/>
      <c r="AY52" s="53"/>
      <c r="AZ52" s="52"/>
      <c r="BA52" s="53"/>
      <c r="BB52" s="53"/>
      <c r="BC52" s="53"/>
      <c r="BD52" s="53"/>
      <c r="BE52" s="53"/>
      <c r="BF52" s="53"/>
      <c r="BG52" s="53"/>
      <c r="BH52" s="53"/>
      <c r="BI52" s="53"/>
      <c r="BJ52" s="53"/>
      <c r="BK52" s="53"/>
      <c r="BL52" s="53"/>
      <c r="BM52" s="53"/>
      <c r="BN52" s="53"/>
      <c r="BO52" s="52"/>
      <c r="BP52" s="53"/>
      <c r="BQ52" s="53"/>
      <c r="BR52" s="54"/>
      <c r="BS52" s="54"/>
      <c r="BT52" s="52">
        <v>19.94363236839591</v>
      </c>
    </row>
    <row r="53" spans="1:72">
      <c r="A53" s="55"/>
      <c r="B53" s="49"/>
      <c r="C53" s="48" t="s">
        <v>167</v>
      </c>
      <c r="D53" s="49" t="s">
        <v>265</v>
      </c>
      <c r="E53" s="49"/>
      <c r="F53" s="50" t="s">
        <v>266</v>
      </c>
      <c r="G53" s="50"/>
      <c r="H53" s="51">
        <v>0</v>
      </c>
      <c r="I53" s="52"/>
      <c r="J53" s="53"/>
      <c r="K53" s="53"/>
      <c r="L53" s="53"/>
      <c r="M53" s="53"/>
      <c r="N53" s="53"/>
      <c r="O53" s="53"/>
      <c r="P53" s="53"/>
      <c r="Q53" s="53"/>
      <c r="R53" s="53"/>
      <c r="S53" s="53"/>
      <c r="T53" s="53"/>
      <c r="U53" s="53"/>
      <c r="V53" s="53"/>
      <c r="W53" s="52"/>
      <c r="X53" s="53"/>
      <c r="Y53" s="53"/>
      <c r="Z53" s="53"/>
      <c r="AA53" s="53"/>
      <c r="AB53" s="53"/>
      <c r="AC53" s="53"/>
      <c r="AD53" s="53"/>
      <c r="AE53" s="53"/>
      <c r="AF53" s="53"/>
      <c r="AG53" s="53"/>
      <c r="AH53" s="53"/>
      <c r="AI53" s="53"/>
      <c r="AJ53" s="53"/>
      <c r="AK53" s="53"/>
      <c r="AL53" s="53"/>
      <c r="AM53" s="53"/>
      <c r="AN53" s="53"/>
      <c r="AO53" s="53"/>
      <c r="AP53" s="53"/>
      <c r="AQ53" s="53"/>
      <c r="AR53" s="53"/>
      <c r="AS53" s="53"/>
      <c r="AT53" s="52"/>
      <c r="AU53" s="53"/>
      <c r="AV53" s="53"/>
      <c r="AW53" s="53"/>
      <c r="AX53" s="53"/>
      <c r="AY53" s="53"/>
      <c r="AZ53" s="52"/>
      <c r="BA53" s="53"/>
      <c r="BB53" s="53"/>
      <c r="BC53" s="53"/>
      <c r="BD53" s="53"/>
      <c r="BE53" s="53"/>
      <c r="BF53" s="53"/>
      <c r="BG53" s="53"/>
      <c r="BH53" s="53"/>
      <c r="BI53" s="53"/>
      <c r="BJ53" s="53"/>
      <c r="BK53" s="53"/>
      <c r="BL53" s="53"/>
      <c r="BM53" s="53"/>
      <c r="BN53" s="53"/>
      <c r="BO53" s="52"/>
      <c r="BP53" s="53"/>
      <c r="BQ53" s="53"/>
      <c r="BR53" s="54"/>
      <c r="BS53" s="54"/>
      <c r="BT53" s="52">
        <v>0</v>
      </c>
    </row>
    <row r="54" spans="1:72">
      <c r="A54" s="55"/>
      <c r="B54" s="49"/>
      <c r="C54" s="48" t="s">
        <v>167</v>
      </c>
      <c r="D54" s="49" t="s">
        <v>267</v>
      </c>
      <c r="E54" s="49"/>
      <c r="F54" s="50" t="s">
        <v>268</v>
      </c>
      <c r="G54" s="50"/>
      <c r="H54" s="51">
        <v>0</v>
      </c>
      <c r="I54" s="52"/>
      <c r="J54" s="53"/>
      <c r="K54" s="53"/>
      <c r="L54" s="53"/>
      <c r="M54" s="53"/>
      <c r="N54" s="53"/>
      <c r="O54" s="53"/>
      <c r="P54" s="53"/>
      <c r="Q54" s="53"/>
      <c r="R54" s="53"/>
      <c r="S54" s="53"/>
      <c r="T54" s="53"/>
      <c r="U54" s="53"/>
      <c r="V54" s="53"/>
      <c r="W54" s="52"/>
      <c r="X54" s="53"/>
      <c r="Y54" s="53"/>
      <c r="Z54" s="53"/>
      <c r="AA54" s="53"/>
      <c r="AB54" s="53"/>
      <c r="AC54" s="53"/>
      <c r="AD54" s="53"/>
      <c r="AE54" s="53"/>
      <c r="AF54" s="53"/>
      <c r="AG54" s="53"/>
      <c r="AH54" s="53"/>
      <c r="AI54" s="53"/>
      <c r="AJ54" s="53"/>
      <c r="AK54" s="53"/>
      <c r="AL54" s="53"/>
      <c r="AM54" s="53"/>
      <c r="AN54" s="53"/>
      <c r="AO54" s="53"/>
      <c r="AP54" s="53"/>
      <c r="AQ54" s="53"/>
      <c r="AR54" s="53"/>
      <c r="AS54" s="53"/>
      <c r="AT54" s="52"/>
      <c r="AU54" s="53"/>
      <c r="AV54" s="53"/>
      <c r="AW54" s="53"/>
      <c r="AX54" s="53"/>
      <c r="AY54" s="53"/>
      <c r="AZ54" s="52"/>
      <c r="BA54" s="53"/>
      <c r="BB54" s="53"/>
      <c r="BC54" s="53"/>
      <c r="BD54" s="53"/>
      <c r="BE54" s="53"/>
      <c r="BF54" s="53"/>
      <c r="BG54" s="53"/>
      <c r="BH54" s="53"/>
      <c r="BI54" s="53"/>
      <c r="BJ54" s="53"/>
      <c r="BK54" s="53"/>
      <c r="BL54" s="53"/>
      <c r="BM54" s="53"/>
      <c r="BN54" s="53"/>
      <c r="BO54" s="52"/>
      <c r="BP54" s="53"/>
      <c r="BQ54" s="53"/>
      <c r="BR54" s="54"/>
      <c r="BS54" s="54"/>
      <c r="BT54" s="52">
        <v>0</v>
      </c>
    </row>
    <row r="55" spans="1:72">
      <c r="A55" s="55"/>
      <c r="B55" s="49"/>
      <c r="C55" s="48" t="s">
        <v>167</v>
      </c>
      <c r="D55" s="49" t="s">
        <v>269</v>
      </c>
      <c r="E55" s="49"/>
      <c r="F55" s="50" t="s">
        <v>270</v>
      </c>
      <c r="G55" s="50"/>
      <c r="H55" s="51">
        <v>0</v>
      </c>
      <c r="I55" s="52"/>
      <c r="J55" s="53"/>
      <c r="K55" s="53"/>
      <c r="L55" s="53"/>
      <c r="M55" s="53"/>
      <c r="N55" s="53"/>
      <c r="O55" s="53"/>
      <c r="P55" s="53"/>
      <c r="Q55" s="53"/>
      <c r="R55" s="53"/>
      <c r="S55" s="53"/>
      <c r="T55" s="53"/>
      <c r="U55" s="53"/>
      <c r="V55" s="53"/>
      <c r="W55" s="52"/>
      <c r="X55" s="53"/>
      <c r="Y55" s="53"/>
      <c r="Z55" s="53"/>
      <c r="AA55" s="53"/>
      <c r="AB55" s="53"/>
      <c r="AC55" s="53"/>
      <c r="AD55" s="53"/>
      <c r="AE55" s="53"/>
      <c r="AF55" s="53"/>
      <c r="AG55" s="53"/>
      <c r="AH55" s="53"/>
      <c r="AI55" s="53"/>
      <c r="AJ55" s="53"/>
      <c r="AK55" s="53"/>
      <c r="AL55" s="53"/>
      <c r="AM55" s="53"/>
      <c r="AN55" s="53"/>
      <c r="AO55" s="53"/>
      <c r="AP55" s="53"/>
      <c r="AQ55" s="53"/>
      <c r="AR55" s="53"/>
      <c r="AS55" s="53"/>
      <c r="AT55" s="52"/>
      <c r="AU55" s="53"/>
      <c r="AV55" s="53"/>
      <c r="AW55" s="53"/>
      <c r="AX55" s="53"/>
      <c r="AY55" s="53"/>
      <c r="AZ55" s="52"/>
      <c r="BA55" s="53"/>
      <c r="BB55" s="53"/>
      <c r="BC55" s="53"/>
      <c r="BD55" s="53"/>
      <c r="BE55" s="53"/>
      <c r="BF55" s="53"/>
      <c r="BG55" s="53"/>
      <c r="BH55" s="53"/>
      <c r="BI55" s="53"/>
      <c r="BJ55" s="53"/>
      <c r="BK55" s="53"/>
      <c r="BL55" s="53"/>
      <c r="BM55" s="53"/>
      <c r="BN55" s="53"/>
      <c r="BO55" s="52"/>
      <c r="BP55" s="53"/>
      <c r="BQ55" s="53"/>
      <c r="BR55" s="54"/>
      <c r="BS55" s="54">
        <v>0</v>
      </c>
      <c r="BT55" s="52"/>
    </row>
    <row r="56" spans="1:72">
      <c r="A56" s="55"/>
      <c r="B56" s="49"/>
      <c r="C56" s="48" t="s">
        <v>167</v>
      </c>
      <c r="D56" s="49" t="s">
        <v>271</v>
      </c>
      <c r="E56" s="49"/>
      <c r="F56" s="50" t="s">
        <v>272</v>
      </c>
      <c r="G56" s="50"/>
      <c r="H56" s="51">
        <v>138.29177414732015</v>
      </c>
      <c r="I56" s="52"/>
      <c r="J56" s="53"/>
      <c r="K56" s="53"/>
      <c r="L56" s="53"/>
      <c r="M56" s="53"/>
      <c r="N56" s="53"/>
      <c r="O56" s="53"/>
      <c r="P56" s="53"/>
      <c r="Q56" s="53"/>
      <c r="R56" s="53"/>
      <c r="S56" s="53"/>
      <c r="T56" s="53"/>
      <c r="U56" s="53"/>
      <c r="V56" s="53"/>
      <c r="W56" s="52"/>
      <c r="X56" s="53"/>
      <c r="Y56" s="53"/>
      <c r="Z56" s="53"/>
      <c r="AA56" s="53"/>
      <c r="AB56" s="53"/>
      <c r="AC56" s="53"/>
      <c r="AD56" s="53"/>
      <c r="AE56" s="53"/>
      <c r="AF56" s="53"/>
      <c r="AG56" s="53"/>
      <c r="AH56" s="53"/>
      <c r="AI56" s="53"/>
      <c r="AJ56" s="53"/>
      <c r="AK56" s="53"/>
      <c r="AL56" s="53"/>
      <c r="AM56" s="53"/>
      <c r="AN56" s="53"/>
      <c r="AO56" s="53"/>
      <c r="AP56" s="53"/>
      <c r="AQ56" s="53"/>
      <c r="AR56" s="53"/>
      <c r="AS56" s="53"/>
      <c r="AT56" s="52"/>
      <c r="AU56" s="53"/>
      <c r="AV56" s="53"/>
      <c r="AW56" s="53"/>
      <c r="AX56" s="53"/>
      <c r="AY56" s="53"/>
      <c r="AZ56" s="52"/>
      <c r="BA56" s="53"/>
      <c r="BB56" s="53"/>
      <c r="BC56" s="53"/>
      <c r="BD56" s="53"/>
      <c r="BE56" s="53"/>
      <c r="BF56" s="53"/>
      <c r="BG56" s="53"/>
      <c r="BH56" s="53"/>
      <c r="BI56" s="53"/>
      <c r="BJ56" s="53"/>
      <c r="BK56" s="53"/>
      <c r="BL56" s="53"/>
      <c r="BM56" s="53"/>
      <c r="BN56" s="53"/>
      <c r="BO56" s="52"/>
      <c r="BP56" s="53"/>
      <c r="BQ56" s="53"/>
      <c r="BR56" s="54"/>
      <c r="BS56" s="54">
        <v>138.29177414732015</v>
      </c>
      <c r="BT56" s="52"/>
    </row>
    <row r="57" spans="1:72">
      <c r="A57" s="55"/>
      <c r="B57" s="49"/>
      <c r="C57" s="48" t="s">
        <v>167</v>
      </c>
      <c r="D57" s="49" t="s">
        <v>273</v>
      </c>
      <c r="E57" s="49"/>
      <c r="F57" s="50" t="s">
        <v>274</v>
      </c>
      <c r="G57" s="50"/>
      <c r="H57" s="51">
        <v>0.85984522785898532</v>
      </c>
      <c r="I57" s="52"/>
      <c r="J57" s="53"/>
      <c r="K57" s="53"/>
      <c r="L57" s="53"/>
      <c r="M57" s="53"/>
      <c r="N57" s="53"/>
      <c r="O57" s="53"/>
      <c r="P57" s="53"/>
      <c r="Q57" s="53"/>
      <c r="R57" s="53"/>
      <c r="S57" s="53"/>
      <c r="T57" s="53"/>
      <c r="U57" s="53"/>
      <c r="V57" s="53"/>
      <c r="W57" s="52"/>
      <c r="X57" s="53"/>
      <c r="Y57" s="53"/>
      <c r="Z57" s="53"/>
      <c r="AA57" s="53"/>
      <c r="AB57" s="53"/>
      <c r="AC57" s="53"/>
      <c r="AD57" s="53"/>
      <c r="AE57" s="53"/>
      <c r="AF57" s="53"/>
      <c r="AG57" s="53"/>
      <c r="AH57" s="53"/>
      <c r="AI57" s="53"/>
      <c r="AJ57" s="53"/>
      <c r="AK57" s="53"/>
      <c r="AL57" s="53"/>
      <c r="AM57" s="53"/>
      <c r="AN57" s="53"/>
      <c r="AO57" s="53"/>
      <c r="AP57" s="53"/>
      <c r="AQ57" s="53"/>
      <c r="AR57" s="53"/>
      <c r="AS57" s="53"/>
      <c r="AT57" s="52"/>
      <c r="AU57" s="53"/>
      <c r="AV57" s="53"/>
      <c r="AW57" s="53"/>
      <c r="AX57" s="53"/>
      <c r="AY57" s="53"/>
      <c r="AZ57" s="52"/>
      <c r="BA57" s="53"/>
      <c r="BB57" s="53"/>
      <c r="BC57" s="53"/>
      <c r="BD57" s="53"/>
      <c r="BE57" s="53"/>
      <c r="BF57" s="53"/>
      <c r="BG57" s="53"/>
      <c r="BH57" s="53"/>
      <c r="BI57" s="53"/>
      <c r="BJ57" s="53"/>
      <c r="BK57" s="53"/>
      <c r="BL57" s="53"/>
      <c r="BM57" s="53"/>
      <c r="BN57" s="53"/>
      <c r="BO57" s="52"/>
      <c r="BP57" s="53"/>
      <c r="BQ57" s="53"/>
      <c r="BR57" s="54"/>
      <c r="BS57" s="54">
        <v>0.85984522785898532</v>
      </c>
      <c r="BT57" s="52"/>
    </row>
    <row r="58" spans="1:72">
      <c r="A58" s="55"/>
      <c r="B58" s="49"/>
      <c r="C58" s="48" t="s">
        <v>167</v>
      </c>
      <c r="D58" s="49" t="s">
        <v>275</v>
      </c>
      <c r="E58" s="49"/>
      <c r="F58" s="50" t="s">
        <v>276</v>
      </c>
      <c r="G58" s="50"/>
      <c r="H58" s="51">
        <v>0.40603802426674307</v>
      </c>
      <c r="I58" s="52"/>
      <c r="J58" s="53"/>
      <c r="K58" s="53"/>
      <c r="L58" s="53"/>
      <c r="M58" s="53"/>
      <c r="N58" s="53"/>
      <c r="O58" s="53"/>
      <c r="P58" s="53"/>
      <c r="Q58" s="53"/>
      <c r="R58" s="53"/>
      <c r="S58" s="53"/>
      <c r="T58" s="53"/>
      <c r="U58" s="53"/>
      <c r="V58" s="53"/>
      <c r="W58" s="52"/>
      <c r="X58" s="53"/>
      <c r="Y58" s="53"/>
      <c r="Z58" s="53"/>
      <c r="AA58" s="53"/>
      <c r="AB58" s="53"/>
      <c r="AC58" s="53"/>
      <c r="AD58" s="53"/>
      <c r="AE58" s="53"/>
      <c r="AF58" s="53"/>
      <c r="AG58" s="53"/>
      <c r="AH58" s="53"/>
      <c r="AI58" s="53"/>
      <c r="AJ58" s="53"/>
      <c r="AK58" s="53"/>
      <c r="AL58" s="53"/>
      <c r="AM58" s="53"/>
      <c r="AN58" s="53"/>
      <c r="AO58" s="53"/>
      <c r="AP58" s="53"/>
      <c r="AQ58" s="53"/>
      <c r="AR58" s="53"/>
      <c r="AS58" s="53"/>
      <c r="AT58" s="52"/>
      <c r="AU58" s="53"/>
      <c r="AV58" s="53"/>
      <c r="AW58" s="53"/>
      <c r="AX58" s="53"/>
      <c r="AY58" s="53"/>
      <c r="AZ58" s="52"/>
      <c r="BA58" s="53"/>
      <c r="BB58" s="53"/>
      <c r="BC58" s="53"/>
      <c r="BD58" s="53"/>
      <c r="BE58" s="53"/>
      <c r="BF58" s="53"/>
      <c r="BG58" s="53"/>
      <c r="BH58" s="53"/>
      <c r="BI58" s="53"/>
      <c r="BJ58" s="53"/>
      <c r="BK58" s="53"/>
      <c r="BL58" s="53"/>
      <c r="BM58" s="53"/>
      <c r="BN58" s="53"/>
      <c r="BO58" s="52"/>
      <c r="BP58" s="53"/>
      <c r="BQ58" s="53"/>
      <c r="BR58" s="54"/>
      <c r="BS58" s="54">
        <v>0.40603802426674307</v>
      </c>
      <c r="BT58" s="52"/>
    </row>
    <row r="59" spans="1:72">
      <c r="A59" s="55"/>
      <c r="B59" s="49"/>
      <c r="C59" s="48" t="s">
        <v>167</v>
      </c>
      <c r="D59" s="49" t="s">
        <v>277</v>
      </c>
      <c r="E59" s="49"/>
      <c r="F59" s="50" t="s">
        <v>278</v>
      </c>
      <c r="G59" s="50"/>
      <c r="H59" s="51">
        <v>0</v>
      </c>
      <c r="I59" s="52"/>
      <c r="J59" s="53"/>
      <c r="K59" s="53"/>
      <c r="L59" s="53"/>
      <c r="M59" s="53"/>
      <c r="N59" s="53"/>
      <c r="O59" s="53"/>
      <c r="P59" s="53"/>
      <c r="Q59" s="53"/>
      <c r="R59" s="53"/>
      <c r="S59" s="53"/>
      <c r="T59" s="53"/>
      <c r="U59" s="53"/>
      <c r="V59" s="53"/>
      <c r="W59" s="52"/>
      <c r="X59" s="53"/>
      <c r="Y59" s="53"/>
      <c r="Z59" s="53"/>
      <c r="AA59" s="53"/>
      <c r="AB59" s="53"/>
      <c r="AC59" s="53"/>
      <c r="AD59" s="53"/>
      <c r="AE59" s="53"/>
      <c r="AF59" s="53"/>
      <c r="AG59" s="53"/>
      <c r="AH59" s="53"/>
      <c r="AI59" s="53"/>
      <c r="AJ59" s="53"/>
      <c r="AK59" s="53"/>
      <c r="AL59" s="53"/>
      <c r="AM59" s="53"/>
      <c r="AN59" s="53"/>
      <c r="AO59" s="53"/>
      <c r="AP59" s="53"/>
      <c r="AQ59" s="53"/>
      <c r="AR59" s="53"/>
      <c r="AS59" s="53"/>
      <c r="AT59" s="52"/>
      <c r="AU59" s="53"/>
      <c r="AV59" s="53"/>
      <c r="AW59" s="53"/>
      <c r="AX59" s="53"/>
      <c r="AY59" s="53"/>
      <c r="AZ59" s="52"/>
      <c r="BA59" s="53"/>
      <c r="BB59" s="53"/>
      <c r="BC59" s="53"/>
      <c r="BD59" s="53"/>
      <c r="BE59" s="53"/>
      <c r="BF59" s="53"/>
      <c r="BG59" s="53"/>
      <c r="BH59" s="53"/>
      <c r="BI59" s="53"/>
      <c r="BJ59" s="53"/>
      <c r="BK59" s="53"/>
      <c r="BL59" s="53"/>
      <c r="BM59" s="53"/>
      <c r="BN59" s="53"/>
      <c r="BO59" s="52"/>
      <c r="BP59" s="53"/>
      <c r="BQ59" s="53"/>
      <c r="BR59" s="54"/>
      <c r="BS59" s="54">
        <v>0</v>
      </c>
      <c r="BT59" s="52"/>
    </row>
    <row r="60" spans="1:72">
      <c r="A60" s="55"/>
      <c r="B60" s="49"/>
      <c r="C60" s="48" t="s">
        <v>167</v>
      </c>
      <c r="D60" s="49" t="s">
        <v>279</v>
      </c>
      <c r="E60" s="49"/>
      <c r="F60" s="50" t="s">
        <v>280</v>
      </c>
      <c r="G60" s="50"/>
      <c r="H60" s="51">
        <v>0</v>
      </c>
      <c r="I60" s="52"/>
      <c r="J60" s="53"/>
      <c r="K60" s="53"/>
      <c r="L60" s="53"/>
      <c r="M60" s="53"/>
      <c r="N60" s="53"/>
      <c r="O60" s="53"/>
      <c r="P60" s="53"/>
      <c r="Q60" s="53"/>
      <c r="R60" s="53"/>
      <c r="S60" s="53"/>
      <c r="T60" s="53"/>
      <c r="U60" s="53"/>
      <c r="V60" s="53"/>
      <c r="W60" s="52"/>
      <c r="X60" s="53"/>
      <c r="Y60" s="53"/>
      <c r="Z60" s="53"/>
      <c r="AA60" s="53"/>
      <c r="AB60" s="53"/>
      <c r="AC60" s="53"/>
      <c r="AD60" s="53"/>
      <c r="AE60" s="53"/>
      <c r="AF60" s="53"/>
      <c r="AG60" s="53"/>
      <c r="AH60" s="53"/>
      <c r="AI60" s="53"/>
      <c r="AJ60" s="53"/>
      <c r="AK60" s="53"/>
      <c r="AL60" s="53"/>
      <c r="AM60" s="53"/>
      <c r="AN60" s="53"/>
      <c r="AO60" s="53"/>
      <c r="AP60" s="53"/>
      <c r="AQ60" s="53"/>
      <c r="AR60" s="53"/>
      <c r="AS60" s="53"/>
      <c r="AT60" s="52"/>
      <c r="AU60" s="53"/>
      <c r="AV60" s="53"/>
      <c r="AW60" s="53"/>
      <c r="AX60" s="53"/>
      <c r="AY60" s="53"/>
      <c r="AZ60" s="52"/>
      <c r="BA60" s="53"/>
      <c r="BB60" s="53"/>
      <c r="BC60" s="53"/>
      <c r="BD60" s="53"/>
      <c r="BE60" s="53"/>
      <c r="BF60" s="53"/>
      <c r="BG60" s="53"/>
      <c r="BH60" s="53"/>
      <c r="BI60" s="53"/>
      <c r="BJ60" s="53"/>
      <c r="BK60" s="53"/>
      <c r="BL60" s="53"/>
      <c r="BM60" s="53"/>
      <c r="BN60" s="53"/>
      <c r="BO60" s="52"/>
      <c r="BP60" s="53"/>
      <c r="BQ60" s="53"/>
      <c r="BR60" s="54"/>
      <c r="BS60" s="54">
        <v>0</v>
      </c>
      <c r="BT60" s="52"/>
    </row>
    <row r="61" spans="1:72">
      <c r="A61" s="55"/>
      <c r="B61" s="48" t="s">
        <v>167</v>
      </c>
      <c r="C61" s="49" t="s">
        <v>207</v>
      </c>
      <c r="D61" s="49"/>
      <c r="E61" s="49"/>
      <c r="F61" s="50" t="s">
        <v>281</v>
      </c>
      <c r="G61" s="50"/>
      <c r="H61" s="51">
        <v>453.73554982325402</v>
      </c>
      <c r="I61" s="52"/>
      <c r="J61" s="53"/>
      <c r="K61" s="53"/>
      <c r="L61" s="53"/>
      <c r="M61" s="53"/>
      <c r="N61" s="53"/>
      <c r="O61" s="53"/>
      <c r="P61" s="53"/>
      <c r="Q61" s="53"/>
      <c r="R61" s="53"/>
      <c r="S61" s="53"/>
      <c r="T61" s="53"/>
      <c r="U61" s="53"/>
      <c r="V61" s="53"/>
      <c r="W61" s="52"/>
      <c r="X61" s="53"/>
      <c r="Y61" s="53"/>
      <c r="Z61" s="53"/>
      <c r="AA61" s="53"/>
      <c r="AB61" s="53"/>
      <c r="AC61" s="53"/>
      <c r="AD61" s="53"/>
      <c r="AE61" s="53"/>
      <c r="AF61" s="53"/>
      <c r="AG61" s="53"/>
      <c r="AH61" s="53"/>
      <c r="AI61" s="53"/>
      <c r="AJ61" s="53"/>
      <c r="AK61" s="53"/>
      <c r="AL61" s="53"/>
      <c r="AM61" s="53"/>
      <c r="AN61" s="53"/>
      <c r="AO61" s="53"/>
      <c r="AP61" s="53"/>
      <c r="AQ61" s="53"/>
      <c r="AR61" s="53"/>
      <c r="AS61" s="53"/>
      <c r="AT61" s="52"/>
      <c r="AU61" s="53"/>
      <c r="AV61" s="53"/>
      <c r="AW61" s="53"/>
      <c r="AX61" s="53"/>
      <c r="AY61" s="53"/>
      <c r="AZ61" s="52"/>
      <c r="BA61" s="53"/>
      <c r="BB61" s="53"/>
      <c r="BC61" s="53"/>
      <c r="BD61" s="53"/>
      <c r="BE61" s="53"/>
      <c r="BF61" s="53"/>
      <c r="BG61" s="53"/>
      <c r="BH61" s="53"/>
      <c r="BI61" s="53"/>
      <c r="BJ61" s="53"/>
      <c r="BK61" s="53"/>
      <c r="BL61" s="53"/>
      <c r="BM61" s="53"/>
      <c r="BN61" s="53"/>
      <c r="BO61" s="52"/>
      <c r="BP61" s="53"/>
      <c r="BQ61" s="53"/>
      <c r="BR61" s="54"/>
      <c r="BS61" s="54">
        <v>0</v>
      </c>
      <c r="BT61" s="52">
        <v>453.73554982325402</v>
      </c>
    </row>
    <row r="62" spans="1:72">
      <c r="A62" s="55"/>
      <c r="B62" s="49"/>
      <c r="C62" s="48" t="s">
        <v>167</v>
      </c>
      <c r="D62" s="49" t="s">
        <v>282</v>
      </c>
      <c r="E62" s="49"/>
      <c r="F62" s="50" t="s">
        <v>283</v>
      </c>
      <c r="G62" s="50"/>
      <c r="H62" s="51">
        <v>0</v>
      </c>
      <c r="I62" s="52"/>
      <c r="J62" s="53"/>
      <c r="K62" s="53"/>
      <c r="L62" s="53"/>
      <c r="M62" s="53"/>
      <c r="N62" s="53"/>
      <c r="O62" s="53"/>
      <c r="P62" s="53"/>
      <c r="Q62" s="53"/>
      <c r="R62" s="53"/>
      <c r="S62" s="53"/>
      <c r="T62" s="53"/>
      <c r="U62" s="53"/>
      <c r="V62" s="53"/>
      <c r="W62" s="52"/>
      <c r="X62" s="53"/>
      <c r="Y62" s="53"/>
      <c r="Z62" s="53"/>
      <c r="AA62" s="53"/>
      <c r="AB62" s="53"/>
      <c r="AC62" s="53"/>
      <c r="AD62" s="53"/>
      <c r="AE62" s="53"/>
      <c r="AF62" s="53"/>
      <c r="AG62" s="53"/>
      <c r="AH62" s="53"/>
      <c r="AI62" s="53"/>
      <c r="AJ62" s="53"/>
      <c r="AK62" s="53"/>
      <c r="AL62" s="53"/>
      <c r="AM62" s="53"/>
      <c r="AN62" s="53"/>
      <c r="AO62" s="53"/>
      <c r="AP62" s="53"/>
      <c r="AQ62" s="53"/>
      <c r="AR62" s="53"/>
      <c r="AS62" s="53"/>
      <c r="AT62" s="52"/>
      <c r="AU62" s="53"/>
      <c r="AV62" s="53"/>
      <c r="AW62" s="53"/>
      <c r="AX62" s="53"/>
      <c r="AY62" s="53"/>
      <c r="AZ62" s="52"/>
      <c r="BA62" s="53"/>
      <c r="BB62" s="53"/>
      <c r="BC62" s="53"/>
      <c r="BD62" s="53"/>
      <c r="BE62" s="53"/>
      <c r="BF62" s="53"/>
      <c r="BG62" s="53"/>
      <c r="BH62" s="53"/>
      <c r="BI62" s="53"/>
      <c r="BJ62" s="53"/>
      <c r="BK62" s="53"/>
      <c r="BL62" s="53"/>
      <c r="BM62" s="53"/>
      <c r="BN62" s="53"/>
      <c r="BO62" s="52"/>
      <c r="BP62" s="53"/>
      <c r="BQ62" s="53"/>
      <c r="BR62" s="54"/>
      <c r="BS62" s="54"/>
      <c r="BT62" s="52">
        <v>0</v>
      </c>
    </row>
    <row r="63" spans="1:72">
      <c r="A63" s="55"/>
      <c r="B63" s="49"/>
      <c r="C63" s="48" t="s">
        <v>167</v>
      </c>
      <c r="D63" s="49" t="s">
        <v>284</v>
      </c>
      <c r="E63" s="49"/>
      <c r="F63" s="50" t="s">
        <v>285</v>
      </c>
      <c r="G63" s="50"/>
      <c r="H63" s="51">
        <v>442.91583070602843</v>
      </c>
      <c r="I63" s="52"/>
      <c r="J63" s="53"/>
      <c r="K63" s="53"/>
      <c r="L63" s="53"/>
      <c r="M63" s="53"/>
      <c r="N63" s="53"/>
      <c r="O63" s="53"/>
      <c r="P63" s="53"/>
      <c r="Q63" s="53"/>
      <c r="R63" s="53"/>
      <c r="S63" s="53"/>
      <c r="T63" s="53"/>
      <c r="U63" s="53"/>
      <c r="V63" s="53"/>
      <c r="W63" s="52"/>
      <c r="X63" s="53"/>
      <c r="Y63" s="53"/>
      <c r="Z63" s="53"/>
      <c r="AA63" s="53"/>
      <c r="AB63" s="53"/>
      <c r="AC63" s="53"/>
      <c r="AD63" s="53"/>
      <c r="AE63" s="53"/>
      <c r="AF63" s="53"/>
      <c r="AG63" s="53"/>
      <c r="AH63" s="53"/>
      <c r="AI63" s="53"/>
      <c r="AJ63" s="53"/>
      <c r="AK63" s="53"/>
      <c r="AL63" s="53"/>
      <c r="AM63" s="53"/>
      <c r="AN63" s="53"/>
      <c r="AO63" s="53"/>
      <c r="AP63" s="53"/>
      <c r="AQ63" s="53"/>
      <c r="AR63" s="53"/>
      <c r="AS63" s="53"/>
      <c r="AT63" s="52"/>
      <c r="AU63" s="53"/>
      <c r="AV63" s="53"/>
      <c r="AW63" s="53"/>
      <c r="AX63" s="53"/>
      <c r="AY63" s="53"/>
      <c r="AZ63" s="52"/>
      <c r="BA63" s="53"/>
      <c r="BB63" s="53"/>
      <c r="BC63" s="53"/>
      <c r="BD63" s="53"/>
      <c r="BE63" s="53"/>
      <c r="BF63" s="53"/>
      <c r="BG63" s="53"/>
      <c r="BH63" s="53"/>
      <c r="BI63" s="53"/>
      <c r="BJ63" s="53"/>
      <c r="BK63" s="53"/>
      <c r="BL63" s="53"/>
      <c r="BM63" s="53"/>
      <c r="BN63" s="53"/>
      <c r="BO63" s="52"/>
      <c r="BP63" s="53"/>
      <c r="BQ63" s="53"/>
      <c r="BR63" s="54"/>
      <c r="BS63" s="54"/>
      <c r="BT63" s="52">
        <v>442.91583070602843</v>
      </c>
    </row>
    <row r="64" spans="1:72">
      <c r="A64" s="55"/>
      <c r="B64" s="49"/>
      <c r="C64" s="48" t="s">
        <v>167</v>
      </c>
      <c r="D64" s="49" t="s">
        <v>286</v>
      </c>
      <c r="E64" s="49"/>
      <c r="F64" s="50" t="s">
        <v>287</v>
      </c>
      <c r="G64" s="50"/>
      <c r="H64" s="51">
        <v>10.843603706888315</v>
      </c>
      <c r="I64" s="52"/>
      <c r="J64" s="53"/>
      <c r="K64" s="53"/>
      <c r="L64" s="53"/>
      <c r="M64" s="53"/>
      <c r="N64" s="53"/>
      <c r="O64" s="53"/>
      <c r="P64" s="53"/>
      <c r="Q64" s="53"/>
      <c r="R64" s="53"/>
      <c r="S64" s="53"/>
      <c r="T64" s="53"/>
      <c r="U64" s="53"/>
      <c r="V64" s="53"/>
      <c r="W64" s="52"/>
      <c r="X64" s="53"/>
      <c r="Y64" s="53"/>
      <c r="Z64" s="53"/>
      <c r="AA64" s="53"/>
      <c r="AB64" s="53"/>
      <c r="AC64" s="53"/>
      <c r="AD64" s="53"/>
      <c r="AE64" s="53"/>
      <c r="AF64" s="53"/>
      <c r="AG64" s="53"/>
      <c r="AH64" s="53"/>
      <c r="AI64" s="53"/>
      <c r="AJ64" s="53"/>
      <c r="AK64" s="53"/>
      <c r="AL64" s="53"/>
      <c r="AM64" s="53"/>
      <c r="AN64" s="53"/>
      <c r="AO64" s="53"/>
      <c r="AP64" s="53"/>
      <c r="AQ64" s="53"/>
      <c r="AR64" s="53"/>
      <c r="AS64" s="53"/>
      <c r="AT64" s="52"/>
      <c r="AU64" s="53"/>
      <c r="AV64" s="53"/>
      <c r="AW64" s="53"/>
      <c r="AX64" s="53"/>
      <c r="AY64" s="53"/>
      <c r="AZ64" s="52"/>
      <c r="BA64" s="53"/>
      <c r="BB64" s="53"/>
      <c r="BC64" s="53"/>
      <c r="BD64" s="53"/>
      <c r="BE64" s="53"/>
      <c r="BF64" s="53"/>
      <c r="BG64" s="53"/>
      <c r="BH64" s="53"/>
      <c r="BI64" s="53"/>
      <c r="BJ64" s="53"/>
      <c r="BK64" s="53"/>
      <c r="BL64" s="53"/>
      <c r="BM64" s="53"/>
      <c r="BN64" s="53"/>
      <c r="BO64" s="52"/>
      <c r="BP64" s="53"/>
      <c r="BQ64" s="53"/>
      <c r="BR64" s="54"/>
      <c r="BS64" s="54"/>
      <c r="BT64" s="52">
        <v>10.843603706888315</v>
      </c>
    </row>
    <row r="65" spans="1:72">
      <c r="A65" s="55"/>
      <c r="B65" s="49"/>
      <c r="C65" s="48" t="s">
        <v>167</v>
      </c>
      <c r="D65" s="49" t="s">
        <v>288</v>
      </c>
      <c r="E65" s="49"/>
      <c r="F65" s="50" t="s">
        <v>289</v>
      </c>
      <c r="G65" s="50"/>
      <c r="H65" s="51">
        <v>0</v>
      </c>
      <c r="I65" s="52"/>
      <c r="J65" s="53"/>
      <c r="K65" s="53"/>
      <c r="L65" s="53"/>
      <c r="M65" s="53"/>
      <c r="N65" s="53"/>
      <c r="O65" s="53"/>
      <c r="P65" s="53"/>
      <c r="Q65" s="53"/>
      <c r="R65" s="53"/>
      <c r="S65" s="53"/>
      <c r="T65" s="53"/>
      <c r="U65" s="53"/>
      <c r="V65" s="53"/>
      <c r="W65" s="52"/>
      <c r="X65" s="53"/>
      <c r="Y65" s="53"/>
      <c r="Z65" s="53"/>
      <c r="AA65" s="53"/>
      <c r="AB65" s="53"/>
      <c r="AC65" s="53"/>
      <c r="AD65" s="53"/>
      <c r="AE65" s="53"/>
      <c r="AF65" s="53"/>
      <c r="AG65" s="53"/>
      <c r="AH65" s="53"/>
      <c r="AI65" s="53"/>
      <c r="AJ65" s="53"/>
      <c r="AK65" s="53"/>
      <c r="AL65" s="53"/>
      <c r="AM65" s="53"/>
      <c r="AN65" s="53"/>
      <c r="AO65" s="53"/>
      <c r="AP65" s="53"/>
      <c r="AQ65" s="53"/>
      <c r="AR65" s="53"/>
      <c r="AS65" s="53"/>
      <c r="AT65" s="52"/>
      <c r="AU65" s="53"/>
      <c r="AV65" s="53"/>
      <c r="AW65" s="53"/>
      <c r="AX65" s="53"/>
      <c r="AY65" s="53"/>
      <c r="AZ65" s="52"/>
      <c r="BA65" s="53"/>
      <c r="BB65" s="53"/>
      <c r="BC65" s="53"/>
      <c r="BD65" s="53"/>
      <c r="BE65" s="53"/>
      <c r="BF65" s="53"/>
      <c r="BG65" s="53"/>
      <c r="BH65" s="53"/>
      <c r="BI65" s="53"/>
      <c r="BJ65" s="53"/>
      <c r="BK65" s="53"/>
      <c r="BL65" s="53"/>
      <c r="BM65" s="53"/>
      <c r="BN65" s="53"/>
      <c r="BO65" s="52"/>
      <c r="BP65" s="53"/>
      <c r="BQ65" s="53"/>
      <c r="BR65" s="54"/>
      <c r="BS65" s="54"/>
      <c r="BT65" s="52">
        <v>0</v>
      </c>
    </row>
    <row r="66" spans="1:72">
      <c r="A66" s="55"/>
      <c r="B66" s="49"/>
      <c r="C66" s="48" t="s">
        <v>167</v>
      </c>
      <c r="D66" s="49" t="s">
        <v>290</v>
      </c>
      <c r="E66" s="49"/>
      <c r="F66" s="50" t="s">
        <v>291</v>
      </c>
      <c r="G66" s="50"/>
      <c r="H66" s="51">
        <v>0</v>
      </c>
      <c r="I66" s="52"/>
      <c r="J66" s="53"/>
      <c r="K66" s="53"/>
      <c r="L66" s="53"/>
      <c r="M66" s="53"/>
      <c r="N66" s="53"/>
      <c r="O66" s="53"/>
      <c r="P66" s="53"/>
      <c r="Q66" s="53"/>
      <c r="R66" s="53"/>
      <c r="S66" s="53"/>
      <c r="T66" s="53"/>
      <c r="U66" s="53"/>
      <c r="V66" s="53"/>
      <c r="W66" s="52"/>
      <c r="X66" s="53"/>
      <c r="Y66" s="53"/>
      <c r="Z66" s="53"/>
      <c r="AA66" s="53"/>
      <c r="AB66" s="53"/>
      <c r="AC66" s="53"/>
      <c r="AD66" s="53"/>
      <c r="AE66" s="53"/>
      <c r="AF66" s="53"/>
      <c r="AG66" s="53"/>
      <c r="AH66" s="53"/>
      <c r="AI66" s="53"/>
      <c r="AJ66" s="53"/>
      <c r="AK66" s="53"/>
      <c r="AL66" s="53"/>
      <c r="AM66" s="53"/>
      <c r="AN66" s="53"/>
      <c r="AO66" s="53"/>
      <c r="AP66" s="53"/>
      <c r="AQ66" s="53"/>
      <c r="AR66" s="53"/>
      <c r="AS66" s="53"/>
      <c r="AT66" s="52"/>
      <c r="AU66" s="53"/>
      <c r="AV66" s="53"/>
      <c r="AW66" s="53"/>
      <c r="AX66" s="53"/>
      <c r="AY66" s="53"/>
      <c r="AZ66" s="52"/>
      <c r="BA66" s="53"/>
      <c r="BB66" s="53"/>
      <c r="BC66" s="53"/>
      <c r="BD66" s="53"/>
      <c r="BE66" s="53"/>
      <c r="BF66" s="53"/>
      <c r="BG66" s="53"/>
      <c r="BH66" s="53"/>
      <c r="BI66" s="53"/>
      <c r="BJ66" s="53"/>
      <c r="BK66" s="53"/>
      <c r="BL66" s="53"/>
      <c r="BM66" s="53"/>
      <c r="BN66" s="53"/>
      <c r="BO66" s="52"/>
      <c r="BP66" s="53"/>
      <c r="BQ66" s="53"/>
      <c r="BR66" s="54"/>
      <c r="BS66" s="54"/>
      <c r="BT66" s="52">
        <v>0</v>
      </c>
    </row>
    <row r="67" spans="1:72">
      <c r="A67" s="55"/>
      <c r="B67" s="49"/>
      <c r="C67" s="48" t="s">
        <v>167</v>
      </c>
      <c r="D67" s="49" t="s">
        <v>292</v>
      </c>
      <c r="E67" s="49"/>
      <c r="F67" s="50" t="s">
        <v>293</v>
      </c>
      <c r="G67" s="50"/>
      <c r="H67" s="51">
        <v>0</v>
      </c>
      <c r="I67" s="52"/>
      <c r="J67" s="53"/>
      <c r="K67" s="53"/>
      <c r="L67" s="53"/>
      <c r="M67" s="53"/>
      <c r="N67" s="53"/>
      <c r="O67" s="53"/>
      <c r="P67" s="53"/>
      <c r="Q67" s="53"/>
      <c r="R67" s="53"/>
      <c r="S67" s="53"/>
      <c r="T67" s="53"/>
      <c r="U67" s="53"/>
      <c r="V67" s="53"/>
      <c r="W67" s="52"/>
      <c r="X67" s="53"/>
      <c r="Y67" s="53"/>
      <c r="Z67" s="53"/>
      <c r="AA67" s="53"/>
      <c r="AB67" s="53"/>
      <c r="AC67" s="53"/>
      <c r="AD67" s="53"/>
      <c r="AE67" s="53"/>
      <c r="AF67" s="53"/>
      <c r="AG67" s="53"/>
      <c r="AH67" s="53"/>
      <c r="AI67" s="53"/>
      <c r="AJ67" s="53"/>
      <c r="AK67" s="53"/>
      <c r="AL67" s="53"/>
      <c r="AM67" s="53"/>
      <c r="AN67" s="53"/>
      <c r="AO67" s="53"/>
      <c r="AP67" s="53"/>
      <c r="AQ67" s="53"/>
      <c r="AR67" s="53"/>
      <c r="AS67" s="53"/>
      <c r="AT67" s="52"/>
      <c r="AU67" s="53"/>
      <c r="AV67" s="53"/>
      <c r="AW67" s="53"/>
      <c r="AX67" s="53"/>
      <c r="AY67" s="53"/>
      <c r="AZ67" s="52"/>
      <c r="BA67" s="53"/>
      <c r="BB67" s="53"/>
      <c r="BC67" s="53"/>
      <c r="BD67" s="53"/>
      <c r="BE67" s="53"/>
      <c r="BF67" s="53"/>
      <c r="BG67" s="53"/>
      <c r="BH67" s="53"/>
      <c r="BI67" s="53"/>
      <c r="BJ67" s="53"/>
      <c r="BK67" s="53"/>
      <c r="BL67" s="53"/>
      <c r="BM67" s="53"/>
      <c r="BN67" s="53"/>
      <c r="BO67" s="52"/>
      <c r="BP67" s="53"/>
      <c r="BQ67" s="53"/>
      <c r="BR67" s="54"/>
      <c r="BS67" s="54"/>
      <c r="BT67" s="52">
        <v>0</v>
      </c>
    </row>
    <row r="68" spans="1:72">
      <c r="A68" s="55"/>
      <c r="B68" s="49"/>
      <c r="C68" s="48" t="s">
        <v>167</v>
      </c>
      <c r="D68" s="49" t="s">
        <v>294</v>
      </c>
      <c r="E68" s="49"/>
      <c r="F68" s="50" t="s">
        <v>295</v>
      </c>
      <c r="G68" s="50"/>
      <c r="H68" s="51">
        <v>0</v>
      </c>
      <c r="I68" s="52"/>
      <c r="J68" s="53"/>
      <c r="K68" s="53"/>
      <c r="L68" s="53"/>
      <c r="M68" s="53"/>
      <c r="N68" s="53"/>
      <c r="O68" s="53"/>
      <c r="P68" s="53"/>
      <c r="Q68" s="53"/>
      <c r="R68" s="53"/>
      <c r="S68" s="53"/>
      <c r="T68" s="53"/>
      <c r="U68" s="53"/>
      <c r="V68" s="53"/>
      <c r="W68" s="52"/>
      <c r="X68" s="53"/>
      <c r="Y68" s="53"/>
      <c r="Z68" s="53"/>
      <c r="AA68" s="53"/>
      <c r="AB68" s="53"/>
      <c r="AC68" s="53"/>
      <c r="AD68" s="53"/>
      <c r="AE68" s="53"/>
      <c r="AF68" s="53"/>
      <c r="AG68" s="53"/>
      <c r="AH68" s="53"/>
      <c r="AI68" s="53"/>
      <c r="AJ68" s="53"/>
      <c r="AK68" s="53"/>
      <c r="AL68" s="53"/>
      <c r="AM68" s="53"/>
      <c r="AN68" s="53"/>
      <c r="AO68" s="53"/>
      <c r="AP68" s="53"/>
      <c r="AQ68" s="53"/>
      <c r="AR68" s="53"/>
      <c r="AS68" s="53"/>
      <c r="AT68" s="52"/>
      <c r="AU68" s="53"/>
      <c r="AV68" s="53"/>
      <c r="AW68" s="53"/>
      <c r="AX68" s="53"/>
      <c r="AY68" s="53"/>
      <c r="AZ68" s="52"/>
      <c r="BA68" s="53"/>
      <c r="BB68" s="53"/>
      <c r="BC68" s="53"/>
      <c r="BD68" s="53"/>
      <c r="BE68" s="53"/>
      <c r="BF68" s="53"/>
      <c r="BG68" s="53"/>
      <c r="BH68" s="53"/>
      <c r="BI68" s="53"/>
      <c r="BJ68" s="53"/>
      <c r="BK68" s="53"/>
      <c r="BL68" s="53"/>
      <c r="BM68" s="53"/>
      <c r="BN68" s="53"/>
      <c r="BO68" s="52"/>
      <c r="BP68" s="53"/>
      <c r="BQ68" s="53"/>
      <c r="BR68" s="54"/>
      <c r="BS68" s="54"/>
      <c r="BT68" s="52">
        <v>0</v>
      </c>
    </row>
    <row r="69" spans="1:72">
      <c r="A69" s="55"/>
      <c r="B69" s="49"/>
      <c r="C69" s="48" t="s">
        <v>167</v>
      </c>
      <c r="D69" s="49" t="s">
        <v>296</v>
      </c>
      <c r="E69" s="49"/>
      <c r="F69" s="50" t="s">
        <v>297</v>
      </c>
      <c r="G69" s="50"/>
      <c r="H69" s="51">
        <v>0</v>
      </c>
      <c r="I69" s="52"/>
      <c r="J69" s="53"/>
      <c r="K69" s="53"/>
      <c r="L69" s="53"/>
      <c r="M69" s="53"/>
      <c r="N69" s="53"/>
      <c r="O69" s="53"/>
      <c r="P69" s="53"/>
      <c r="Q69" s="53"/>
      <c r="R69" s="53"/>
      <c r="S69" s="53"/>
      <c r="T69" s="53"/>
      <c r="U69" s="53"/>
      <c r="V69" s="53"/>
      <c r="W69" s="52"/>
      <c r="X69" s="53"/>
      <c r="Y69" s="53"/>
      <c r="Z69" s="53"/>
      <c r="AA69" s="53"/>
      <c r="AB69" s="53"/>
      <c r="AC69" s="53"/>
      <c r="AD69" s="53"/>
      <c r="AE69" s="53"/>
      <c r="AF69" s="53"/>
      <c r="AG69" s="53"/>
      <c r="AH69" s="53"/>
      <c r="AI69" s="53"/>
      <c r="AJ69" s="53"/>
      <c r="AK69" s="53"/>
      <c r="AL69" s="53"/>
      <c r="AM69" s="53"/>
      <c r="AN69" s="53"/>
      <c r="AO69" s="53"/>
      <c r="AP69" s="53"/>
      <c r="AQ69" s="53"/>
      <c r="AR69" s="53"/>
      <c r="AS69" s="53"/>
      <c r="AT69" s="52"/>
      <c r="AU69" s="53"/>
      <c r="AV69" s="53"/>
      <c r="AW69" s="53"/>
      <c r="AX69" s="53"/>
      <c r="AY69" s="53"/>
      <c r="AZ69" s="52"/>
      <c r="BA69" s="53"/>
      <c r="BB69" s="53"/>
      <c r="BC69" s="53"/>
      <c r="BD69" s="53"/>
      <c r="BE69" s="53"/>
      <c r="BF69" s="53"/>
      <c r="BG69" s="53"/>
      <c r="BH69" s="53"/>
      <c r="BI69" s="53"/>
      <c r="BJ69" s="53"/>
      <c r="BK69" s="53"/>
      <c r="BL69" s="53"/>
      <c r="BM69" s="53"/>
      <c r="BN69" s="53"/>
      <c r="BO69" s="52"/>
      <c r="BP69" s="53"/>
      <c r="BQ69" s="53"/>
      <c r="BR69" s="54"/>
      <c r="BS69" s="54"/>
      <c r="BT69" s="52">
        <v>0</v>
      </c>
    </row>
    <row r="70" spans="1:72">
      <c r="A70" s="55"/>
      <c r="B70" s="49"/>
      <c r="C70" s="48" t="s">
        <v>167</v>
      </c>
      <c r="D70" s="49" t="s">
        <v>298</v>
      </c>
      <c r="E70" s="49"/>
      <c r="F70" s="50" t="s">
        <v>299</v>
      </c>
      <c r="G70" s="50"/>
      <c r="H70" s="51">
        <v>0</v>
      </c>
      <c r="I70" s="52"/>
      <c r="J70" s="53"/>
      <c r="K70" s="53"/>
      <c r="L70" s="53"/>
      <c r="M70" s="53"/>
      <c r="N70" s="53"/>
      <c r="O70" s="53"/>
      <c r="P70" s="53"/>
      <c r="Q70" s="53"/>
      <c r="R70" s="53"/>
      <c r="S70" s="53"/>
      <c r="T70" s="53"/>
      <c r="U70" s="53"/>
      <c r="V70" s="53"/>
      <c r="W70" s="52"/>
      <c r="X70" s="53"/>
      <c r="Y70" s="53"/>
      <c r="Z70" s="53"/>
      <c r="AA70" s="53"/>
      <c r="AB70" s="53"/>
      <c r="AC70" s="53"/>
      <c r="AD70" s="53"/>
      <c r="AE70" s="53"/>
      <c r="AF70" s="53"/>
      <c r="AG70" s="53"/>
      <c r="AH70" s="53"/>
      <c r="AI70" s="53"/>
      <c r="AJ70" s="53"/>
      <c r="AK70" s="53"/>
      <c r="AL70" s="53"/>
      <c r="AM70" s="53"/>
      <c r="AN70" s="53"/>
      <c r="AO70" s="53"/>
      <c r="AP70" s="53"/>
      <c r="AQ70" s="53"/>
      <c r="AR70" s="53"/>
      <c r="AS70" s="53"/>
      <c r="AT70" s="52"/>
      <c r="AU70" s="53"/>
      <c r="AV70" s="53"/>
      <c r="AW70" s="53"/>
      <c r="AX70" s="53"/>
      <c r="AY70" s="53"/>
      <c r="AZ70" s="52"/>
      <c r="BA70" s="53"/>
      <c r="BB70" s="53"/>
      <c r="BC70" s="53"/>
      <c r="BD70" s="53"/>
      <c r="BE70" s="53"/>
      <c r="BF70" s="53"/>
      <c r="BG70" s="53"/>
      <c r="BH70" s="53"/>
      <c r="BI70" s="53"/>
      <c r="BJ70" s="53"/>
      <c r="BK70" s="53"/>
      <c r="BL70" s="53"/>
      <c r="BM70" s="53"/>
      <c r="BN70" s="53"/>
      <c r="BO70" s="52"/>
      <c r="BP70" s="53"/>
      <c r="BQ70" s="53"/>
      <c r="BR70" s="54"/>
      <c r="BS70" s="54"/>
      <c r="BT70" s="52">
        <v>0</v>
      </c>
    </row>
    <row r="71" spans="1:72">
      <c r="A71" s="55"/>
      <c r="B71" s="49"/>
      <c r="C71" s="48" t="s">
        <v>167</v>
      </c>
      <c r="D71" s="49" t="s">
        <v>300</v>
      </c>
      <c r="E71" s="49"/>
      <c r="F71" s="50" t="s">
        <v>301</v>
      </c>
      <c r="G71" s="50"/>
      <c r="H71" s="51">
        <v>0</v>
      </c>
      <c r="I71" s="52"/>
      <c r="J71" s="53"/>
      <c r="K71" s="53"/>
      <c r="L71" s="53"/>
      <c r="M71" s="53"/>
      <c r="N71" s="53"/>
      <c r="O71" s="53"/>
      <c r="P71" s="53"/>
      <c r="Q71" s="53"/>
      <c r="R71" s="53"/>
      <c r="S71" s="53"/>
      <c r="T71" s="53"/>
      <c r="U71" s="53"/>
      <c r="V71" s="53"/>
      <c r="W71" s="52"/>
      <c r="X71" s="53"/>
      <c r="Y71" s="53"/>
      <c r="Z71" s="53"/>
      <c r="AA71" s="53"/>
      <c r="AB71" s="53"/>
      <c r="AC71" s="53"/>
      <c r="AD71" s="53"/>
      <c r="AE71" s="53"/>
      <c r="AF71" s="53"/>
      <c r="AG71" s="53"/>
      <c r="AH71" s="53"/>
      <c r="AI71" s="53"/>
      <c r="AJ71" s="53"/>
      <c r="AK71" s="53"/>
      <c r="AL71" s="53"/>
      <c r="AM71" s="53"/>
      <c r="AN71" s="53"/>
      <c r="AO71" s="53"/>
      <c r="AP71" s="53"/>
      <c r="AQ71" s="53"/>
      <c r="AR71" s="53"/>
      <c r="AS71" s="53"/>
      <c r="AT71" s="52"/>
      <c r="AU71" s="53"/>
      <c r="AV71" s="53"/>
      <c r="AW71" s="53"/>
      <c r="AX71" s="53"/>
      <c r="AY71" s="53"/>
      <c r="AZ71" s="52"/>
      <c r="BA71" s="53"/>
      <c r="BB71" s="53"/>
      <c r="BC71" s="53"/>
      <c r="BD71" s="53"/>
      <c r="BE71" s="53"/>
      <c r="BF71" s="53"/>
      <c r="BG71" s="53"/>
      <c r="BH71" s="53"/>
      <c r="BI71" s="53"/>
      <c r="BJ71" s="53"/>
      <c r="BK71" s="53"/>
      <c r="BL71" s="53"/>
      <c r="BM71" s="53"/>
      <c r="BN71" s="53"/>
      <c r="BO71" s="52"/>
      <c r="BP71" s="53"/>
      <c r="BQ71" s="53"/>
      <c r="BR71" s="54"/>
      <c r="BS71" s="54"/>
      <c r="BT71" s="52">
        <v>0</v>
      </c>
    </row>
    <row r="72" spans="1:72">
      <c r="A72" s="55"/>
      <c r="B72" s="49"/>
      <c r="C72" s="48" t="s">
        <v>167</v>
      </c>
      <c r="D72" s="49" t="s">
        <v>302</v>
      </c>
      <c r="E72" s="49"/>
      <c r="F72" s="50" t="s">
        <v>303</v>
      </c>
      <c r="G72" s="50"/>
      <c r="H72" s="51">
        <v>0</v>
      </c>
      <c r="I72" s="52"/>
      <c r="J72" s="53"/>
      <c r="K72" s="53"/>
      <c r="L72" s="53"/>
      <c r="M72" s="53"/>
      <c r="N72" s="53"/>
      <c r="O72" s="53"/>
      <c r="P72" s="53"/>
      <c r="Q72" s="53"/>
      <c r="R72" s="53"/>
      <c r="S72" s="53"/>
      <c r="T72" s="53"/>
      <c r="U72" s="53"/>
      <c r="V72" s="53"/>
      <c r="W72" s="52"/>
      <c r="X72" s="53"/>
      <c r="Y72" s="53"/>
      <c r="Z72" s="53"/>
      <c r="AA72" s="53"/>
      <c r="AB72" s="53"/>
      <c r="AC72" s="53"/>
      <c r="AD72" s="53"/>
      <c r="AE72" s="53"/>
      <c r="AF72" s="53"/>
      <c r="AG72" s="53"/>
      <c r="AH72" s="53"/>
      <c r="AI72" s="53"/>
      <c r="AJ72" s="53"/>
      <c r="AK72" s="53"/>
      <c r="AL72" s="53"/>
      <c r="AM72" s="53"/>
      <c r="AN72" s="53"/>
      <c r="AO72" s="53"/>
      <c r="AP72" s="53"/>
      <c r="AQ72" s="53"/>
      <c r="AR72" s="53"/>
      <c r="AS72" s="53"/>
      <c r="AT72" s="52"/>
      <c r="AU72" s="53"/>
      <c r="AV72" s="53"/>
      <c r="AW72" s="53"/>
      <c r="AX72" s="53"/>
      <c r="AY72" s="53"/>
      <c r="AZ72" s="52"/>
      <c r="BA72" s="53"/>
      <c r="BB72" s="53"/>
      <c r="BC72" s="53"/>
      <c r="BD72" s="53"/>
      <c r="BE72" s="53"/>
      <c r="BF72" s="53"/>
      <c r="BG72" s="53"/>
      <c r="BH72" s="53"/>
      <c r="BI72" s="53"/>
      <c r="BJ72" s="53"/>
      <c r="BK72" s="53"/>
      <c r="BL72" s="53"/>
      <c r="BM72" s="53"/>
      <c r="BN72" s="53"/>
      <c r="BO72" s="52"/>
      <c r="BP72" s="53"/>
      <c r="BQ72" s="53"/>
      <c r="BR72" s="54"/>
      <c r="BS72" s="54">
        <v>0</v>
      </c>
      <c r="BT72" s="52"/>
    </row>
    <row r="73" spans="1:72">
      <c r="A73" s="55"/>
      <c r="B73" s="49"/>
      <c r="C73" s="48" t="s">
        <v>167</v>
      </c>
      <c r="D73" s="49" t="s">
        <v>304</v>
      </c>
      <c r="E73" s="49"/>
      <c r="F73" s="50" t="s">
        <v>305</v>
      </c>
      <c r="G73" s="50"/>
      <c r="H73" s="51">
        <v>0</v>
      </c>
      <c r="I73" s="52"/>
      <c r="J73" s="53"/>
      <c r="K73" s="53"/>
      <c r="L73" s="53"/>
      <c r="M73" s="53"/>
      <c r="N73" s="53"/>
      <c r="O73" s="53"/>
      <c r="P73" s="53"/>
      <c r="Q73" s="53"/>
      <c r="R73" s="53"/>
      <c r="S73" s="53"/>
      <c r="T73" s="53"/>
      <c r="U73" s="53"/>
      <c r="V73" s="53"/>
      <c r="W73" s="52"/>
      <c r="X73" s="53"/>
      <c r="Y73" s="53"/>
      <c r="Z73" s="53"/>
      <c r="AA73" s="53"/>
      <c r="AB73" s="53"/>
      <c r="AC73" s="53"/>
      <c r="AD73" s="53"/>
      <c r="AE73" s="53"/>
      <c r="AF73" s="53"/>
      <c r="AG73" s="53"/>
      <c r="AH73" s="53"/>
      <c r="AI73" s="53"/>
      <c r="AJ73" s="53"/>
      <c r="AK73" s="53"/>
      <c r="AL73" s="53"/>
      <c r="AM73" s="53"/>
      <c r="AN73" s="53"/>
      <c r="AO73" s="53"/>
      <c r="AP73" s="53"/>
      <c r="AQ73" s="53"/>
      <c r="AR73" s="53"/>
      <c r="AS73" s="53"/>
      <c r="AT73" s="52"/>
      <c r="AU73" s="53"/>
      <c r="AV73" s="53"/>
      <c r="AW73" s="53"/>
      <c r="AX73" s="53"/>
      <c r="AY73" s="53"/>
      <c r="AZ73" s="52"/>
      <c r="BA73" s="53"/>
      <c r="BB73" s="53"/>
      <c r="BC73" s="53"/>
      <c r="BD73" s="53"/>
      <c r="BE73" s="53"/>
      <c r="BF73" s="53"/>
      <c r="BG73" s="53"/>
      <c r="BH73" s="53"/>
      <c r="BI73" s="53"/>
      <c r="BJ73" s="53"/>
      <c r="BK73" s="53"/>
      <c r="BL73" s="53"/>
      <c r="BM73" s="53"/>
      <c r="BN73" s="53"/>
      <c r="BO73" s="52"/>
      <c r="BP73" s="53"/>
      <c r="BQ73" s="53"/>
      <c r="BR73" s="54"/>
      <c r="BS73" s="54">
        <v>0</v>
      </c>
      <c r="BT73" s="52"/>
    </row>
    <row r="74" spans="1:72">
      <c r="A74" s="55"/>
      <c r="B74" s="49"/>
      <c r="C74" s="48" t="s">
        <v>167</v>
      </c>
      <c r="D74" s="49" t="s">
        <v>306</v>
      </c>
      <c r="E74" s="49"/>
      <c r="F74" s="50" t="s">
        <v>307</v>
      </c>
      <c r="G74" s="50"/>
      <c r="H74" s="51">
        <v>0</v>
      </c>
      <c r="I74" s="52"/>
      <c r="J74" s="53"/>
      <c r="K74" s="53"/>
      <c r="L74" s="53"/>
      <c r="M74" s="53"/>
      <c r="N74" s="53"/>
      <c r="O74" s="53"/>
      <c r="P74" s="53"/>
      <c r="Q74" s="53"/>
      <c r="R74" s="53"/>
      <c r="S74" s="53"/>
      <c r="T74" s="53"/>
      <c r="U74" s="53"/>
      <c r="V74" s="53"/>
      <c r="W74" s="52"/>
      <c r="X74" s="53"/>
      <c r="Y74" s="53"/>
      <c r="Z74" s="53"/>
      <c r="AA74" s="53"/>
      <c r="AB74" s="53"/>
      <c r="AC74" s="53"/>
      <c r="AD74" s="53"/>
      <c r="AE74" s="53"/>
      <c r="AF74" s="53"/>
      <c r="AG74" s="53"/>
      <c r="AH74" s="53"/>
      <c r="AI74" s="53"/>
      <c r="AJ74" s="53"/>
      <c r="AK74" s="53"/>
      <c r="AL74" s="53"/>
      <c r="AM74" s="53"/>
      <c r="AN74" s="53"/>
      <c r="AO74" s="53"/>
      <c r="AP74" s="53"/>
      <c r="AQ74" s="53"/>
      <c r="AR74" s="53"/>
      <c r="AS74" s="53"/>
      <c r="AT74" s="52"/>
      <c r="AU74" s="53"/>
      <c r="AV74" s="53"/>
      <c r="AW74" s="53"/>
      <c r="AX74" s="53"/>
      <c r="AY74" s="53"/>
      <c r="AZ74" s="52"/>
      <c r="BA74" s="53"/>
      <c r="BB74" s="53"/>
      <c r="BC74" s="53"/>
      <c r="BD74" s="53"/>
      <c r="BE74" s="53"/>
      <c r="BF74" s="53"/>
      <c r="BG74" s="53"/>
      <c r="BH74" s="53"/>
      <c r="BI74" s="53"/>
      <c r="BJ74" s="53"/>
      <c r="BK74" s="53"/>
      <c r="BL74" s="53"/>
      <c r="BM74" s="53"/>
      <c r="BN74" s="53"/>
      <c r="BO74" s="52"/>
      <c r="BP74" s="53"/>
      <c r="BQ74" s="53"/>
      <c r="BR74" s="54"/>
      <c r="BS74" s="54">
        <v>0</v>
      </c>
      <c r="BT74" s="52"/>
    </row>
    <row r="75" spans="1:72">
      <c r="A75" s="55"/>
      <c r="B75" s="49"/>
      <c r="C75" s="48" t="s">
        <v>167</v>
      </c>
      <c r="D75" s="49" t="s">
        <v>308</v>
      </c>
      <c r="E75" s="49"/>
      <c r="F75" s="50" t="s">
        <v>309</v>
      </c>
      <c r="G75" s="50"/>
      <c r="H75" s="51">
        <v>0</v>
      </c>
      <c r="I75" s="52"/>
      <c r="J75" s="53"/>
      <c r="K75" s="53"/>
      <c r="L75" s="53"/>
      <c r="M75" s="53"/>
      <c r="N75" s="53"/>
      <c r="O75" s="53"/>
      <c r="P75" s="53"/>
      <c r="Q75" s="53"/>
      <c r="R75" s="53"/>
      <c r="S75" s="53"/>
      <c r="T75" s="53"/>
      <c r="U75" s="53"/>
      <c r="V75" s="53"/>
      <c r="W75" s="52"/>
      <c r="X75" s="53"/>
      <c r="Y75" s="53"/>
      <c r="Z75" s="53"/>
      <c r="AA75" s="53"/>
      <c r="AB75" s="53"/>
      <c r="AC75" s="53"/>
      <c r="AD75" s="53"/>
      <c r="AE75" s="53"/>
      <c r="AF75" s="53"/>
      <c r="AG75" s="53"/>
      <c r="AH75" s="53"/>
      <c r="AI75" s="53"/>
      <c r="AJ75" s="53"/>
      <c r="AK75" s="53"/>
      <c r="AL75" s="53"/>
      <c r="AM75" s="53"/>
      <c r="AN75" s="53"/>
      <c r="AO75" s="53"/>
      <c r="AP75" s="53"/>
      <c r="AQ75" s="53"/>
      <c r="AR75" s="53"/>
      <c r="AS75" s="53"/>
      <c r="AT75" s="52"/>
      <c r="AU75" s="53"/>
      <c r="AV75" s="53"/>
      <c r="AW75" s="53"/>
      <c r="AX75" s="53"/>
      <c r="AY75" s="53"/>
      <c r="AZ75" s="52"/>
      <c r="BA75" s="53"/>
      <c r="BB75" s="53"/>
      <c r="BC75" s="53"/>
      <c r="BD75" s="53"/>
      <c r="BE75" s="53"/>
      <c r="BF75" s="53"/>
      <c r="BG75" s="53"/>
      <c r="BH75" s="53"/>
      <c r="BI75" s="53"/>
      <c r="BJ75" s="53"/>
      <c r="BK75" s="53"/>
      <c r="BL75" s="53"/>
      <c r="BM75" s="53"/>
      <c r="BN75" s="53"/>
      <c r="BO75" s="52"/>
      <c r="BP75" s="53"/>
      <c r="BQ75" s="53"/>
      <c r="BR75" s="54"/>
      <c r="BS75" s="54">
        <v>0</v>
      </c>
      <c r="BT75" s="52"/>
    </row>
    <row r="76" spans="1:72">
      <c r="A76" s="55"/>
      <c r="B76" s="49"/>
      <c r="C76" s="48" t="s">
        <v>167</v>
      </c>
      <c r="D76" s="49" t="s">
        <v>310</v>
      </c>
      <c r="E76" s="49"/>
      <c r="F76" s="50" t="s">
        <v>311</v>
      </c>
      <c r="G76" s="50"/>
      <c r="H76" s="51">
        <v>0</v>
      </c>
      <c r="I76" s="52"/>
      <c r="J76" s="53"/>
      <c r="K76" s="53"/>
      <c r="L76" s="53"/>
      <c r="M76" s="53"/>
      <c r="N76" s="53"/>
      <c r="O76" s="53"/>
      <c r="P76" s="53"/>
      <c r="Q76" s="53"/>
      <c r="R76" s="53"/>
      <c r="S76" s="53"/>
      <c r="T76" s="53"/>
      <c r="U76" s="53"/>
      <c r="V76" s="53"/>
      <c r="W76" s="52"/>
      <c r="X76" s="53"/>
      <c r="Y76" s="53"/>
      <c r="Z76" s="53"/>
      <c r="AA76" s="53"/>
      <c r="AB76" s="53"/>
      <c r="AC76" s="53"/>
      <c r="AD76" s="53"/>
      <c r="AE76" s="53"/>
      <c r="AF76" s="53"/>
      <c r="AG76" s="53"/>
      <c r="AH76" s="53"/>
      <c r="AI76" s="53"/>
      <c r="AJ76" s="53"/>
      <c r="AK76" s="53"/>
      <c r="AL76" s="53"/>
      <c r="AM76" s="53"/>
      <c r="AN76" s="53"/>
      <c r="AO76" s="53"/>
      <c r="AP76" s="53"/>
      <c r="AQ76" s="53"/>
      <c r="AR76" s="53"/>
      <c r="AS76" s="53"/>
      <c r="AT76" s="52"/>
      <c r="AU76" s="53"/>
      <c r="AV76" s="53"/>
      <c r="AW76" s="53"/>
      <c r="AX76" s="53"/>
      <c r="AY76" s="53"/>
      <c r="AZ76" s="52"/>
      <c r="BA76" s="53"/>
      <c r="BB76" s="53"/>
      <c r="BC76" s="53"/>
      <c r="BD76" s="53"/>
      <c r="BE76" s="53"/>
      <c r="BF76" s="53"/>
      <c r="BG76" s="53"/>
      <c r="BH76" s="53"/>
      <c r="BI76" s="53"/>
      <c r="BJ76" s="53"/>
      <c r="BK76" s="53"/>
      <c r="BL76" s="53"/>
      <c r="BM76" s="53"/>
      <c r="BN76" s="53"/>
      <c r="BO76" s="52"/>
      <c r="BP76" s="53"/>
      <c r="BQ76" s="53"/>
      <c r="BR76" s="54"/>
      <c r="BS76" s="54">
        <v>0</v>
      </c>
      <c r="BT76" s="52"/>
    </row>
    <row r="77" spans="1:72">
      <c r="A77" s="55"/>
      <c r="B77" s="49"/>
      <c r="C77" s="48" t="s">
        <v>167</v>
      </c>
      <c r="D77" s="49" t="s">
        <v>312</v>
      </c>
      <c r="E77" s="49"/>
      <c r="F77" s="50" t="s">
        <v>313</v>
      </c>
      <c r="G77" s="50"/>
      <c r="H77" s="51">
        <v>0</v>
      </c>
      <c r="I77" s="52"/>
      <c r="J77" s="53"/>
      <c r="K77" s="53"/>
      <c r="L77" s="53"/>
      <c r="M77" s="53"/>
      <c r="N77" s="53"/>
      <c r="O77" s="53"/>
      <c r="P77" s="53"/>
      <c r="Q77" s="53"/>
      <c r="R77" s="53"/>
      <c r="S77" s="53"/>
      <c r="T77" s="53"/>
      <c r="U77" s="53"/>
      <c r="V77" s="53"/>
      <c r="W77" s="52"/>
      <c r="X77" s="53"/>
      <c r="Y77" s="53"/>
      <c r="Z77" s="53"/>
      <c r="AA77" s="53"/>
      <c r="AB77" s="53"/>
      <c r="AC77" s="53"/>
      <c r="AD77" s="53"/>
      <c r="AE77" s="53"/>
      <c r="AF77" s="53"/>
      <c r="AG77" s="53"/>
      <c r="AH77" s="53"/>
      <c r="AI77" s="53"/>
      <c r="AJ77" s="53"/>
      <c r="AK77" s="53"/>
      <c r="AL77" s="53"/>
      <c r="AM77" s="53"/>
      <c r="AN77" s="53"/>
      <c r="AO77" s="53"/>
      <c r="AP77" s="53"/>
      <c r="AQ77" s="53"/>
      <c r="AR77" s="53"/>
      <c r="AS77" s="53"/>
      <c r="AT77" s="52"/>
      <c r="AU77" s="53"/>
      <c r="AV77" s="53"/>
      <c r="AW77" s="53"/>
      <c r="AX77" s="53"/>
      <c r="AY77" s="53"/>
      <c r="AZ77" s="52"/>
      <c r="BA77" s="53"/>
      <c r="BB77" s="53"/>
      <c r="BC77" s="53"/>
      <c r="BD77" s="53"/>
      <c r="BE77" s="53"/>
      <c r="BF77" s="53"/>
      <c r="BG77" s="53"/>
      <c r="BH77" s="53"/>
      <c r="BI77" s="53"/>
      <c r="BJ77" s="53"/>
      <c r="BK77" s="53"/>
      <c r="BL77" s="53"/>
      <c r="BM77" s="53"/>
      <c r="BN77" s="53"/>
      <c r="BO77" s="52"/>
      <c r="BP77" s="53"/>
      <c r="BQ77" s="53"/>
      <c r="BR77" s="54"/>
      <c r="BS77" s="54">
        <v>0</v>
      </c>
      <c r="BT77" s="52"/>
    </row>
    <row r="78" spans="1:72">
      <c r="A78" s="55"/>
      <c r="B78" s="49"/>
      <c r="C78" s="48" t="s">
        <v>167</v>
      </c>
      <c r="D78" s="49" t="s">
        <v>314</v>
      </c>
      <c r="E78" s="49"/>
      <c r="F78" s="50" t="s">
        <v>315</v>
      </c>
      <c r="G78" s="50"/>
      <c r="H78" s="51">
        <v>0</v>
      </c>
      <c r="I78" s="52"/>
      <c r="J78" s="53"/>
      <c r="K78" s="53"/>
      <c r="L78" s="53"/>
      <c r="M78" s="53"/>
      <c r="N78" s="53"/>
      <c r="O78" s="53"/>
      <c r="P78" s="53"/>
      <c r="Q78" s="53"/>
      <c r="R78" s="53"/>
      <c r="S78" s="53"/>
      <c r="T78" s="53"/>
      <c r="U78" s="53"/>
      <c r="V78" s="53"/>
      <c r="W78" s="52"/>
      <c r="X78" s="53"/>
      <c r="Y78" s="53"/>
      <c r="Z78" s="53"/>
      <c r="AA78" s="53"/>
      <c r="AB78" s="53"/>
      <c r="AC78" s="53"/>
      <c r="AD78" s="53"/>
      <c r="AE78" s="53"/>
      <c r="AF78" s="53"/>
      <c r="AG78" s="53"/>
      <c r="AH78" s="53"/>
      <c r="AI78" s="53"/>
      <c r="AJ78" s="53"/>
      <c r="AK78" s="53"/>
      <c r="AL78" s="53"/>
      <c r="AM78" s="53"/>
      <c r="AN78" s="53"/>
      <c r="AO78" s="53"/>
      <c r="AP78" s="53"/>
      <c r="AQ78" s="53"/>
      <c r="AR78" s="53"/>
      <c r="AS78" s="53"/>
      <c r="AT78" s="52"/>
      <c r="AU78" s="53"/>
      <c r="AV78" s="53"/>
      <c r="AW78" s="53"/>
      <c r="AX78" s="53"/>
      <c r="AY78" s="53"/>
      <c r="AZ78" s="52"/>
      <c r="BA78" s="53"/>
      <c r="BB78" s="53"/>
      <c r="BC78" s="53"/>
      <c r="BD78" s="53"/>
      <c r="BE78" s="53"/>
      <c r="BF78" s="53"/>
      <c r="BG78" s="53"/>
      <c r="BH78" s="53"/>
      <c r="BI78" s="53"/>
      <c r="BJ78" s="53"/>
      <c r="BK78" s="53"/>
      <c r="BL78" s="53"/>
      <c r="BM78" s="53"/>
      <c r="BN78" s="53"/>
      <c r="BO78" s="52"/>
      <c r="BP78" s="53"/>
      <c r="BQ78" s="53"/>
      <c r="BR78" s="54"/>
      <c r="BS78" s="54">
        <v>0</v>
      </c>
      <c r="BT78" s="52"/>
    </row>
    <row r="79" spans="1:72">
      <c r="A79" s="48" t="s">
        <v>167</v>
      </c>
      <c r="B79" s="49" t="s">
        <v>316</v>
      </c>
      <c r="C79" s="49"/>
      <c r="D79" s="49"/>
      <c r="E79" s="49"/>
      <c r="F79" s="50" t="s">
        <v>317</v>
      </c>
      <c r="G79" s="50"/>
      <c r="H79" s="51">
        <v>0</v>
      </c>
      <c r="I79" s="52"/>
      <c r="J79" s="53"/>
      <c r="K79" s="53"/>
      <c r="L79" s="53"/>
      <c r="M79" s="53"/>
      <c r="N79" s="53"/>
      <c r="O79" s="53"/>
      <c r="P79" s="53"/>
      <c r="Q79" s="53"/>
      <c r="R79" s="53"/>
      <c r="S79" s="53"/>
      <c r="T79" s="53"/>
      <c r="U79" s="53"/>
      <c r="V79" s="53"/>
      <c r="W79" s="52"/>
      <c r="X79" s="53"/>
      <c r="Y79" s="53"/>
      <c r="Z79" s="53"/>
      <c r="AA79" s="53"/>
      <c r="AB79" s="53"/>
      <c r="AC79" s="53"/>
      <c r="AD79" s="53"/>
      <c r="AE79" s="53"/>
      <c r="AF79" s="53"/>
      <c r="AG79" s="53"/>
      <c r="AH79" s="53"/>
      <c r="AI79" s="53"/>
      <c r="AJ79" s="53"/>
      <c r="AK79" s="53"/>
      <c r="AL79" s="53"/>
      <c r="AM79" s="53"/>
      <c r="AN79" s="53"/>
      <c r="AO79" s="53"/>
      <c r="AP79" s="53"/>
      <c r="AQ79" s="53"/>
      <c r="AR79" s="53"/>
      <c r="AS79" s="53"/>
      <c r="AT79" s="52"/>
      <c r="AU79" s="53"/>
      <c r="AV79" s="53"/>
      <c r="AW79" s="53"/>
      <c r="AX79" s="53"/>
      <c r="AY79" s="53"/>
      <c r="AZ79" s="52"/>
      <c r="BA79" s="53"/>
      <c r="BB79" s="53"/>
      <c r="BC79" s="53"/>
      <c r="BD79" s="53"/>
      <c r="BE79" s="53"/>
      <c r="BF79" s="53"/>
      <c r="BG79" s="53"/>
      <c r="BH79" s="53"/>
      <c r="BI79" s="53"/>
      <c r="BJ79" s="53"/>
      <c r="BK79" s="53"/>
      <c r="BL79" s="53"/>
      <c r="BM79" s="53"/>
      <c r="BN79" s="53"/>
      <c r="BO79" s="52"/>
      <c r="BP79" s="53"/>
      <c r="BQ79" s="53"/>
      <c r="BR79" s="54"/>
      <c r="BS79" s="54">
        <v>0</v>
      </c>
      <c r="BT79" s="52">
        <v>0</v>
      </c>
    </row>
    <row r="80" spans="1:72">
      <c r="A80" s="48"/>
      <c r="B80" s="48" t="s">
        <v>167</v>
      </c>
      <c r="C80" s="49" t="s">
        <v>318</v>
      </c>
      <c r="D80" s="49"/>
      <c r="E80" s="49"/>
      <c r="F80" s="50" t="s">
        <v>319</v>
      </c>
      <c r="G80" s="50"/>
      <c r="H80" s="51">
        <v>0</v>
      </c>
      <c r="I80" s="52"/>
      <c r="J80" s="53"/>
      <c r="K80" s="53"/>
      <c r="L80" s="53"/>
      <c r="M80" s="53"/>
      <c r="N80" s="53"/>
      <c r="O80" s="53"/>
      <c r="P80" s="53"/>
      <c r="Q80" s="53"/>
      <c r="R80" s="53"/>
      <c r="S80" s="53"/>
      <c r="T80" s="53"/>
      <c r="U80" s="53"/>
      <c r="V80" s="53"/>
      <c r="W80" s="52"/>
      <c r="X80" s="53"/>
      <c r="Y80" s="53"/>
      <c r="Z80" s="53"/>
      <c r="AA80" s="53"/>
      <c r="AB80" s="53"/>
      <c r="AC80" s="53"/>
      <c r="AD80" s="53"/>
      <c r="AE80" s="53"/>
      <c r="AF80" s="53"/>
      <c r="AG80" s="53"/>
      <c r="AH80" s="53"/>
      <c r="AI80" s="53"/>
      <c r="AJ80" s="53"/>
      <c r="AK80" s="53"/>
      <c r="AL80" s="53"/>
      <c r="AM80" s="53"/>
      <c r="AN80" s="53"/>
      <c r="AO80" s="53"/>
      <c r="AP80" s="53"/>
      <c r="AQ80" s="53"/>
      <c r="AR80" s="53"/>
      <c r="AS80" s="53"/>
      <c r="AT80" s="52"/>
      <c r="AU80" s="53"/>
      <c r="AV80" s="53"/>
      <c r="AW80" s="53"/>
      <c r="AX80" s="53"/>
      <c r="AY80" s="53"/>
      <c r="AZ80" s="52"/>
      <c r="BA80" s="53"/>
      <c r="BB80" s="53"/>
      <c r="BC80" s="53"/>
      <c r="BD80" s="53"/>
      <c r="BE80" s="53"/>
      <c r="BF80" s="53"/>
      <c r="BG80" s="53"/>
      <c r="BH80" s="53"/>
      <c r="BI80" s="53"/>
      <c r="BJ80" s="53"/>
      <c r="BK80" s="53"/>
      <c r="BL80" s="53"/>
      <c r="BM80" s="53"/>
      <c r="BN80" s="53"/>
      <c r="BO80" s="52"/>
      <c r="BP80" s="53"/>
      <c r="BQ80" s="53"/>
      <c r="BR80" s="54"/>
      <c r="BS80" s="54"/>
      <c r="BT80" s="52">
        <v>0</v>
      </c>
    </row>
    <row r="81" spans="1:72">
      <c r="A81" s="48"/>
      <c r="B81" s="48" t="s">
        <v>167</v>
      </c>
      <c r="C81" s="49" t="s">
        <v>320</v>
      </c>
      <c r="D81" s="49"/>
      <c r="E81" s="49"/>
      <c r="F81" s="50" t="s">
        <v>321</v>
      </c>
      <c r="G81" s="50"/>
      <c r="H81" s="51">
        <v>0</v>
      </c>
      <c r="I81" s="52"/>
      <c r="J81" s="53"/>
      <c r="K81" s="53"/>
      <c r="L81" s="53"/>
      <c r="M81" s="53"/>
      <c r="N81" s="53"/>
      <c r="O81" s="53"/>
      <c r="P81" s="53"/>
      <c r="Q81" s="53"/>
      <c r="R81" s="53"/>
      <c r="S81" s="53"/>
      <c r="T81" s="53"/>
      <c r="U81" s="53"/>
      <c r="V81" s="53"/>
      <c r="W81" s="52"/>
      <c r="X81" s="53"/>
      <c r="Y81" s="53"/>
      <c r="Z81" s="53"/>
      <c r="AA81" s="53"/>
      <c r="AB81" s="53"/>
      <c r="AC81" s="53"/>
      <c r="AD81" s="53"/>
      <c r="AE81" s="53"/>
      <c r="AF81" s="53"/>
      <c r="AG81" s="53"/>
      <c r="AH81" s="53"/>
      <c r="AI81" s="53"/>
      <c r="AJ81" s="53"/>
      <c r="AK81" s="53"/>
      <c r="AL81" s="53"/>
      <c r="AM81" s="53"/>
      <c r="AN81" s="53"/>
      <c r="AO81" s="53"/>
      <c r="AP81" s="53"/>
      <c r="AQ81" s="53"/>
      <c r="AR81" s="53"/>
      <c r="AS81" s="53"/>
      <c r="AT81" s="52"/>
      <c r="AU81" s="53"/>
      <c r="AV81" s="53"/>
      <c r="AW81" s="53"/>
      <c r="AX81" s="53"/>
      <c r="AY81" s="53"/>
      <c r="AZ81" s="52"/>
      <c r="BA81" s="53"/>
      <c r="BB81" s="53"/>
      <c r="BC81" s="53"/>
      <c r="BD81" s="53"/>
      <c r="BE81" s="53"/>
      <c r="BF81" s="53"/>
      <c r="BG81" s="53"/>
      <c r="BH81" s="53"/>
      <c r="BI81" s="53"/>
      <c r="BJ81" s="53"/>
      <c r="BK81" s="53"/>
      <c r="BL81" s="53"/>
      <c r="BM81" s="53"/>
      <c r="BN81" s="53"/>
      <c r="BO81" s="52"/>
      <c r="BP81" s="53"/>
      <c r="BQ81" s="53"/>
      <c r="BR81" s="54"/>
      <c r="BS81" s="54"/>
      <c r="BT81" s="52">
        <v>0</v>
      </c>
    </row>
    <row r="82" spans="1:72">
      <c r="A82" s="48"/>
      <c r="B82" s="48" t="s">
        <v>167</v>
      </c>
      <c r="C82" s="49" t="s">
        <v>322</v>
      </c>
      <c r="D82" s="49"/>
      <c r="E82" s="49"/>
      <c r="F82" s="50" t="s">
        <v>323</v>
      </c>
      <c r="G82" s="50"/>
      <c r="H82" s="51">
        <v>0</v>
      </c>
      <c r="I82" s="52"/>
      <c r="J82" s="53"/>
      <c r="K82" s="53"/>
      <c r="L82" s="53"/>
      <c r="M82" s="53"/>
      <c r="N82" s="53"/>
      <c r="O82" s="53"/>
      <c r="P82" s="53"/>
      <c r="Q82" s="53"/>
      <c r="R82" s="53"/>
      <c r="S82" s="53"/>
      <c r="T82" s="53"/>
      <c r="U82" s="53"/>
      <c r="V82" s="53"/>
      <c r="W82" s="52"/>
      <c r="X82" s="53"/>
      <c r="Y82" s="53"/>
      <c r="Z82" s="53"/>
      <c r="AA82" s="53"/>
      <c r="AB82" s="53"/>
      <c r="AC82" s="53"/>
      <c r="AD82" s="53"/>
      <c r="AE82" s="53"/>
      <c r="AF82" s="53"/>
      <c r="AG82" s="53"/>
      <c r="AH82" s="53"/>
      <c r="AI82" s="53"/>
      <c r="AJ82" s="53"/>
      <c r="AK82" s="53"/>
      <c r="AL82" s="53"/>
      <c r="AM82" s="53"/>
      <c r="AN82" s="53"/>
      <c r="AO82" s="53"/>
      <c r="AP82" s="53"/>
      <c r="AQ82" s="53"/>
      <c r="AR82" s="53"/>
      <c r="AS82" s="53"/>
      <c r="AT82" s="52"/>
      <c r="AU82" s="53"/>
      <c r="AV82" s="53"/>
      <c r="AW82" s="53"/>
      <c r="AX82" s="53"/>
      <c r="AY82" s="53"/>
      <c r="AZ82" s="52"/>
      <c r="BA82" s="53"/>
      <c r="BB82" s="53"/>
      <c r="BC82" s="53"/>
      <c r="BD82" s="53"/>
      <c r="BE82" s="53"/>
      <c r="BF82" s="53"/>
      <c r="BG82" s="53"/>
      <c r="BH82" s="53"/>
      <c r="BI82" s="53"/>
      <c r="BJ82" s="53"/>
      <c r="BK82" s="53"/>
      <c r="BL82" s="53"/>
      <c r="BM82" s="53"/>
      <c r="BN82" s="53"/>
      <c r="BO82" s="52"/>
      <c r="BP82" s="53"/>
      <c r="BQ82" s="53"/>
      <c r="BR82" s="54"/>
      <c r="BS82" s="54"/>
      <c r="BT82" s="52">
        <v>0</v>
      </c>
    </row>
    <row r="83" spans="1:72">
      <c r="A83" s="48"/>
      <c r="B83" s="48" t="s">
        <v>167</v>
      </c>
      <c r="C83" s="49" t="s">
        <v>324</v>
      </c>
      <c r="D83" s="49"/>
      <c r="E83" s="49"/>
      <c r="F83" s="50" t="s">
        <v>325</v>
      </c>
      <c r="G83" s="50"/>
      <c r="H83" s="51">
        <v>0</v>
      </c>
      <c r="I83" s="52"/>
      <c r="J83" s="53"/>
      <c r="K83" s="53"/>
      <c r="L83" s="53"/>
      <c r="M83" s="53"/>
      <c r="N83" s="53"/>
      <c r="O83" s="53"/>
      <c r="P83" s="53"/>
      <c r="Q83" s="53"/>
      <c r="R83" s="53"/>
      <c r="S83" s="53"/>
      <c r="T83" s="53"/>
      <c r="U83" s="53"/>
      <c r="V83" s="53"/>
      <c r="W83" s="52"/>
      <c r="X83" s="53"/>
      <c r="Y83" s="53"/>
      <c r="Z83" s="53"/>
      <c r="AA83" s="53"/>
      <c r="AB83" s="53"/>
      <c r="AC83" s="53"/>
      <c r="AD83" s="53"/>
      <c r="AE83" s="53"/>
      <c r="AF83" s="53"/>
      <c r="AG83" s="53"/>
      <c r="AH83" s="53"/>
      <c r="AI83" s="53"/>
      <c r="AJ83" s="53"/>
      <c r="AK83" s="53"/>
      <c r="AL83" s="53"/>
      <c r="AM83" s="53"/>
      <c r="AN83" s="53"/>
      <c r="AO83" s="53"/>
      <c r="AP83" s="53"/>
      <c r="AQ83" s="53"/>
      <c r="AR83" s="53"/>
      <c r="AS83" s="53"/>
      <c r="AT83" s="52"/>
      <c r="AU83" s="53"/>
      <c r="AV83" s="53"/>
      <c r="AW83" s="53"/>
      <c r="AX83" s="53"/>
      <c r="AY83" s="53"/>
      <c r="AZ83" s="52"/>
      <c r="BA83" s="53"/>
      <c r="BB83" s="53"/>
      <c r="BC83" s="53"/>
      <c r="BD83" s="53"/>
      <c r="BE83" s="53"/>
      <c r="BF83" s="53"/>
      <c r="BG83" s="53"/>
      <c r="BH83" s="53"/>
      <c r="BI83" s="53"/>
      <c r="BJ83" s="53"/>
      <c r="BK83" s="53"/>
      <c r="BL83" s="53"/>
      <c r="BM83" s="53"/>
      <c r="BN83" s="53"/>
      <c r="BO83" s="52"/>
      <c r="BP83" s="53"/>
      <c r="BQ83" s="53"/>
      <c r="BR83" s="54"/>
      <c r="BS83" s="54"/>
      <c r="BT83" s="52">
        <v>0</v>
      </c>
    </row>
    <row r="84" spans="1:72">
      <c r="A84" s="48"/>
      <c r="B84" s="48" t="s">
        <v>167</v>
      </c>
      <c r="C84" s="49" t="s">
        <v>326</v>
      </c>
      <c r="D84" s="49"/>
      <c r="E84" s="49"/>
      <c r="F84" s="50" t="s">
        <v>327</v>
      </c>
      <c r="G84" s="50"/>
      <c r="H84" s="51">
        <v>0</v>
      </c>
      <c r="I84" s="52"/>
      <c r="J84" s="53"/>
      <c r="K84" s="53"/>
      <c r="L84" s="53"/>
      <c r="M84" s="53"/>
      <c r="N84" s="53"/>
      <c r="O84" s="53"/>
      <c r="P84" s="53"/>
      <c r="Q84" s="53"/>
      <c r="R84" s="53"/>
      <c r="S84" s="53"/>
      <c r="T84" s="53"/>
      <c r="U84" s="53"/>
      <c r="V84" s="53"/>
      <c r="W84" s="52"/>
      <c r="X84" s="53"/>
      <c r="Y84" s="53"/>
      <c r="Z84" s="53"/>
      <c r="AA84" s="53"/>
      <c r="AB84" s="53"/>
      <c r="AC84" s="53"/>
      <c r="AD84" s="53"/>
      <c r="AE84" s="53"/>
      <c r="AF84" s="53"/>
      <c r="AG84" s="53"/>
      <c r="AH84" s="53"/>
      <c r="AI84" s="53"/>
      <c r="AJ84" s="53"/>
      <c r="AK84" s="53"/>
      <c r="AL84" s="53"/>
      <c r="AM84" s="53"/>
      <c r="AN84" s="53"/>
      <c r="AO84" s="53"/>
      <c r="AP84" s="53"/>
      <c r="AQ84" s="53"/>
      <c r="AR84" s="53"/>
      <c r="AS84" s="53"/>
      <c r="AT84" s="52"/>
      <c r="AU84" s="53"/>
      <c r="AV84" s="53"/>
      <c r="AW84" s="53"/>
      <c r="AX84" s="53"/>
      <c r="AY84" s="53"/>
      <c r="AZ84" s="52"/>
      <c r="BA84" s="53"/>
      <c r="BB84" s="53"/>
      <c r="BC84" s="53"/>
      <c r="BD84" s="53"/>
      <c r="BE84" s="53"/>
      <c r="BF84" s="53"/>
      <c r="BG84" s="53"/>
      <c r="BH84" s="53"/>
      <c r="BI84" s="53"/>
      <c r="BJ84" s="53"/>
      <c r="BK84" s="53"/>
      <c r="BL84" s="53"/>
      <c r="BM84" s="53"/>
      <c r="BN84" s="53"/>
      <c r="BO84" s="52"/>
      <c r="BP84" s="53"/>
      <c r="BQ84" s="53"/>
      <c r="BR84" s="54"/>
      <c r="BS84" s="54">
        <v>0</v>
      </c>
      <c r="BT84" s="52"/>
    </row>
    <row r="85" spans="1:72">
      <c r="A85" s="48"/>
      <c r="B85" s="48" t="s">
        <v>167</v>
      </c>
      <c r="C85" s="49" t="s">
        <v>328</v>
      </c>
      <c r="D85" s="49"/>
      <c r="E85" s="49"/>
      <c r="F85" s="50" t="s">
        <v>329</v>
      </c>
      <c r="G85" s="50"/>
      <c r="H85" s="51">
        <v>0</v>
      </c>
      <c r="I85" s="52"/>
      <c r="J85" s="53"/>
      <c r="K85" s="53"/>
      <c r="L85" s="53"/>
      <c r="M85" s="53"/>
      <c r="N85" s="53"/>
      <c r="O85" s="53"/>
      <c r="P85" s="53"/>
      <c r="Q85" s="53"/>
      <c r="R85" s="53"/>
      <c r="S85" s="53"/>
      <c r="T85" s="53"/>
      <c r="U85" s="53"/>
      <c r="V85" s="53"/>
      <c r="W85" s="52"/>
      <c r="X85" s="53"/>
      <c r="Y85" s="53"/>
      <c r="Z85" s="53"/>
      <c r="AA85" s="53"/>
      <c r="AB85" s="53"/>
      <c r="AC85" s="53"/>
      <c r="AD85" s="53"/>
      <c r="AE85" s="53"/>
      <c r="AF85" s="53"/>
      <c r="AG85" s="53"/>
      <c r="AH85" s="53"/>
      <c r="AI85" s="53"/>
      <c r="AJ85" s="53"/>
      <c r="AK85" s="53"/>
      <c r="AL85" s="53"/>
      <c r="AM85" s="53"/>
      <c r="AN85" s="53"/>
      <c r="AO85" s="53"/>
      <c r="AP85" s="53"/>
      <c r="AQ85" s="53"/>
      <c r="AR85" s="53"/>
      <c r="AS85" s="53"/>
      <c r="AT85" s="52"/>
      <c r="AU85" s="53"/>
      <c r="AV85" s="53"/>
      <c r="AW85" s="53"/>
      <c r="AX85" s="53"/>
      <c r="AY85" s="53"/>
      <c r="AZ85" s="52"/>
      <c r="BA85" s="53"/>
      <c r="BB85" s="53"/>
      <c r="BC85" s="53"/>
      <c r="BD85" s="53"/>
      <c r="BE85" s="53"/>
      <c r="BF85" s="53"/>
      <c r="BG85" s="53"/>
      <c r="BH85" s="53"/>
      <c r="BI85" s="53"/>
      <c r="BJ85" s="53"/>
      <c r="BK85" s="53"/>
      <c r="BL85" s="53"/>
      <c r="BM85" s="53"/>
      <c r="BN85" s="53"/>
      <c r="BO85" s="52"/>
      <c r="BP85" s="53"/>
      <c r="BQ85" s="53"/>
      <c r="BR85" s="54"/>
      <c r="BS85" s="54">
        <v>0</v>
      </c>
      <c r="BT85" s="52"/>
    </row>
    <row r="86" spans="1:72">
      <c r="A86" s="48" t="s">
        <v>167</v>
      </c>
      <c r="B86" s="49" t="s">
        <v>217</v>
      </c>
      <c r="C86" s="49"/>
      <c r="D86" s="49"/>
      <c r="E86" s="49"/>
      <c r="F86" s="50" t="s">
        <v>330</v>
      </c>
      <c r="G86" s="50"/>
      <c r="H86" s="51">
        <v>0</v>
      </c>
      <c r="I86" s="52">
        <v>0</v>
      </c>
      <c r="J86" s="53"/>
      <c r="K86" s="53"/>
      <c r="L86" s="53"/>
      <c r="M86" s="53"/>
      <c r="N86" s="53"/>
      <c r="O86" s="53"/>
      <c r="P86" s="53">
        <v>0</v>
      </c>
      <c r="Q86" s="53"/>
      <c r="R86" s="53">
        <v>0</v>
      </c>
      <c r="S86" s="53"/>
      <c r="T86" s="53"/>
      <c r="U86" s="53"/>
      <c r="V86" s="53"/>
      <c r="W86" s="52"/>
      <c r="X86" s="53"/>
      <c r="Y86" s="53"/>
      <c r="Z86" s="53"/>
      <c r="AA86" s="53"/>
      <c r="AB86" s="53"/>
      <c r="AC86" s="53"/>
      <c r="AD86" s="53"/>
      <c r="AE86" s="53"/>
      <c r="AF86" s="53"/>
      <c r="AG86" s="53"/>
      <c r="AH86" s="53"/>
      <c r="AI86" s="53"/>
      <c r="AJ86" s="53"/>
      <c r="AK86" s="53"/>
      <c r="AL86" s="53"/>
      <c r="AM86" s="53"/>
      <c r="AN86" s="53"/>
      <c r="AO86" s="53"/>
      <c r="AP86" s="53"/>
      <c r="AQ86" s="53"/>
      <c r="AR86" s="53"/>
      <c r="AS86" s="53"/>
      <c r="AT86" s="52">
        <v>0</v>
      </c>
      <c r="AU86" s="53"/>
      <c r="AV86" s="53">
        <v>0</v>
      </c>
      <c r="AW86" s="53"/>
      <c r="AX86" s="53"/>
      <c r="AY86" s="53"/>
      <c r="AZ86" s="52"/>
      <c r="BA86" s="53"/>
      <c r="BB86" s="53"/>
      <c r="BC86" s="53"/>
      <c r="BD86" s="53"/>
      <c r="BE86" s="53"/>
      <c r="BF86" s="53"/>
      <c r="BG86" s="53"/>
      <c r="BH86" s="53"/>
      <c r="BI86" s="53"/>
      <c r="BJ86" s="53"/>
      <c r="BK86" s="53"/>
      <c r="BL86" s="53"/>
      <c r="BM86" s="53"/>
      <c r="BN86" s="53"/>
      <c r="BO86" s="52"/>
      <c r="BP86" s="53"/>
      <c r="BQ86" s="53"/>
      <c r="BR86" s="54"/>
      <c r="BS86" s="54"/>
      <c r="BT86" s="52"/>
    </row>
    <row r="87" spans="1:72">
      <c r="A87" s="48" t="s">
        <v>167</v>
      </c>
      <c r="B87" s="49" t="s">
        <v>219</v>
      </c>
      <c r="C87" s="49"/>
      <c r="D87" s="49"/>
      <c r="E87" s="49"/>
      <c r="F87" s="50" t="s">
        <v>331</v>
      </c>
      <c r="G87" s="50"/>
      <c r="H87" s="51">
        <v>59.400974491258239</v>
      </c>
      <c r="I87" s="52"/>
      <c r="J87" s="53"/>
      <c r="K87" s="53"/>
      <c r="L87" s="53"/>
      <c r="M87" s="53"/>
      <c r="N87" s="53"/>
      <c r="O87" s="53"/>
      <c r="P87" s="53"/>
      <c r="Q87" s="53"/>
      <c r="R87" s="53"/>
      <c r="S87" s="53"/>
      <c r="T87" s="53"/>
      <c r="U87" s="53"/>
      <c r="V87" s="53"/>
      <c r="W87" s="52"/>
      <c r="X87" s="53"/>
      <c r="Y87" s="53"/>
      <c r="Z87" s="53"/>
      <c r="AA87" s="53"/>
      <c r="AB87" s="53"/>
      <c r="AC87" s="53"/>
      <c r="AD87" s="53"/>
      <c r="AE87" s="53"/>
      <c r="AF87" s="53"/>
      <c r="AG87" s="53"/>
      <c r="AH87" s="53"/>
      <c r="AI87" s="53"/>
      <c r="AJ87" s="53"/>
      <c r="AK87" s="53"/>
      <c r="AL87" s="53"/>
      <c r="AM87" s="53"/>
      <c r="AN87" s="53"/>
      <c r="AO87" s="53"/>
      <c r="AP87" s="53"/>
      <c r="AQ87" s="53"/>
      <c r="AR87" s="53"/>
      <c r="AS87" s="53"/>
      <c r="AT87" s="52">
        <v>59.400974491258239</v>
      </c>
      <c r="AU87" s="53"/>
      <c r="AV87" s="53"/>
      <c r="AW87" s="53">
        <v>59.400974491258239</v>
      </c>
      <c r="AX87" s="53"/>
      <c r="AY87" s="53">
        <v>0</v>
      </c>
      <c r="AZ87" s="52"/>
      <c r="BA87" s="53"/>
      <c r="BB87" s="53"/>
      <c r="BC87" s="53"/>
      <c r="BD87" s="53"/>
      <c r="BE87" s="53"/>
      <c r="BF87" s="53"/>
      <c r="BG87" s="53"/>
      <c r="BH87" s="53"/>
      <c r="BI87" s="53"/>
      <c r="BJ87" s="53"/>
      <c r="BK87" s="53"/>
      <c r="BL87" s="53"/>
      <c r="BM87" s="53"/>
      <c r="BN87" s="53"/>
      <c r="BO87" s="52"/>
      <c r="BP87" s="53"/>
      <c r="BQ87" s="53"/>
      <c r="BR87" s="54"/>
      <c r="BS87" s="54"/>
      <c r="BT87" s="52"/>
    </row>
    <row r="88" spans="1:72">
      <c r="A88" s="48" t="s">
        <v>167</v>
      </c>
      <c r="B88" s="49" t="s">
        <v>221</v>
      </c>
      <c r="C88" s="49"/>
      <c r="D88" s="49"/>
      <c r="E88" s="49"/>
      <c r="F88" s="50" t="s">
        <v>332</v>
      </c>
      <c r="G88" s="50"/>
      <c r="H88" s="51">
        <v>0</v>
      </c>
      <c r="I88" s="52">
        <v>0</v>
      </c>
      <c r="J88" s="53"/>
      <c r="K88" s="53"/>
      <c r="L88" s="53"/>
      <c r="M88" s="53"/>
      <c r="N88" s="53"/>
      <c r="O88" s="53"/>
      <c r="P88" s="53"/>
      <c r="Q88" s="53">
        <v>0</v>
      </c>
      <c r="R88" s="53"/>
      <c r="S88" s="53"/>
      <c r="T88" s="53"/>
      <c r="U88" s="53"/>
      <c r="V88" s="53"/>
      <c r="W88" s="52"/>
      <c r="X88" s="53"/>
      <c r="Y88" s="53"/>
      <c r="Z88" s="53"/>
      <c r="AA88" s="53"/>
      <c r="AB88" s="53"/>
      <c r="AC88" s="53"/>
      <c r="AD88" s="53"/>
      <c r="AE88" s="53"/>
      <c r="AF88" s="53"/>
      <c r="AG88" s="53"/>
      <c r="AH88" s="53"/>
      <c r="AI88" s="53"/>
      <c r="AJ88" s="53"/>
      <c r="AK88" s="53"/>
      <c r="AL88" s="53"/>
      <c r="AM88" s="53"/>
      <c r="AN88" s="53"/>
      <c r="AO88" s="53"/>
      <c r="AP88" s="53"/>
      <c r="AQ88" s="53"/>
      <c r="AR88" s="53"/>
      <c r="AS88" s="53"/>
      <c r="AT88" s="52">
        <v>0</v>
      </c>
      <c r="AU88" s="53"/>
      <c r="AV88" s="53"/>
      <c r="AW88" s="53"/>
      <c r="AX88" s="53">
        <v>0</v>
      </c>
      <c r="AY88" s="53"/>
      <c r="AZ88" s="52"/>
      <c r="BA88" s="53"/>
      <c r="BB88" s="53"/>
      <c r="BC88" s="53"/>
      <c r="BD88" s="53"/>
      <c r="BE88" s="53"/>
      <c r="BF88" s="53"/>
      <c r="BG88" s="53"/>
      <c r="BH88" s="53"/>
      <c r="BI88" s="53"/>
      <c r="BJ88" s="53"/>
      <c r="BK88" s="53"/>
      <c r="BL88" s="53"/>
      <c r="BM88" s="53"/>
      <c r="BN88" s="53"/>
      <c r="BO88" s="52"/>
      <c r="BP88" s="53"/>
      <c r="BQ88" s="53"/>
      <c r="BR88" s="54"/>
      <c r="BS88" s="54"/>
      <c r="BT88" s="52"/>
    </row>
    <row r="89" spans="1:72">
      <c r="A89" s="48" t="s">
        <v>167</v>
      </c>
      <c r="B89" s="49" t="s">
        <v>223</v>
      </c>
      <c r="C89" s="49"/>
      <c r="D89" s="49"/>
      <c r="E89" s="49"/>
      <c r="F89" s="50" t="s">
        <v>333</v>
      </c>
      <c r="G89" s="50"/>
      <c r="H89" s="51">
        <v>14516.169867201681</v>
      </c>
      <c r="I89" s="52"/>
      <c r="J89" s="53"/>
      <c r="K89" s="53"/>
      <c r="L89" s="53"/>
      <c r="M89" s="53"/>
      <c r="N89" s="53"/>
      <c r="O89" s="53"/>
      <c r="P89" s="53"/>
      <c r="Q89" s="53"/>
      <c r="R89" s="53"/>
      <c r="S89" s="53"/>
      <c r="T89" s="53"/>
      <c r="U89" s="53"/>
      <c r="V89" s="53"/>
      <c r="W89" s="52">
        <v>14516.169867201681</v>
      </c>
      <c r="X89" s="53"/>
      <c r="Y89" s="53"/>
      <c r="Z89" s="53"/>
      <c r="AA89" s="53"/>
      <c r="AB89" s="53"/>
      <c r="AC89" s="53">
        <v>444.58775198242091</v>
      </c>
      <c r="AD89" s="53"/>
      <c r="AE89" s="53">
        <v>434.93837775867007</v>
      </c>
      <c r="AF89" s="53">
        <v>3565.778159931212</v>
      </c>
      <c r="AG89" s="53"/>
      <c r="AH89" s="53"/>
      <c r="AI89" s="53">
        <v>489.89681857265691</v>
      </c>
      <c r="AJ89" s="53">
        <v>188.37775867010603</v>
      </c>
      <c r="AK89" s="53">
        <v>1613.6906467946881</v>
      </c>
      <c r="AL89" s="53">
        <v>5856.8835387408044</v>
      </c>
      <c r="AM89" s="53">
        <v>1786.5673067736695</v>
      </c>
      <c r="AN89" s="53"/>
      <c r="AO89" s="53"/>
      <c r="AP89" s="53"/>
      <c r="AQ89" s="53">
        <v>135.42562338779018</v>
      </c>
      <c r="AR89" s="53"/>
      <c r="AS89" s="53"/>
      <c r="AT89" s="52"/>
      <c r="AU89" s="53"/>
      <c r="AV89" s="53"/>
      <c r="AW89" s="53"/>
      <c r="AX89" s="53"/>
      <c r="AY89" s="53"/>
      <c r="AZ89" s="52"/>
      <c r="BA89" s="53"/>
      <c r="BB89" s="53"/>
      <c r="BC89" s="53"/>
      <c r="BD89" s="53"/>
      <c r="BE89" s="53"/>
      <c r="BF89" s="53"/>
      <c r="BG89" s="53"/>
      <c r="BH89" s="53"/>
      <c r="BI89" s="53"/>
      <c r="BJ89" s="53"/>
      <c r="BK89" s="53"/>
      <c r="BL89" s="53"/>
      <c r="BM89" s="53"/>
      <c r="BN89" s="53"/>
      <c r="BO89" s="52"/>
      <c r="BP89" s="53"/>
      <c r="BQ89" s="53"/>
      <c r="BR89" s="54"/>
      <c r="BS89" s="54"/>
      <c r="BT89" s="52"/>
    </row>
    <row r="90" spans="1:72">
      <c r="A90" s="48" t="s">
        <v>167</v>
      </c>
      <c r="B90" s="49" t="s">
        <v>334</v>
      </c>
      <c r="C90" s="49"/>
      <c r="D90" s="49"/>
      <c r="E90" s="49"/>
      <c r="F90" s="50" t="s">
        <v>335</v>
      </c>
      <c r="G90" s="50"/>
      <c r="H90" s="51">
        <v>0</v>
      </c>
      <c r="I90" s="52">
        <v>0</v>
      </c>
      <c r="J90" s="53"/>
      <c r="K90" s="53"/>
      <c r="L90" s="53"/>
      <c r="M90" s="53"/>
      <c r="N90" s="53"/>
      <c r="O90" s="53">
        <v>0</v>
      </c>
      <c r="P90" s="53"/>
      <c r="Q90" s="53"/>
      <c r="R90" s="53"/>
      <c r="S90" s="53"/>
      <c r="T90" s="53"/>
      <c r="U90" s="53"/>
      <c r="V90" s="53"/>
      <c r="W90" s="52"/>
      <c r="X90" s="53"/>
      <c r="Y90" s="53"/>
      <c r="Z90" s="53"/>
      <c r="AA90" s="53"/>
      <c r="AB90" s="53"/>
      <c r="AC90" s="53"/>
      <c r="AD90" s="53"/>
      <c r="AE90" s="53"/>
      <c r="AF90" s="53"/>
      <c r="AG90" s="53"/>
      <c r="AH90" s="53"/>
      <c r="AI90" s="53"/>
      <c r="AJ90" s="53"/>
      <c r="AK90" s="53"/>
      <c r="AL90" s="53"/>
      <c r="AM90" s="53"/>
      <c r="AN90" s="53"/>
      <c r="AO90" s="53"/>
      <c r="AP90" s="53"/>
      <c r="AQ90" s="53"/>
      <c r="AR90" s="53"/>
      <c r="AS90" s="53"/>
      <c r="AT90" s="52"/>
      <c r="AU90" s="53"/>
      <c r="AV90" s="53"/>
      <c r="AW90" s="53"/>
      <c r="AX90" s="53"/>
      <c r="AY90" s="53"/>
      <c r="AZ90" s="52"/>
      <c r="BA90" s="53"/>
      <c r="BB90" s="53"/>
      <c r="BC90" s="53"/>
      <c r="BD90" s="53"/>
      <c r="BE90" s="53"/>
      <c r="BF90" s="53"/>
      <c r="BG90" s="53"/>
      <c r="BH90" s="53"/>
      <c r="BI90" s="53"/>
      <c r="BJ90" s="53"/>
      <c r="BK90" s="53"/>
      <c r="BL90" s="53"/>
      <c r="BM90" s="53"/>
      <c r="BN90" s="53"/>
      <c r="BO90" s="52"/>
      <c r="BP90" s="53"/>
      <c r="BQ90" s="53"/>
      <c r="BR90" s="54"/>
      <c r="BS90" s="54"/>
      <c r="BT90" s="52"/>
    </row>
    <row r="91" spans="1:72">
      <c r="A91" s="48" t="s">
        <v>167</v>
      </c>
      <c r="B91" s="49" t="s">
        <v>237</v>
      </c>
      <c r="C91" s="49"/>
      <c r="D91" s="49"/>
      <c r="E91" s="49"/>
      <c r="F91" s="50" t="s">
        <v>336</v>
      </c>
      <c r="G91" s="50"/>
      <c r="H91" s="51">
        <v>0</v>
      </c>
      <c r="I91" s="52">
        <v>0</v>
      </c>
      <c r="J91" s="53"/>
      <c r="K91" s="53"/>
      <c r="L91" s="53"/>
      <c r="M91" s="53"/>
      <c r="N91" s="53"/>
      <c r="O91" s="53"/>
      <c r="P91" s="53"/>
      <c r="Q91" s="53"/>
      <c r="R91" s="53"/>
      <c r="S91" s="53">
        <v>0</v>
      </c>
      <c r="T91" s="53"/>
      <c r="U91" s="53">
        <v>0</v>
      </c>
      <c r="V91" s="53"/>
      <c r="W91" s="52"/>
      <c r="X91" s="53"/>
      <c r="Y91" s="53"/>
      <c r="Z91" s="53"/>
      <c r="AA91" s="53"/>
      <c r="AB91" s="53"/>
      <c r="AC91" s="53"/>
      <c r="AD91" s="53"/>
      <c r="AE91" s="53"/>
      <c r="AF91" s="53"/>
      <c r="AG91" s="53"/>
      <c r="AH91" s="53"/>
      <c r="AI91" s="53"/>
      <c r="AJ91" s="53"/>
      <c r="AK91" s="53"/>
      <c r="AL91" s="53"/>
      <c r="AM91" s="53"/>
      <c r="AN91" s="53"/>
      <c r="AO91" s="53"/>
      <c r="AP91" s="53"/>
      <c r="AQ91" s="53"/>
      <c r="AR91" s="53"/>
      <c r="AS91" s="53"/>
      <c r="AT91" s="52"/>
      <c r="AU91" s="53"/>
      <c r="AV91" s="53"/>
      <c r="AW91" s="53"/>
      <c r="AX91" s="53"/>
      <c r="AY91" s="53"/>
      <c r="AZ91" s="52"/>
      <c r="BA91" s="53"/>
      <c r="BB91" s="53"/>
      <c r="BC91" s="53"/>
      <c r="BD91" s="53"/>
      <c r="BE91" s="53"/>
      <c r="BF91" s="53"/>
      <c r="BG91" s="53"/>
      <c r="BH91" s="53"/>
      <c r="BI91" s="53"/>
      <c r="BJ91" s="53"/>
      <c r="BK91" s="53"/>
      <c r="BL91" s="53"/>
      <c r="BM91" s="53"/>
      <c r="BN91" s="53"/>
      <c r="BO91" s="52"/>
      <c r="BP91" s="53"/>
      <c r="BQ91" s="53"/>
      <c r="BR91" s="54"/>
      <c r="BS91" s="54"/>
      <c r="BT91" s="52"/>
    </row>
    <row r="92" spans="1:72">
      <c r="A92" s="48" t="s">
        <v>167</v>
      </c>
      <c r="B92" s="49" t="s">
        <v>337</v>
      </c>
      <c r="C92" s="49"/>
      <c r="D92" s="49"/>
      <c r="E92" s="49"/>
      <c r="F92" s="50" t="s">
        <v>338</v>
      </c>
      <c r="G92" s="50"/>
      <c r="H92" s="51">
        <v>0</v>
      </c>
      <c r="I92" s="52"/>
      <c r="J92" s="53"/>
      <c r="K92" s="53"/>
      <c r="L92" s="53"/>
      <c r="M92" s="53"/>
      <c r="N92" s="53"/>
      <c r="O92" s="53"/>
      <c r="P92" s="53"/>
      <c r="Q92" s="53"/>
      <c r="R92" s="53"/>
      <c r="S92" s="53"/>
      <c r="T92" s="53"/>
      <c r="U92" s="53"/>
      <c r="V92" s="53"/>
      <c r="W92" s="52"/>
      <c r="X92" s="53"/>
      <c r="Y92" s="53"/>
      <c r="Z92" s="53"/>
      <c r="AA92" s="53"/>
      <c r="AB92" s="53"/>
      <c r="AC92" s="53"/>
      <c r="AD92" s="53"/>
      <c r="AE92" s="53"/>
      <c r="AF92" s="53"/>
      <c r="AG92" s="53"/>
      <c r="AH92" s="53"/>
      <c r="AI92" s="53"/>
      <c r="AJ92" s="53"/>
      <c r="AK92" s="53"/>
      <c r="AL92" s="53"/>
      <c r="AM92" s="53"/>
      <c r="AN92" s="53"/>
      <c r="AO92" s="53"/>
      <c r="AP92" s="53"/>
      <c r="AQ92" s="53"/>
      <c r="AR92" s="53"/>
      <c r="AS92" s="53"/>
      <c r="AT92" s="52"/>
      <c r="AU92" s="53"/>
      <c r="AV92" s="53"/>
      <c r="AW92" s="53"/>
      <c r="AX92" s="53"/>
      <c r="AY92" s="53"/>
      <c r="AZ92" s="52">
        <v>0</v>
      </c>
      <c r="BA92" s="53"/>
      <c r="BB92" s="53"/>
      <c r="BC92" s="53"/>
      <c r="BD92" s="53"/>
      <c r="BE92" s="53"/>
      <c r="BF92" s="53"/>
      <c r="BG92" s="53">
        <v>0</v>
      </c>
      <c r="BH92" s="53"/>
      <c r="BI92" s="53"/>
      <c r="BJ92" s="53"/>
      <c r="BK92" s="53"/>
      <c r="BL92" s="53"/>
      <c r="BM92" s="53"/>
      <c r="BN92" s="53"/>
      <c r="BO92" s="52"/>
      <c r="BP92" s="53"/>
      <c r="BQ92" s="53"/>
      <c r="BR92" s="54"/>
      <c r="BS92" s="54"/>
      <c r="BT92" s="52"/>
    </row>
    <row r="93" spans="1:72">
      <c r="A93" s="48" t="s">
        <v>167</v>
      </c>
      <c r="B93" s="49" t="s">
        <v>339</v>
      </c>
      <c r="C93" s="49"/>
      <c r="D93" s="49"/>
      <c r="E93" s="49"/>
      <c r="F93" s="50" t="s">
        <v>340</v>
      </c>
      <c r="G93" s="50"/>
      <c r="H93" s="51">
        <v>392.01777013470905</v>
      </c>
      <c r="I93" s="52"/>
      <c r="J93" s="53"/>
      <c r="K93" s="53"/>
      <c r="L93" s="53"/>
      <c r="M93" s="53"/>
      <c r="N93" s="53"/>
      <c r="O93" s="53"/>
      <c r="P93" s="53"/>
      <c r="Q93" s="53"/>
      <c r="R93" s="53"/>
      <c r="S93" s="53"/>
      <c r="T93" s="53"/>
      <c r="U93" s="53"/>
      <c r="V93" s="53"/>
      <c r="W93" s="52"/>
      <c r="X93" s="53"/>
      <c r="Y93" s="53"/>
      <c r="Z93" s="53"/>
      <c r="AA93" s="53"/>
      <c r="AB93" s="53"/>
      <c r="AC93" s="53"/>
      <c r="AD93" s="53"/>
      <c r="AE93" s="53"/>
      <c r="AF93" s="53"/>
      <c r="AG93" s="53"/>
      <c r="AH93" s="53"/>
      <c r="AI93" s="53"/>
      <c r="AJ93" s="53"/>
      <c r="AK93" s="53"/>
      <c r="AL93" s="53"/>
      <c r="AM93" s="53"/>
      <c r="AN93" s="53"/>
      <c r="AO93" s="53"/>
      <c r="AP93" s="53"/>
      <c r="AQ93" s="53"/>
      <c r="AR93" s="53"/>
      <c r="AS93" s="53"/>
      <c r="AT93" s="52"/>
      <c r="AU93" s="53"/>
      <c r="AV93" s="53"/>
      <c r="AW93" s="53"/>
      <c r="AX93" s="53"/>
      <c r="AY93" s="53"/>
      <c r="AZ93" s="52"/>
      <c r="BA93" s="53"/>
      <c r="BB93" s="53"/>
      <c r="BC93" s="53"/>
      <c r="BD93" s="53"/>
      <c r="BE93" s="53"/>
      <c r="BF93" s="53"/>
      <c r="BG93" s="53"/>
      <c r="BH93" s="53"/>
      <c r="BI93" s="53"/>
      <c r="BJ93" s="53"/>
      <c r="BK93" s="53"/>
      <c r="BL93" s="53"/>
      <c r="BM93" s="53"/>
      <c r="BN93" s="53"/>
      <c r="BO93" s="52"/>
      <c r="BP93" s="53"/>
      <c r="BQ93" s="53"/>
      <c r="BR93" s="54"/>
      <c r="BS93" s="54">
        <v>392.01777013470905</v>
      </c>
      <c r="BT93" s="52"/>
    </row>
    <row r="94" spans="1:72">
      <c r="A94" s="55"/>
      <c r="B94" s="48" t="s">
        <v>167</v>
      </c>
      <c r="C94" s="49" t="s">
        <v>341</v>
      </c>
      <c r="D94" s="49"/>
      <c r="E94" s="49"/>
      <c r="F94" s="50" t="s">
        <v>342</v>
      </c>
      <c r="G94" s="50"/>
      <c r="H94" s="51">
        <v>0</v>
      </c>
      <c r="I94" s="52"/>
      <c r="J94" s="53"/>
      <c r="K94" s="53"/>
      <c r="L94" s="53"/>
      <c r="M94" s="53"/>
      <c r="N94" s="53"/>
      <c r="O94" s="53"/>
      <c r="P94" s="53"/>
      <c r="Q94" s="53"/>
      <c r="R94" s="53"/>
      <c r="S94" s="53"/>
      <c r="T94" s="53"/>
      <c r="U94" s="53"/>
      <c r="V94" s="53"/>
      <c r="W94" s="52"/>
      <c r="X94" s="53"/>
      <c r="Y94" s="53"/>
      <c r="Z94" s="53"/>
      <c r="AA94" s="53"/>
      <c r="AB94" s="53"/>
      <c r="AC94" s="53"/>
      <c r="AD94" s="53"/>
      <c r="AE94" s="53"/>
      <c r="AF94" s="53"/>
      <c r="AG94" s="53"/>
      <c r="AH94" s="53"/>
      <c r="AI94" s="53"/>
      <c r="AJ94" s="53"/>
      <c r="AK94" s="53"/>
      <c r="AL94" s="53"/>
      <c r="AM94" s="53"/>
      <c r="AN94" s="53"/>
      <c r="AO94" s="53"/>
      <c r="AP94" s="53"/>
      <c r="AQ94" s="53"/>
      <c r="AR94" s="53"/>
      <c r="AS94" s="53"/>
      <c r="AT94" s="52"/>
      <c r="AU94" s="53"/>
      <c r="AV94" s="53"/>
      <c r="AW94" s="53"/>
      <c r="AX94" s="53"/>
      <c r="AY94" s="53"/>
      <c r="AZ94" s="52"/>
      <c r="BA94" s="53"/>
      <c r="BB94" s="53"/>
      <c r="BC94" s="53"/>
      <c r="BD94" s="53"/>
      <c r="BE94" s="53"/>
      <c r="BF94" s="53"/>
      <c r="BG94" s="53"/>
      <c r="BH94" s="53"/>
      <c r="BI94" s="53"/>
      <c r="BJ94" s="53"/>
      <c r="BK94" s="53"/>
      <c r="BL94" s="53"/>
      <c r="BM94" s="53"/>
      <c r="BN94" s="53"/>
      <c r="BO94" s="52"/>
      <c r="BP94" s="53"/>
      <c r="BQ94" s="53"/>
      <c r="BR94" s="54"/>
      <c r="BS94" s="54">
        <v>0</v>
      </c>
      <c r="BT94" s="52"/>
    </row>
    <row r="95" spans="1:72">
      <c r="A95" s="55"/>
      <c r="B95" s="48" t="s">
        <v>167</v>
      </c>
      <c r="C95" s="49" t="s">
        <v>343</v>
      </c>
      <c r="D95" s="49"/>
      <c r="E95" s="49"/>
      <c r="F95" s="50" t="s">
        <v>344</v>
      </c>
      <c r="G95" s="50"/>
      <c r="H95" s="51">
        <v>0</v>
      </c>
      <c r="I95" s="52"/>
      <c r="J95" s="53"/>
      <c r="K95" s="53"/>
      <c r="L95" s="53"/>
      <c r="M95" s="53"/>
      <c r="N95" s="53"/>
      <c r="O95" s="53"/>
      <c r="P95" s="53"/>
      <c r="Q95" s="53"/>
      <c r="R95" s="53"/>
      <c r="S95" s="53"/>
      <c r="T95" s="53"/>
      <c r="U95" s="53"/>
      <c r="V95" s="53"/>
      <c r="W95" s="52"/>
      <c r="X95" s="53"/>
      <c r="Y95" s="53"/>
      <c r="Z95" s="53"/>
      <c r="AA95" s="53"/>
      <c r="AB95" s="53"/>
      <c r="AC95" s="53"/>
      <c r="AD95" s="53"/>
      <c r="AE95" s="53"/>
      <c r="AF95" s="53"/>
      <c r="AG95" s="53"/>
      <c r="AH95" s="53"/>
      <c r="AI95" s="53"/>
      <c r="AJ95" s="53"/>
      <c r="AK95" s="53"/>
      <c r="AL95" s="53"/>
      <c r="AM95" s="53"/>
      <c r="AN95" s="53"/>
      <c r="AO95" s="53"/>
      <c r="AP95" s="53"/>
      <c r="AQ95" s="53"/>
      <c r="AR95" s="53"/>
      <c r="AS95" s="53"/>
      <c r="AT95" s="52"/>
      <c r="AU95" s="53"/>
      <c r="AV95" s="53"/>
      <c r="AW95" s="53"/>
      <c r="AX95" s="53"/>
      <c r="AY95" s="53"/>
      <c r="AZ95" s="52"/>
      <c r="BA95" s="53"/>
      <c r="BB95" s="53"/>
      <c r="BC95" s="53"/>
      <c r="BD95" s="53"/>
      <c r="BE95" s="53"/>
      <c r="BF95" s="53"/>
      <c r="BG95" s="53"/>
      <c r="BH95" s="53"/>
      <c r="BI95" s="53"/>
      <c r="BJ95" s="53"/>
      <c r="BK95" s="53"/>
      <c r="BL95" s="53"/>
      <c r="BM95" s="53"/>
      <c r="BN95" s="53"/>
      <c r="BO95" s="52"/>
      <c r="BP95" s="53"/>
      <c r="BQ95" s="53"/>
      <c r="BR95" s="54"/>
      <c r="BS95" s="54">
        <v>0</v>
      </c>
      <c r="BT95" s="52"/>
    </row>
    <row r="96" spans="1:72">
      <c r="A96" s="55"/>
      <c r="B96" s="48" t="s">
        <v>167</v>
      </c>
      <c r="C96" s="49" t="s">
        <v>345</v>
      </c>
      <c r="D96" s="49"/>
      <c r="E96" s="49"/>
      <c r="F96" s="50" t="s">
        <v>346</v>
      </c>
      <c r="G96" s="50"/>
      <c r="H96" s="51">
        <v>228.45610012419985</v>
      </c>
      <c r="I96" s="52"/>
      <c r="J96" s="53"/>
      <c r="K96" s="53"/>
      <c r="L96" s="53"/>
      <c r="M96" s="53"/>
      <c r="N96" s="53"/>
      <c r="O96" s="53"/>
      <c r="P96" s="53"/>
      <c r="Q96" s="53"/>
      <c r="R96" s="53"/>
      <c r="S96" s="53"/>
      <c r="T96" s="53"/>
      <c r="U96" s="53"/>
      <c r="V96" s="53"/>
      <c r="W96" s="52"/>
      <c r="X96" s="53"/>
      <c r="Y96" s="53"/>
      <c r="Z96" s="53"/>
      <c r="AA96" s="53"/>
      <c r="AB96" s="53"/>
      <c r="AC96" s="53"/>
      <c r="AD96" s="53"/>
      <c r="AE96" s="53"/>
      <c r="AF96" s="53"/>
      <c r="AG96" s="53"/>
      <c r="AH96" s="53"/>
      <c r="AI96" s="53"/>
      <c r="AJ96" s="53"/>
      <c r="AK96" s="53"/>
      <c r="AL96" s="53"/>
      <c r="AM96" s="53"/>
      <c r="AN96" s="53"/>
      <c r="AO96" s="53"/>
      <c r="AP96" s="53"/>
      <c r="AQ96" s="53"/>
      <c r="AR96" s="53"/>
      <c r="AS96" s="53"/>
      <c r="AT96" s="52"/>
      <c r="AU96" s="53"/>
      <c r="AV96" s="53"/>
      <c r="AW96" s="53"/>
      <c r="AX96" s="53"/>
      <c r="AY96" s="53"/>
      <c r="AZ96" s="52"/>
      <c r="BA96" s="53"/>
      <c r="BB96" s="53"/>
      <c r="BC96" s="53"/>
      <c r="BD96" s="53"/>
      <c r="BE96" s="53"/>
      <c r="BF96" s="53"/>
      <c r="BG96" s="53"/>
      <c r="BH96" s="53"/>
      <c r="BI96" s="53"/>
      <c r="BJ96" s="53"/>
      <c r="BK96" s="53"/>
      <c r="BL96" s="53"/>
      <c r="BM96" s="53"/>
      <c r="BN96" s="53"/>
      <c r="BO96" s="52"/>
      <c r="BP96" s="53"/>
      <c r="BQ96" s="53"/>
      <c r="BR96" s="54"/>
      <c r="BS96" s="54">
        <v>228.45610012419985</v>
      </c>
      <c r="BT96" s="52"/>
    </row>
    <row r="97" spans="1:72">
      <c r="A97" s="55"/>
      <c r="B97" s="48" t="s">
        <v>167</v>
      </c>
      <c r="C97" s="49" t="s">
        <v>347</v>
      </c>
      <c r="D97" s="49"/>
      <c r="E97" s="49"/>
      <c r="F97" s="50" t="s">
        <v>348</v>
      </c>
      <c r="G97" s="50"/>
      <c r="H97" s="51">
        <v>43.971529569121998</v>
      </c>
      <c r="I97" s="52"/>
      <c r="J97" s="53"/>
      <c r="K97" s="53"/>
      <c r="L97" s="53"/>
      <c r="M97" s="53"/>
      <c r="N97" s="53"/>
      <c r="O97" s="53"/>
      <c r="P97" s="53"/>
      <c r="Q97" s="53"/>
      <c r="R97" s="53"/>
      <c r="S97" s="53"/>
      <c r="T97" s="53"/>
      <c r="U97" s="53"/>
      <c r="V97" s="53"/>
      <c r="W97" s="52"/>
      <c r="X97" s="53"/>
      <c r="Y97" s="53"/>
      <c r="Z97" s="53"/>
      <c r="AA97" s="53"/>
      <c r="AB97" s="53"/>
      <c r="AC97" s="53"/>
      <c r="AD97" s="53"/>
      <c r="AE97" s="53"/>
      <c r="AF97" s="53"/>
      <c r="AG97" s="53"/>
      <c r="AH97" s="53"/>
      <c r="AI97" s="53"/>
      <c r="AJ97" s="53"/>
      <c r="AK97" s="53"/>
      <c r="AL97" s="53"/>
      <c r="AM97" s="53"/>
      <c r="AN97" s="53"/>
      <c r="AO97" s="53"/>
      <c r="AP97" s="53"/>
      <c r="AQ97" s="53"/>
      <c r="AR97" s="53"/>
      <c r="AS97" s="53"/>
      <c r="AT97" s="52"/>
      <c r="AU97" s="53"/>
      <c r="AV97" s="53"/>
      <c r="AW97" s="53"/>
      <c r="AX97" s="53"/>
      <c r="AY97" s="53"/>
      <c r="AZ97" s="52"/>
      <c r="BA97" s="53"/>
      <c r="BB97" s="53"/>
      <c r="BC97" s="53"/>
      <c r="BD97" s="53"/>
      <c r="BE97" s="53"/>
      <c r="BF97" s="53"/>
      <c r="BG97" s="53"/>
      <c r="BH97" s="53"/>
      <c r="BI97" s="53"/>
      <c r="BJ97" s="53"/>
      <c r="BK97" s="53"/>
      <c r="BL97" s="53"/>
      <c r="BM97" s="53"/>
      <c r="BN97" s="53"/>
      <c r="BO97" s="52"/>
      <c r="BP97" s="53"/>
      <c r="BQ97" s="53"/>
      <c r="BR97" s="54"/>
      <c r="BS97" s="54">
        <v>43.971529569121998</v>
      </c>
      <c r="BT97" s="52"/>
    </row>
    <row r="98" spans="1:72">
      <c r="A98" s="55"/>
      <c r="B98" s="48" t="s">
        <v>167</v>
      </c>
      <c r="C98" s="49" t="s">
        <v>349</v>
      </c>
      <c r="D98" s="49"/>
      <c r="E98" s="49"/>
      <c r="F98" s="50" t="s">
        <v>350</v>
      </c>
      <c r="G98" s="50"/>
      <c r="H98" s="51">
        <v>56.534823731728288</v>
      </c>
      <c r="I98" s="52"/>
      <c r="J98" s="53"/>
      <c r="K98" s="53"/>
      <c r="L98" s="53"/>
      <c r="M98" s="53"/>
      <c r="N98" s="53"/>
      <c r="O98" s="53"/>
      <c r="P98" s="53"/>
      <c r="Q98" s="53"/>
      <c r="R98" s="53"/>
      <c r="S98" s="53"/>
      <c r="T98" s="53"/>
      <c r="U98" s="53"/>
      <c r="V98" s="53"/>
      <c r="W98" s="52"/>
      <c r="X98" s="53"/>
      <c r="Y98" s="53"/>
      <c r="Z98" s="53"/>
      <c r="AA98" s="53"/>
      <c r="AB98" s="53"/>
      <c r="AC98" s="53"/>
      <c r="AD98" s="53"/>
      <c r="AE98" s="53"/>
      <c r="AF98" s="53"/>
      <c r="AG98" s="53"/>
      <c r="AH98" s="53"/>
      <c r="AI98" s="53"/>
      <c r="AJ98" s="53"/>
      <c r="AK98" s="53"/>
      <c r="AL98" s="53"/>
      <c r="AM98" s="53"/>
      <c r="AN98" s="53"/>
      <c r="AO98" s="53"/>
      <c r="AP98" s="53"/>
      <c r="AQ98" s="53"/>
      <c r="AR98" s="53"/>
      <c r="AS98" s="53"/>
      <c r="AT98" s="52"/>
      <c r="AU98" s="53"/>
      <c r="AV98" s="53"/>
      <c r="AW98" s="53"/>
      <c r="AX98" s="53"/>
      <c r="AY98" s="53"/>
      <c r="AZ98" s="52"/>
      <c r="BA98" s="53"/>
      <c r="BB98" s="53"/>
      <c r="BC98" s="53"/>
      <c r="BD98" s="53"/>
      <c r="BE98" s="53"/>
      <c r="BF98" s="53"/>
      <c r="BG98" s="53"/>
      <c r="BH98" s="53"/>
      <c r="BI98" s="53"/>
      <c r="BJ98" s="53"/>
      <c r="BK98" s="53"/>
      <c r="BL98" s="53"/>
      <c r="BM98" s="53"/>
      <c r="BN98" s="53"/>
      <c r="BO98" s="52"/>
      <c r="BP98" s="53"/>
      <c r="BQ98" s="53"/>
      <c r="BR98" s="54"/>
      <c r="BS98" s="54">
        <v>56.534823731728288</v>
      </c>
      <c r="BT98" s="52"/>
    </row>
    <row r="99" spans="1:72">
      <c r="A99" s="55"/>
      <c r="B99" s="48" t="s">
        <v>167</v>
      </c>
      <c r="C99" s="49" t="s">
        <v>351</v>
      </c>
      <c r="D99" s="49"/>
      <c r="E99" s="49"/>
      <c r="F99" s="50" t="s">
        <v>352</v>
      </c>
      <c r="G99" s="50"/>
      <c r="H99" s="51">
        <v>23.980128021400592</v>
      </c>
      <c r="I99" s="52"/>
      <c r="J99" s="53"/>
      <c r="K99" s="53"/>
      <c r="L99" s="53"/>
      <c r="M99" s="53"/>
      <c r="N99" s="53"/>
      <c r="O99" s="53"/>
      <c r="P99" s="53"/>
      <c r="Q99" s="53"/>
      <c r="R99" s="53"/>
      <c r="S99" s="53"/>
      <c r="T99" s="53"/>
      <c r="U99" s="53"/>
      <c r="V99" s="53"/>
      <c r="W99" s="52"/>
      <c r="X99" s="53"/>
      <c r="Y99" s="53"/>
      <c r="Z99" s="53"/>
      <c r="AA99" s="53"/>
      <c r="AB99" s="53"/>
      <c r="AC99" s="53"/>
      <c r="AD99" s="53"/>
      <c r="AE99" s="53"/>
      <c r="AF99" s="53"/>
      <c r="AG99" s="53"/>
      <c r="AH99" s="53"/>
      <c r="AI99" s="53"/>
      <c r="AJ99" s="53"/>
      <c r="AK99" s="53"/>
      <c r="AL99" s="53"/>
      <c r="AM99" s="53"/>
      <c r="AN99" s="53"/>
      <c r="AO99" s="53"/>
      <c r="AP99" s="53"/>
      <c r="AQ99" s="53"/>
      <c r="AR99" s="53"/>
      <c r="AS99" s="53"/>
      <c r="AT99" s="52"/>
      <c r="AU99" s="53"/>
      <c r="AV99" s="53"/>
      <c r="AW99" s="53"/>
      <c r="AX99" s="53"/>
      <c r="AY99" s="53"/>
      <c r="AZ99" s="52"/>
      <c r="BA99" s="53"/>
      <c r="BB99" s="53"/>
      <c r="BC99" s="53"/>
      <c r="BD99" s="53"/>
      <c r="BE99" s="53"/>
      <c r="BF99" s="53"/>
      <c r="BG99" s="53"/>
      <c r="BH99" s="53"/>
      <c r="BI99" s="53"/>
      <c r="BJ99" s="53"/>
      <c r="BK99" s="53"/>
      <c r="BL99" s="53"/>
      <c r="BM99" s="53"/>
      <c r="BN99" s="53"/>
      <c r="BO99" s="52"/>
      <c r="BP99" s="53"/>
      <c r="BQ99" s="53"/>
      <c r="BR99" s="54"/>
      <c r="BS99" s="54">
        <v>23.980128021400592</v>
      </c>
      <c r="BT99" s="52"/>
    </row>
    <row r="100" spans="1:72">
      <c r="A100" s="55"/>
      <c r="B100" s="48" t="s">
        <v>167</v>
      </c>
      <c r="C100" s="49" t="s">
        <v>353</v>
      </c>
      <c r="D100" s="49"/>
      <c r="E100" s="49"/>
      <c r="F100" s="50" t="s">
        <v>354</v>
      </c>
      <c r="G100" s="50"/>
      <c r="H100" s="51">
        <v>0</v>
      </c>
      <c r="I100" s="52"/>
      <c r="J100" s="53"/>
      <c r="K100" s="53"/>
      <c r="L100" s="53"/>
      <c r="M100" s="53"/>
      <c r="N100" s="53"/>
      <c r="O100" s="53"/>
      <c r="P100" s="53"/>
      <c r="Q100" s="53"/>
      <c r="R100" s="53"/>
      <c r="S100" s="53"/>
      <c r="T100" s="53"/>
      <c r="U100" s="53"/>
      <c r="V100" s="53"/>
      <c r="W100" s="52"/>
      <c r="X100" s="53"/>
      <c r="Y100" s="53"/>
      <c r="Z100" s="53"/>
      <c r="AA100" s="53"/>
      <c r="AB100" s="53"/>
      <c r="AC100" s="53"/>
      <c r="AD100" s="53"/>
      <c r="AE100" s="53"/>
      <c r="AF100" s="53"/>
      <c r="AG100" s="53"/>
      <c r="AH100" s="53"/>
      <c r="AI100" s="53"/>
      <c r="AJ100" s="53"/>
      <c r="AK100" s="53"/>
      <c r="AL100" s="53"/>
      <c r="AM100" s="53"/>
      <c r="AN100" s="53"/>
      <c r="AO100" s="53"/>
      <c r="AP100" s="53"/>
      <c r="AQ100" s="53"/>
      <c r="AR100" s="53"/>
      <c r="AS100" s="53"/>
      <c r="AT100" s="52"/>
      <c r="AU100" s="53"/>
      <c r="AV100" s="53"/>
      <c r="AW100" s="53"/>
      <c r="AX100" s="53"/>
      <c r="AY100" s="53"/>
      <c r="AZ100" s="52"/>
      <c r="BA100" s="53"/>
      <c r="BB100" s="53"/>
      <c r="BC100" s="53"/>
      <c r="BD100" s="53"/>
      <c r="BE100" s="53"/>
      <c r="BF100" s="53"/>
      <c r="BG100" s="53"/>
      <c r="BH100" s="53"/>
      <c r="BI100" s="53"/>
      <c r="BJ100" s="53"/>
      <c r="BK100" s="53"/>
      <c r="BL100" s="53"/>
      <c r="BM100" s="53"/>
      <c r="BN100" s="53"/>
      <c r="BO100" s="52"/>
      <c r="BP100" s="53"/>
      <c r="BQ100" s="53"/>
      <c r="BR100" s="54"/>
      <c r="BS100" s="54">
        <v>0</v>
      </c>
      <c r="BT100" s="52"/>
    </row>
    <row r="101" spans="1:72">
      <c r="A101" s="55"/>
      <c r="B101" s="48" t="s">
        <v>167</v>
      </c>
      <c r="C101" s="49" t="s">
        <v>355</v>
      </c>
      <c r="D101" s="49"/>
      <c r="E101" s="49"/>
      <c r="F101" s="50" t="s">
        <v>356</v>
      </c>
      <c r="G101" s="50"/>
      <c r="H101" s="51">
        <v>0</v>
      </c>
      <c r="I101" s="52"/>
      <c r="J101" s="53"/>
      <c r="K101" s="53"/>
      <c r="L101" s="53"/>
      <c r="M101" s="53"/>
      <c r="N101" s="53"/>
      <c r="O101" s="53"/>
      <c r="P101" s="53"/>
      <c r="Q101" s="53"/>
      <c r="R101" s="53"/>
      <c r="S101" s="53"/>
      <c r="T101" s="53"/>
      <c r="U101" s="53"/>
      <c r="V101" s="53"/>
      <c r="W101" s="52"/>
      <c r="X101" s="53"/>
      <c r="Y101" s="53"/>
      <c r="Z101" s="53"/>
      <c r="AA101" s="53"/>
      <c r="AB101" s="53"/>
      <c r="AC101" s="53"/>
      <c r="AD101" s="53"/>
      <c r="AE101" s="53"/>
      <c r="AF101" s="53"/>
      <c r="AG101" s="53"/>
      <c r="AH101" s="53"/>
      <c r="AI101" s="53"/>
      <c r="AJ101" s="53"/>
      <c r="AK101" s="53"/>
      <c r="AL101" s="53"/>
      <c r="AM101" s="53"/>
      <c r="AN101" s="53"/>
      <c r="AO101" s="53"/>
      <c r="AP101" s="53"/>
      <c r="AQ101" s="53"/>
      <c r="AR101" s="53"/>
      <c r="AS101" s="53"/>
      <c r="AT101" s="52"/>
      <c r="AU101" s="53"/>
      <c r="AV101" s="53"/>
      <c r="AW101" s="53"/>
      <c r="AX101" s="53"/>
      <c r="AY101" s="53"/>
      <c r="AZ101" s="52"/>
      <c r="BA101" s="53"/>
      <c r="BB101" s="53"/>
      <c r="BC101" s="53"/>
      <c r="BD101" s="53"/>
      <c r="BE101" s="53"/>
      <c r="BF101" s="53"/>
      <c r="BG101" s="53"/>
      <c r="BH101" s="53"/>
      <c r="BI101" s="53"/>
      <c r="BJ101" s="53"/>
      <c r="BK101" s="53"/>
      <c r="BL101" s="53"/>
      <c r="BM101" s="53"/>
      <c r="BN101" s="53"/>
      <c r="BO101" s="52"/>
      <c r="BP101" s="53"/>
      <c r="BQ101" s="53"/>
      <c r="BR101" s="54"/>
      <c r="BS101" s="54">
        <v>0</v>
      </c>
      <c r="BT101" s="52"/>
    </row>
    <row r="102" spans="1:72">
      <c r="A102" s="55"/>
      <c r="B102" s="48" t="s">
        <v>167</v>
      </c>
      <c r="C102" s="49" t="s">
        <v>357</v>
      </c>
      <c r="D102" s="49"/>
      <c r="E102" s="49"/>
      <c r="F102" s="50" t="s">
        <v>358</v>
      </c>
      <c r="G102" s="50"/>
      <c r="H102" s="51">
        <v>0</v>
      </c>
      <c r="I102" s="52"/>
      <c r="J102" s="53"/>
      <c r="K102" s="53"/>
      <c r="L102" s="53"/>
      <c r="M102" s="53"/>
      <c r="N102" s="53"/>
      <c r="O102" s="53"/>
      <c r="P102" s="53"/>
      <c r="Q102" s="53"/>
      <c r="R102" s="53"/>
      <c r="S102" s="53"/>
      <c r="T102" s="53"/>
      <c r="U102" s="53"/>
      <c r="V102" s="53"/>
      <c r="W102" s="52"/>
      <c r="X102" s="53"/>
      <c r="Y102" s="53"/>
      <c r="Z102" s="53"/>
      <c r="AA102" s="53"/>
      <c r="AB102" s="53"/>
      <c r="AC102" s="53"/>
      <c r="AD102" s="53"/>
      <c r="AE102" s="53"/>
      <c r="AF102" s="53"/>
      <c r="AG102" s="53"/>
      <c r="AH102" s="53"/>
      <c r="AI102" s="53"/>
      <c r="AJ102" s="53"/>
      <c r="AK102" s="53"/>
      <c r="AL102" s="53"/>
      <c r="AM102" s="53"/>
      <c r="AN102" s="53"/>
      <c r="AO102" s="53"/>
      <c r="AP102" s="53"/>
      <c r="AQ102" s="53"/>
      <c r="AR102" s="53"/>
      <c r="AS102" s="53"/>
      <c r="AT102" s="52"/>
      <c r="AU102" s="53"/>
      <c r="AV102" s="53"/>
      <c r="AW102" s="53"/>
      <c r="AX102" s="53"/>
      <c r="AY102" s="53"/>
      <c r="AZ102" s="52"/>
      <c r="BA102" s="53"/>
      <c r="BB102" s="53"/>
      <c r="BC102" s="53"/>
      <c r="BD102" s="53"/>
      <c r="BE102" s="53"/>
      <c r="BF102" s="53"/>
      <c r="BG102" s="53"/>
      <c r="BH102" s="53"/>
      <c r="BI102" s="53"/>
      <c r="BJ102" s="53"/>
      <c r="BK102" s="53"/>
      <c r="BL102" s="53"/>
      <c r="BM102" s="53"/>
      <c r="BN102" s="53"/>
      <c r="BO102" s="52"/>
      <c r="BP102" s="53"/>
      <c r="BQ102" s="53"/>
      <c r="BR102" s="54"/>
      <c r="BS102" s="54">
        <v>0</v>
      </c>
      <c r="BT102" s="52"/>
    </row>
    <row r="103" spans="1:72">
      <c r="A103" s="55"/>
      <c r="B103" s="48" t="s">
        <v>167</v>
      </c>
      <c r="C103" s="49" t="s">
        <v>359</v>
      </c>
      <c r="D103" s="49"/>
      <c r="E103" s="49"/>
      <c r="F103" s="50" t="s">
        <v>360</v>
      </c>
      <c r="G103" s="50"/>
      <c r="H103" s="51">
        <v>0</v>
      </c>
      <c r="I103" s="52"/>
      <c r="J103" s="53"/>
      <c r="K103" s="53"/>
      <c r="L103" s="53"/>
      <c r="M103" s="53"/>
      <c r="N103" s="53"/>
      <c r="O103" s="53"/>
      <c r="P103" s="53"/>
      <c r="Q103" s="53"/>
      <c r="R103" s="53"/>
      <c r="S103" s="53"/>
      <c r="T103" s="53"/>
      <c r="U103" s="53"/>
      <c r="V103" s="53"/>
      <c r="W103" s="52"/>
      <c r="X103" s="53"/>
      <c r="Y103" s="53"/>
      <c r="Z103" s="53"/>
      <c r="AA103" s="53"/>
      <c r="AB103" s="53"/>
      <c r="AC103" s="53"/>
      <c r="AD103" s="53"/>
      <c r="AE103" s="53"/>
      <c r="AF103" s="53"/>
      <c r="AG103" s="53"/>
      <c r="AH103" s="53"/>
      <c r="AI103" s="53"/>
      <c r="AJ103" s="53"/>
      <c r="AK103" s="53"/>
      <c r="AL103" s="53"/>
      <c r="AM103" s="53"/>
      <c r="AN103" s="53"/>
      <c r="AO103" s="53"/>
      <c r="AP103" s="53"/>
      <c r="AQ103" s="53"/>
      <c r="AR103" s="53"/>
      <c r="AS103" s="53"/>
      <c r="AT103" s="52"/>
      <c r="AU103" s="53"/>
      <c r="AV103" s="53"/>
      <c r="AW103" s="53"/>
      <c r="AX103" s="53"/>
      <c r="AY103" s="53"/>
      <c r="AZ103" s="52"/>
      <c r="BA103" s="53"/>
      <c r="BB103" s="53"/>
      <c r="BC103" s="53"/>
      <c r="BD103" s="53"/>
      <c r="BE103" s="53"/>
      <c r="BF103" s="53"/>
      <c r="BG103" s="53"/>
      <c r="BH103" s="53"/>
      <c r="BI103" s="53"/>
      <c r="BJ103" s="53"/>
      <c r="BK103" s="53"/>
      <c r="BL103" s="53"/>
      <c r="BM103" s="53"/>
      <c r="BN103" s="53"/>
      <c r="BO103" s="52"/>
      <c r="BP103" s="53"/>
      <c r="BQ103" s="53"/>
      <c r="BR103" s="54"/>
      <c r="BS103" s="54">
        <v>0</v>
      </c>
      <c r="BT103" s="52"/>
    </row>
    <row r="104" spans="1:72">
      <c r="A104" s="55"/>
      <c r="B104" s="48" t="s">
        <v>167</v>
      </c>
      <c r="C104" s="49" t="s">
        <v>361</v>
      </c>
      <c r="D104" s="49"/>
      <c r="E104" s="49"/>
      <c r="F104" s="50" t="s">
        <v>362</v>
      </c>
      <c r="G104" s="50"/>
      <c r="H104" s="51">
        <v>0</v>
      </c>
      <c r="I104" s="52"/>
      <c r="J104" s="53"/>
      <c r="K104" s="53"/>
      <c r="L104" s="53"/>
      <c r="M104" s="53"/>
      <c r="N104" s="53"/>
      <c r="O104" s="53"/>
      <c r="P104" s="53"/>
      <c r="Q104" s="53"/>
      <c r="R104" s="53"/>
      <c r="S104" s="53"/>
      <c r="T104" s="53"/>
      <c r="U104" s="53"/>
      <c r="V104" s="53"/>
      <c r="W104" s="52"/>
      <c r="X104" s="53"/>
      <c r="Y104" s="53"/>
      <c r="Z104" s="53"/>
      <c r="AA104" s="53"/>
      <c r="AB104" s="53"/>
      <c r="AC104" s="53"/>
      <c r="AD104" s="53"/>
      <c r="AE104" s="53"/>
      <c r="AF104" s="53"/>
      <c r="AG104" s="53"/>
      <c r="AH104" s="53"/>
      <c r="AI104" s="53"/>
      <c r="AJ104" s="53"/>
      <c r="AK104" s="53"/>
      <c r="AL104" s="53"/>
      <c r="AM104" s="53"/>
      <c r="AN104" s="53"/>
      <c r="AO104" s="53"/>
      <c r="AP104" s="53"/>
      <c r="AQ104" s="53"/>
      <c r="AR104" s="53"/>
      <c r="AS104" s="53"/>
      <c r="AT104" s="52"/>
      <c r="AU104" s="53"/>
      <c r="AV104" s="53"/>
      <c r="AW104" s="53"/>
      <c r="AX104" s="53"/>
      <c r="AY104" s="53"/>
      <c r="AZ104" s="52"/>
      <c r="BA104" s="53"/>
      <c r="BB104" s="53"/>
      <c r="BC104" s="53"/>
      <c r="BD104" s="53"/>
      <c r="BE104" s="53"/>
      <c r="BF104" s="53"/>
      <c r="BG104" s="53"/>
      <c r="BH104" s="53"/>
      <c r="BI104" s="53"/>
      <c r="BJ104" s="53"/>
      <c r="BK104" s="53"/>
      <c r="BL104" s="53"/>
      <c r="BM104" s="53"/>
      <c r="BN104" s="53"/>
      <c r="BO104" s="52"/>
      <c r="BP104" s="53"/>
      <c r="BQ104" s="53"/>
      <c r="BR104" s="54"/>
      <c r="BS104" s="54">
        <v>0</v>
      </c>
      <c r="BT104" s="52"/>
    </row>
    <row r="105" spans="1:72">
      <c r="A105" s="55"/>
      <c r="B105" s="48" t="s">
        <v>167</v>
      </c>
      <c r="C105" s="49" t="s">
        <v>363</v>
      </c>
      <c r="D105" s="49"/>
      <c r="E105" s="49"/>
      <c r="F105" s="50" t="s">
        <v>364</v>
      </c>
      <c r="G105" s="50"/>
      <c r="H105" s="51">
        <v>0</v>
      </c>
      <c r="I105" s="52"/>
      <c r="J105" s="53"/>
      <c r="K105" s="53"/>
      <c r="L105" s="53"/>
      <c r="M105" s="53"/>
      <c r="N105" s="53"/>
      <c r="O105" s="53"/>
      <c r="P105" s="53"/>
      <c r="Q105" s="53"/>
      <c r="R105" s="53"/>
      <c r="S105" s="53"/>
      <c r="T105" s="53"/>
      <c r="U105" s="53"/>
      <c r="V105" s="53"/>
      <c r="W105" s="52"/>
      <c r="X105" s="53"/>
      <c r="Y105" s="53"/>
      <c r="Z105" s="53"/>
      <c r="AA105" s="53"/>
      <c r="AB105" s="53"/>
      <c r="AC105" s="53"/>
      <c r="AD105" s="53"/>
      <c r="AE105" s="53"/>
      <c r="AF105" s="53"/>
      <c r="AG105" s="53"/>
      <c r="AH105" s="53"/>
      <c r="AI105" s="53"/>
      <c r="AJ105" s="53"/>
      <c r="AK105" s="53"/>
      <c r="AL105" s="53"/>
      <c r="AM105" s="53"/>
      <c r="AN105" s="53"/>
      <c r="AO105" s="53"/>
      <c r="AP105" s="53"/>
      <c r="AQ105" s="53"/>
      <c r="AR105" s="53"/>
      <c r="AS105" s="53"/>
      <c r="AT105" s="52"/>
      <c r="AU105" s="53"/>
      <c r="AV105" s="53"/>
      <c r="AW105" s="53"/>
      <c r="AX105" s="53"/>
      <c r="AY105" s="53"/>
      <c r="AZ105" s="52"/>
      <c r="BA105" s="53"/>
      <c r="BB105" s="53"/>
      <c r="BC105" s="53"/>
      <c r="BD105" s="53"/>
      <c r="BE105" s="53"/>
      <c r="BF105" s="53"/>
      <c r="BG105" s="53"/>
      <c r="BH105" s="53"/>
      <c r="BI105" s="53"/>
      <c r="BJ105" s="53"/>
      <c r="BK105" s="53"/>
      <c r="BL105" s="53"/>
      <c r="BM105" s="53"/>
      <c r="BN105" s="53"/>
      <c r="BO105" s="52"/>
      <c r="BP105" s="53"/>
      <c r="BQ105" s="53"/>
      <c r="BR105" s="54"/>
      <c r="BS105" s="54">
        <v>0</v>
      </c>
      <c r="BT105" s="52"/>
    </row>
    <row r="106" spans="1:72">
      <c r="A106" s="55"/>
      <c r="B106" s="48" t="s">
        <v>167</v>
      </c>
      <c r="C106" s="49" t="s">
        <v>365</v>
      </c>
      <c r="D106" s="49"/>
      <c r="E106" s="49"/>
      <c r="F106" s="50" t="s">
        <v>366</v>
      </c>
      <c r="G106" s="50"/>
      <c r="H106" s="51">
        <v>32.817426196617937</v>
      </c>
      <c r="I106" s="52"/>
      <c r="J106" s="53"/>
      <c r="K106" s="53"/>
      <c r="L106" s="53"/>
      <c r="M106" s="53"/>
      <c r="N106" s="53"/>
      <c r="O106" s="53"/>
      <c r="P106" s="53"/>
      <c r="Q106" s="53"/>
      <c r="R106" s="53"/>
      <c r="S106" s="53"/>
      <c r="T106" s="53"/>
      <c r="U106" s="53"/>
      <c r="V106" s="53"/>
      <c r="W106" s="52"/>
      <c r="X106" s="53"/>
      <c r="Y106" s="53"/>
      <c r="Z106" s="53"/>
      <c r="AA106" s="53"/>
      <c r="AB106" s="53"/>
      <c r="AC106" s="53"/>
      <c r="AD106" s="53"/>
      <c r="AE106" s="53"/>
      <c r="AF106" s="53"/>
      <c r="AG106" s="53"/>
      <c r="AH106" s="53"/>
      <c r="AI106" s="53"/>
      <c r="AJ106" s="53"/>
      <c r="AK106" s="53"/>
      <c r="AL106" s="53"/>
      <c r="AM106" s="53"/>
      <c r="AN106" s="53"/>
      <c r="AO106" s="53"/>
      <c r="AP106" s="53"/>
      <c r="AQ106" s="53"/>
      <c r="AR106" s="53"/>
      <c r="AS106" s="53"/>
      <c r="AT106" s="52"/>
      <c r="AU106" s="53"/>
      <c r="AV106" s="53"/>
      <c r="AW106" s="53"/>
      <c r="AX106" s="53"/>
      <c r="AY106" s="53"/>
      <c r="AZ106" s="52"/>
      <c r="BA106" s="53"/>
      <c r="BB106" s="53"/>
      <c r="BC106" s="53"/>
      <c r="BD106" s="53"/>
      <c r="BE106" s="53"/>
      <c r="BF106" s="53"/>
      <c r="BG106" s="53"/>
      <c r="BH106" s="53"/>
      <c r="BI106" s="53"/>
      <c r="BJ106" s="53"/>
      <c r="BK106" s="53"/>
      <c r="BL106" s="53"/>
      <c r="BM106" s="53"/>
      <c r="BN106" s="53"/>
      <c r="BO106" s="52"/>
      <c r="BP106" s="53"/>
      <c r="BQ106" s="53"/>
      <c r="BR106" s="54"/>
      <c r="BS106" s="54">
        <v>32.817426196617937</v>
      </c>
      <c r="BT106" s="52"/>
    </row>
    <row r="107" spans="1:72">
      <c r="A107" s="55"/>
      <c r="B107" s="48" t="s">
        <v>167</v>
      </c>
      <c r="C107" s="49" t="s">
        <v>367</v>
      </c>
      <c r="D107" s="49"/>
      <c r="E107" s="49"/>
      <c r="F107" s="50" t="s">
        <v>368</v>
      </c>
      <c r="G107" s="50"/>
      <c r="H107" s="51">
        <v>6.2577624916403929</v>
      </c>
      <c r="I107" s="52"/>
      <c r="J107" s="53"/>
      <c r="K107" s="53"/>
      <c r="L107" s="53"/>
      <c r="M107" s="53"/>
      <c r="N107" s="53"/>
      <c r="O107" s="53"/>
      <c r="P107" s="53"/>
      <c r="Q107" s="53"/>
      <c r="R107" s="53"/>
      <c r="S107" s="53"/>
      <c r="T107" s="53"/>
      <c r="U107" s="53"/>
      <c r="V107" s="53"/>
      <c r="W107" s="52"/>
      <c r="X107" s="53"/>
      <c r="Y107" s="53"/>
      <c r="Z107" s="53"/>
      <c r="AA107" s="53"/>
      <c r="AB107" s="53"/>
      <c r="AC107" s="53"/>
      <c r="AD107" s="53"/>
      <c r="AE107" s="53"/>
      <c r="AF107" s="53"/>
      <c r="AG107" s="53"/>
      <c r="AH107" s="53"/>
      <c r="AI107" s="53"/>
      <c r="AJ107" s="53"/>
      <c r="AK107" s="53"/>
      <c r="AL107" s="53"/>
      <c r="AM107" s="53"/>
      <c r="AN107" s="53"/>
      <c r="AO107" s="53"/>
      <c r="AP107" s="53"/>
      <c r="AQ107" s="53"/>
      <c r="AR107" s="53"/>
      <c r="AS107" s="53"/>
      <c r="AT107" s="52"/>
      <c r="AU107" s="53"/>
      <c r="AV107" s="53"/>
      <c r="AW107" s="53"/>
      <c r="AX107" s="53"/>
      <c r="AY107" s="53"/>
      <c r="AZ107" s="52"/>
      <c r="BA107" s="53"/>
      <c r="BB107" s="53"/>
      <c r="BC107" s="53"/>
      <c r="BD107" s="53"/>
      <c r="BE107" s="53"/>
      <c r="BF107" s="53"/>
      <c r="BG107" s="53"/>
      <c r="BH107" s="53"/>
      <c r="BI107" s="53"/>
      <c r="BJ107" s="53"/>
      <c r="BK107" s="53"/>
      <c r="BL107" s="53"/>
      <c r="BM107" s="53"/>
      <c r="BN107" s="53"/>
      <c r="BO107" s="52"/>
      <c r="BP107" s="53"/>
      <c r="BQ107" s="53"/>
      <c r="BR107" s="54"/>
      <c r="BS107" s="54">
        <v>6.2577624916403929</v>
      </c>
      <c r="BT107" s="52"/>
    </row>
    <row r="108" spans="1:72">
      <c r="A108" s="81"/>
      <c r="B108" s="56" t="s">
        <v>167</v>
      </c>
      <c r="C108" s="57" t="s">
        <v>369</v>
      </c>
      <c r="D108" s="57"/>
      <c r="E108" s="57"/>
      <c r="F108" s="58" t="s">
        <v>370</v>
      </c>
      <c r="G108" s="58"/>
      <c r="H108" s="59">
        <v>0</v>
      </c>
      <c r="I108" s="60"/>
      <c r="J108" s="61"/>
      <c r="K108" s="61"/>
      <c r="L108" s="61"/>
      <c r="M108" s="61"/>
      <c r="N108" s="61"/>
      <c r="O108" s="61"/>
      <c r="P108" s="61"/>
      <c r="Q108" s="61"/>
      <c r="R108" s="61"/>
      <c r="S108" s="61"/>
      <c r="T108" s="61"/>
      <c r="U108" s="61"/>
      <c r="V108" s="61"/>
      <c r="W108" s="60"/>
      <c r="X108" s="61"/>
      <c r="Y108" s="61"/>
      <c r="Z108" s="61"/>
      <c r="AA108" s="61"/>
      <c r="AB108" s="61"/>
      <c r="AC108" s="61"/>
      <c r="AD108" s="61"/>
      <c r="AE108" s="61"/>
      <c r="AF108" s="61"/>
      <c r="AG108" s="61"/>
      <c r="AH108" s="61"/>
      <c r="AI108" s="61"/>
      <c r="AJ108" s="61"/>
      <c r="AK108" s="61"/>
      <c r="AL108" s="61"/>
      <c r="AM108" s="61"/>
      <c r="AN108" s="61"/>
      <c r="AO108" s="61"/>
      <c r="AP108" s="61"/>
      <c r="AQ108" s="61"/>
      <c r="AR108" s="61"/>
      <c r="AS108" s="61"/>
      <c r="AT108" s="60"/>
      <c r="AU108" s="61"/>
      <c r="AV108" s="61"/>
      <c r="AW108" s="61"/>
      <c r="AX108" s="61"/>
      <c r="AY108" s="61"/>
      <c r="AZ108" s="60"/>
      <c r="BA108" s="61"/>
      <c r="BB108" s="61"/>
      <c r="BC108" s="61"/>
      <c r="BD108" s="61"/>
      <c r="BE108" s="61"/>
      <c r="BF108" s="61"/>
      <c r="BG108" s="61"/>
      <c r="BH108" s="61"/>
      <c r="BI108" s="61"/>
      <c r="BJ108" s="61"/>
      <c r="BK108" s="61"/>
      <c r="BL108" s="61"/>
      <c r="BM108" s="61"/>
      <c r="BN108" s="61"/>
      <c r="BO108" s="60"/>
      <c r="BP108" s="61"/>
      <c r="BQ108" s="61"/>
      <c r="BR108" s="62"/>
      <c r="BS108" s="62">
        <v>0</v>
      </c>
      <c r="BT108" s="60"/>
    </row>
    <row r="109" spans="1:72">
      <c r="A109" s="63" t="s">
        <v>371</v>
      </c>
      <c r="B109" s="63"/>
      <c r="C109" s="63"/>
      <c r="D109" s="63"/>
      <c r="E109" s="63"/>
      <c r="F109" s="18" t="s">
        <v>372</v>
      </c>
      <c r="G109" s="18"/>
      <c r="H109" s="64">
        <v>419.27008693990638</v>
      </c>
      <c r="I109" s="65"/>
      <c r="J109" s="66"/>
      <c r="K109" s="66"/>
      <c r="L109" s="66"/>
      <c r="M109" s="66"/>
      <c r="N109" s="66"/>
      <c r="O109" s="66"/>
      <c r="P109" s="66"/>
      <c r="Q109" s="66"/>
      <c r="R109" s="66"/>
      <c r="S109" s="66"/>
      <c r="T109" s="66"/>
      <c r="U109" s="66"/>
      <c r="V109" s="66"/>
      <c r="W109" s="65">
        <v>419.27008693990638</v>
      </c>
      <c r="X109" s="66">
        <v>0</v>
      </c>
      <c r="Y109" s="66">
        <v>-8571.1283080156682</v>
      </c>
      <c r="Z109" s="66">
        <v>1601.3661985287092</v>
      </c>
      <c r="AA109" s="66"/>
      <c r="AB109" s="66"/>
      <c r="AC109" s="66">
        <v>0</v>
      </c>
      <c r="AD109" s="66">
        <v>957.93923760389794</v>
      </c>
      <c r="AE109" s="66">
        <v>5671.6585459061807</v>
      </c>
      <c r="AF109" s="66">
        <v>0</v>
      </c>
      <c r="AG109" s="66">
        <v>0</v>
      </c>
      <c r="AH109" s="66">
        <v>0</v>
      </c>
      <c r="AI109" s="66">
        <v>0</v>
      </c>
      <c r="AJ109" s="66">
        <v>0</v>
      </c>
      <c r="AK109" s="66">
        <v>2227.0946785134229</v>
      </c>
      <c r="AL109" s="66">
        <v>-1.0270373554982324</v>
      </c>
      <c r="AM109" s="66">
        <v>-1465.5584217063149</v>
      </c>
      <c r="AN109" s="66">
        <v>-1.0509219451609821</v>
      </c>
      <c r="AO109" s="66">
        <v>0</v>
      </c>
      <c r="AP109" s="66">
        <v>0</v>
      </c>
      <c r="AQ109" s="66">
        <v>0</v>
      </c>
      <c r="AR109" s="66">
        <v>0</v>
      </c>
      <c r="AS109" s="66">
        <v>0</v>
      </c>
      <c r="AT109" s="65"/>
      <c r="AU109" s="66"/>
      <c r="AV109" s="66"/>
      <c r="AW109" s="66"/>
      <c r="AX109" s="66"/>
      <c r="AY109" s="66"/>
      <c r="AZ109" s="65">
        <v>-10114.263876946594</v>
      </c>
      <c r="BA109" s="66">
        <v>-10038.693035253655</v>
      </c>
      <c r="BB109" s="66">
        <v>-75.570841692939709</v>
      </c>
      <c r="BC109" s="66">
        <v>0</v>
      </c>
      <c r="BD109" s="66"/>
      <c r="BE109" s="66">
        <v>0</v>
      </c>
      <c r="BF109" s="66"/>
      <c r="BG109" s="66"/>
      <c r="BH109" s="66"/>
      <c r="BI109" s="66"/>
      <c r="BJ109" s="66">
        <v>0</v>
      </c>
      <c r="BK109" s="66">
        <v>0</v>
      </c>
      <c r="BL109" s="66">
        <v>0</v>
      </c>
      <c r="BM109" s="66"/>
      <c r="BN109" s="66"/>
      <c r="BO109" s="65"/>
      <c r="BP109" s="66"/>
      <c r="BQ109" s="66"/>
      <c r="BR109" s="67"/>
      <c r="BS109" s="67"/>
      <c r="BT109" s="65">
        <v>10114.263876946594</v>
      </c>
    </row>
    <row r="110" spans="1:72">
      <c r="A110" s="68" t="s">
        <v>167</v>
      </c>
      <c r="B110" s="69" t="s">
        <v>373</v>
      </c>
      <c r="C110" s="69"/>
      <c r="D110" s="69"/>
      <c r="E110" s="69"/>
      <c r="F110" s="70" t="s">
        <v>374</v>
      </c>
      <c r="G110" s="70"/>
      <c r="H110" s="71">
        <v>339.49555746632274</v>
      </c>
      <c r="I110" s="72"/>
      <c r="J110" s="73"/>
      <c r="K110" s="73"/>
      <c r="L110" s="73"/>
      <c r="M110" s="73"/>
      <c r="N110" s="73"/>
      <c r="O110" s="73"/>
      <c r="P110" s="73"/>
      <c r="Q110" s="73"/>
      <c r="R110" s="73"/>
      <c r="S110" s="73"/>
      <c r="T110" s="73"/>
      <c r="U110" s="73"/>
      <c r="V110" s="73"/>
      <c r="W110" s="72">
        <v>339.49555746632274</v>
      </c>
      <c r="X110" s="73"/>
      <c r="Y110" s="73">
        <v>-8571.1283080156682</v>
      </c>
      <c r="Z110" s="73"/>
      <c r="AA110" s="73"/>
      <c r="AB110" s="73"/>
      <c r="AC110" s="73"/>
      <c r="AD110" s="73">
        <v>977.76344702398012</v>
      </c>
      <c r="AE110" s="73">
        <v>5705.7896245342499</v>
      </c>
      <c r="AF110" s="73"/>
      <c r="AG110" s="73"/>
      <c r="AH110" s="73"/>
      <c r="AI110" s="73"/>
      <c r="AJ110" s="73"/>
      <c r="AK110" s="73">
        <v>2227.0946785134229</v>
      </c>
      <c r="AL110" s="73"/>
      <c r="AM110" s="73">
        <v>0</v>
      </c>
      <c r="AN110" s="73"/>
      <c r="AO110" s="73"/>
      <c r="AP110" s="73"/>
      <c r="AQ110" s="73"/>
      <c r="AR110" s="73"/>
      <c r="AS110" s="73"/>
      <c r="AT110" s="72"/>
      <c r="AU110" s="73"/>
      <c r="AV110" s="73"/>
      <c r="AW110" s="73"/>
      <c r="AX110" s="73"/>
      <c r="AY110" s="73"/>
      <c r="AZ110" s="72">
        <v>-10114.263876946594</v>
      </c>
      <c r="BA110" s="73">
        <v>-10038.693035253655</v>
      </c>
      <c r="BB110" s="73">
        <v>-75.570841692939709</v>
      </c>
      <c r="BC110" s="73">
        <v>0</v>
      </c>
      <c r="BD110" s="73"/>
      <c r="BE110" s="73">
        <v>0</v>
      </c>
      <c r="BF110" s="73"/>
      <c r="BG110" s="73"/>
      <c r="BH110" s="73"/>
      <c r="BI110" s="73"/>
      <c r="BJ110" s="73"/>
      <c r="BK110" s="73"/>
      <c r="BL110" s="73"/>
      <c r="BM110" s="73"/>
      <c r="BN110" s="73"/>
      <c r="BO110" s="72"/>
      <c r="BP110" s="73"/>
      <c r="BQ110" s="73"/>
      <c r="BR110" s="74"/>
      <c r="BS110" s="74"/>
      <c r="BT110" s="72">
        <v>10114.263876946594</v>
      </c>
    </row>
    <row r="111" spans="1:72">
      <c r="A111" s="48" t="s">
        <v>167</v>
      </c>
      <c r="B111" s="49" t="s">
        <v>375</v>
      </c>
      <c r="C111" s="49"/>
      <c r="D111" s="49"/>
      <c r="E111" s="49"/>
      <c r="F111" s="50" t="s">
        <v>376</v>
      </c>
      <c r="G111" s="50"/>
      <c r="H111" s="51">
        <v>84.217063150855068</v>
      </c>
      <c r="I111" s="52"/>
      <c r="J111" s="53"/>
      <c r="K111" s="53"/>
      <c r="L111" s="53"/>
      <c r="M111" s="53"/>
      <c r="N111" s="53"/>
      <c r="O111" s="53"/>
      <c r="P111" s="53"/>
      <c r="Q111" s="53"/>
      <c r="R111" s="53"/>
      <c r="S111" s="53"/>
      <c r="T111" s="53"/>
      <c r="U111" s="53"/>
      <c r="V111" s="53"/>
      <c r="W111" s="52">
        <v>84.217063150855068</v>
      </c>
      <c r="X111" s="53"/>
      <c r="Y111" s="53"/>
      <c r="Z111" s="53">
        <v>1548.8201012706602</v>
      </c>
      <c r="AA111" s="53"/>
      <c r="AB111" s="53"/>
      <c r="AC111" s="53"/>
      <c r="AD111" s="53"/>
      <c r="AE111" s="53"/>
      <c r="AF111" s="53"/>
      <c r="AG111" s="53"/>
      <c r="AH111" s="53"/>
      <c r="AI111" s="53"/>
      <c r="AJ111" s="53"/>
      <c r="AK111" s="53"/>
      <c r="AL111" s="53"/>
      <c r="AM111" s="53">
        <v>-1464.603038119805</v>
      </c>
      <c r="AN111" s="53"/>
      <c r="AO111" s="53"/>
      <c r="AP111" s="53"/>
      <c r="AQ111" s="53"/>
      <c r="AR111" s="53"/>
      <c r="AS111" s="53"/>
      <c r="AT111" s="52"/>
      <c r="AU111" s="53"/>
      <c r="AV111" s="53"/>
      <c r="AW111" s="53"/>
      <c r="AX111" s="53"/>
      <c r="AY111" s="53"/>
      <c r="AZ111" s="52"/>
      <c r="BA111" s="53"/>
      <c r="BB111" s="53"/>
      <c r="BC111" s="53"/>
      <c r="BD111" s="53"/>
      <c r="BE111" s="53"/>
      <c r="BF111" s="53"/>
      <c r="BG111" s="53"/>
      <c r="BH111" s="53"/>
      <c r="BI111" s="53"/>
      <c r="BJ111" s="53"/>
      <c r="BK111" s="53"/>
      <c r="BL111" s="53"/>
      <c r="BM111" s="53"/>
      <c r="BN111" s="53"/>
      <c r="BO111" s="52"/>
      <c r="BP111" s="53"/>
      <c r="BQ111" s="53"/>
      <c r="BR111" s="54"/>
      <c r="BS111" s="54"/>
      <c r="BT111" s="52"/>
    </row>
    <row r="112" spans="1:72">
      <c r="A112" s="56" t="s">
        <v>167</v>
      </c>
      <c r="B112" s="57" t="s">
        <v>377</v>
      </c>
      <c r="C112" s="57"/>
      <c r="D112" s="57"/>
      <c r="E112" s="57"/>
      <c r="F112" s="58" t="s">
        <v>378</v>
      </c>
      <c r="G112" s="58"/>
      <c r="H112" s="59">
        <v>-4.4425336772714239</v>
      </c>
      <c r="I112" s="60"/>
      <c r="J112" s="61"/>
      <c r="K112" s="61"/>
      <c r="L112" s="61"/>
      <c r="M112" s="61"/>
      <c r="N112" s="61"/>
      <c r="O112" s="61"/>
      <c r="P112" s="61"/>
      <c r="Q112" s="61"/>
      <c r="R112" s="61"/>
      <c r="S112" s="61"/>
      <c r="T112" s="61"/>
      <c r="U112" s="61"/>
      <c r="V112" s="61"/>
      <c r="W112" s="60">
        <v>-4.4425336772714239</v>
      </c>
      <c r="X112" s="61">
        <v>0</v>
      </c>
      <c r="Y112" s="61">
        <v>0</v>
      </c>
      <c r="Z112" s="61">
        <v>52.546097258049102</v>
      </c>
      <c r="AA112" s="61"/>
      <c r="AB112" s="61"/>
      <c r="AC112" s="61">
        <v>0</v>
      </c>
      <c r="AD112" s="61">
        <v>-19.824209420082163</v>
      </c>
      <c r="AE112" s="61">
        <v>-34.131078628069169</v>
      </c>
      <c r="AF112" s="61">
        <v>0</v>
      </c>
      <c r="AG112" s="61">
        <v>0</v>
      </c>
      <c r="AH112" s="61">
        <v>0</v>
      </c>
      <c r="AI112" s="61">
        <v>0</v>
      </c>
      <c r="AJ112" s="61">
        <v>0</v>
      </c>
      <c r="AK112" s="61">
        <v>0</v>
      </c>
      <c r="AL112" s="61">
        <v>-1.0270373554982324</v>
      </c>
      <c r="AM112" s="61">
        <v>-0.95538358650998367</v>
      </c>
      <c r="AN112" s="61">
        <v>-1.0509219451609821</v>
      </c>
      <c r="AO112" s="61">
        <v>0</v>
      </c>
      <c r="AP112" s="61">
        <v>0</v>
      </c>
      <c r="AQ112" s="61">
        <v>0</v>
      </c>
      <c r="AR112" s="61">
        <v>0</v>
      </c>
      <c r="AS112" s="61">
        <v>0</v>
      </c>
      <c r="AT112" s="60"/>
      <c r="AU112" s="61"/>
      <c r="AV112" s="61"/>
      <c r="AW112" s="61"/>
      <c r="AX112" s="61"/>
      <c r="AY112" s="61"/>
      <c r="AZ112" s="60">
        <v>0</v>
      </c>
      <c r="BA112" s="61"/>
      <c r="BB112" s="61"/>
      <c r="BC112" s="61"/>
      <c r="BD112" s="61"/>
      <c r="BE112" s="61"/>
      <c r="BF112" s="61"/>
      <c r="BG112" s="61"/>
      <c r="BH112" s="61"/>
      <c r="BI112" s="61"/>
      <c r="BJ112" s="61">
        <v>0</v>
      </c>
      <c r="BK112" s="61">
        <v>0</v>
      </c>
      <c r="BL112" s="61">
        <v>0</v>
      </c>
      <c r="BM112" s="61"/>
      <c r="BN112" s="61"/>
      <c r="BO112" s="60"/>
      <c r="BP112" s="61"/>
      <c r="BQ112" s="61"/>
      <c r="BR112" s="62"/>
      <c r="BS112" s="62"/>
      <c r="BT112" s="60"/>
    </row>
    <row r="113" spans="1:72">
      <c r="A113" s="63" t="s">
        <v>379</v>
      </c>
      <c r="B113" s="63"/>
      <c r="C113" s="63"/>
      <c r="D113" s="63"/>
      <c r="E113" s="63"/>
      <c r="F113" s="18" t="s">
        <v>380</v>
      </c>
      <c r="G113" s="18"/>
      <c r="H113" s="64">
        <v>5104.2801184675645</v>
      </c>
      <c r="I113" s="65">
        <v>0</v>
      </c>
      <c r="J113" s="66">
        <v>0</v>
      </c>
      <c r="K113" s="66">
        <v>0</v>
      </c>
      <c r="L113" s="66">
        <v>0</v>
      </c>
      <c r="M113" s="66">
        <v>0</v>
      </c>
      <c r="N113" s="66">
        <v>0</v>
      </c>
      <c r="O113" s="66">
        <v>0</v>
      </c>
      <c r="P113" s="66">
        <v>0</v>
      </c>
      <c r="Q113" s="66">
        <v>0</v>
      </c>
      <c r="R113" s="66">
        <v>0</v>
      </c>
      <c r="S113" s="66">
        <v>0</v>
      </c>
      <c r="T113" s="66">
        <v>0</v>
      </c>
      <c r="U113" s="66">
        <v>0</v>
      </c>
      <c r="V113" s="66">
        <v>0</v>
      </c>
      <c r="W113" s="65">
        <v>840.52259482182092</v>
      </c>
      <c r="X113" s="66"/>
      <c r="Y113" s="66"/>
      <c r="Z113" s="66"/>
      <c r="AA113" s="66"/>
      <c r="AB113" s="66"/>
      <c r="AC113" s="66">
        <v>398.1561096780357</v>
      </c>
      <c r="AD113" s="66"/>
      <c r="AE113" s="66"/>
      <c r="AF113" s="66"/>
      <c r="AG113" s="66"/>
      <c r="AH113" s="66"/>
      <c r="AI113" s="66"/>
      <c r="AJ113" s="66"/>
      <c r="AK113" s="66"/>
      <c r="AL113" s="66">
        <v>214.14923091621284</v>
      </c>
      <c r="AM113" s="66">
        <v>0</v>
      </c>
      <c r="AN113" s="66"/>
      <c r="AO113" s="66"/>
      <c r="AP113" s="66"/>
      <c r="AQ113" s="66">
        <v>228.21725422757237</v>
      </c>
      <c r="AR113" s="66"/>
      <c r="AS113" s="66"/>
      <c r="AT113" s="65">
        <v>3656.01413967708</v>
      </c>
      <c r="AU113" s="66">
        <v>3656.01413967708</v>
      </c>
      <c r="AV113" s="66">
        <v>0</v>
      </c>
      <c r="AW113" s="66">
        <v>0</v>
      </c>
      <c r="AX113" s="66">
        <v>0</v>
      </c>
      <c r="AY113" s="66">
        <v>0</v>
      </c>
      <c r="AZ113" s="65">
        <v>0</v>
      </c>
      <c r="BA113" s="66"/>
      <c r="BB113" s="66"/>
      <c r="BC113" s="66"/>
      <c r="BD113" s="66">
        <v>0</v>
      </c>
      <c r="BE113" s="66"/>
      <c r="BF113" s="66">
        <v>0</v>
      </c>
      <c r="BG113" s="66">
        <v>0</v>
      </c>
      <c r="BH113" s="66">
        <v>0</v>
      </c>
      <c r="BI113" s="66">
        <v>0</v>
      </c>
      <c r="BJ113" s="66">
        <v>0</v>
      </c>
      <c r="BK113" s="66">
        <v>0</v>
      </c>
      <c r="BL113" s="66">
        <v>0</v>
      </c>
      <c r="BM113" s="66">
        <v>0</v>
      </c>
      <c r="BN113" s="66">
        <v>0</v>
      </c>
      <c r="BO113" s="65">
        <v>0</v>
      </c>
      <c r="BP113" s="66">
        <v>0</v>
      </c>
      <c r="BQ113" s="66">
        <v>0</v>
      </c>
      <c r="BR113" s="67"/>
      <c r="BS113" s="67">
        <v>5.9233782363618994</v>
      </c>
      <c r="BT113" s="65">
        <v>601.79612114263875</v>
      </c>
    </row>
    <row r="114" spans="1:72">
      <c r="A114" s="68" t="s">
        <v>167</v>
      </c>
      <c r="B114" s="69" t="s">
        <v>381</v>
      </c>
      <c r="C114" s="69"/>
      <c r="D114" s="69"/>
      <c r="E114" s="69"/>
      <c r="F114" s="70" t="s">
        <v>382</v>
      </c>
      <c r="G114" s="70"/>
      <c r="H114" s="71">
        <v>57.131938473297026</v>
      </c>
      <c r="I114" s="72">
        <v>0</v>
      </c>
      <c r="J114" s="73">
        <v>0</v>
      </c>
      <c r="K114" s="73">
        <v>0</v>
      </c>
      <c r="L114" s="73">
        <v>0</v>
      </c>
      <c r="M114" s="73">
        <v>0</v>
      </c>
      <c r="N114" s="73">
        <v>0</v>
      </c>
      <c r="O114" s="73">
        <v>0</v>
      </c>
      <c r="P114" s="73">
        <v>0</v>
      </c>
      <c r="Q114" s="73">
        <v>0</v>
      </c>
      <c r="R114" s="73">
        <v>0</v>
      </c>
      <c r="S114" s="73">
        <v>0</v>
      </c>
      <c r="T114" s="73">
        <v>0</v>
      </c>
      <c r="U114" s="73">
        <v>0</v>
      </c>
      <c r="V114" s="73">
        <v>0</v>
      </c>
      <c r="W114" s="72">
        <v>8.1924142543231095</v>
      </c>
      <c r="X114" s="73"/>
      <c r="Y114" s="73"/>
      <c r="Z114" s="73"/>
      <c r="AA114" s="73"/>
      <c r="AB114" s="73"/>
      <c r="AC114" s="73"/>
      <c r="AD114" s="73"/>
      <c r="AE114" s="73"/>
      <c r="AF114" s="73"/>
      <c r="AG114" s="73"/>
      <c r="AH114" s="73"/>
      <c r="AI114" s="73"/>
      <c r="AJ114" s="73"/>
      <c r="AK114" s="73"/>
      <c r="AL114" s="73">
        <v>8.1924142543231095</v>
      </c>
      <c r="AM114" s="73">
        <v>0</v>
      </c>
      <c r="AN114" s="73"/>
      <c r="AO114" s="73"/>
      <c r="AP114" s="73"/>
      <c r="AQ114" s="73"/>
      <c r="AR114" s="73"/>
      <c r="AS114" s="73"/>
      <c r="AT114" s="72">
        <v>0</v>
      </c>
      <c r="AU114" s="73">
        <v>0</v>
      </c>
      <c r="AV114" s="73">
        <v>0</v>
      </c>
      <c r="AW114" s="73">
        <v>0</v>
      </c>
      <c r="AX114" s="73">
        <v>0</v>
      </c>
      <c r="AY114" s="73">
        <v>0</v>
      </c>
      <c r="AZ114" s="72">
        <v>0</v>
      </c>
      <c r="BA114" s="73"/>
      <c r="BB114" s="73"/>
      <c r="BC114" s="73"/>
      <c r="BD114" s="73">
        <v>0</v>
      </c>
      <c r="BE114" s="73"/>
      <c r="BF114" s="73">
        <v>0</v>
      </c>
      <c r="BG114" s="73">
        <v>0</v>
      </c>
      <c r="BH114" s="73">
        <v>0</v>
      </c>
      <c r="BI114" s="73">
        <v>0</v>
      </c>
      <c r="BJ114" s="73">
        <v>0</v>
      </c>
      <c r="BK114" s="73">
        <v>0</v>
      </c>
      <c r="BL114" s="73">
        <v>0</v>
      </c>
      <c r="BM114" s="73">
        <v>0</v>
      </c>
      <c r="BN114" s="73">
        <v>0</v>
      </c>
      <c r="BO114" s="72">
        <v>0</v>
      </c>
      <c r="BP114" s="73">
        <v>0</v>
      </c>
      <c r="BQ114" s="73">
        <v>0</v>
      </c>
      <c r="BR114" s="74"/>
      <c r="BS114" s="74">
        <v>0</v>
      </c>
      <c r="BT114" s="72">
        <v>48.915639629311165</v>
      </c>
    </row>
    <row r="115" spans="1:72">
      <c r="A115" s="48" t="s">
        <v>167</v>
      </c>
      <c r="B115" s="49" t="s">
        <v>383</v>
      </c>
      <c r="C115" s="49"/>
      <c r="D115" s="49"/>
      <c r="E115" s="49"/>
      <c r="F115" s="50" t="s">
        <v>384</v>
      </c>
      <c r="G115" s="50"/>
      <c r="H115" s="51">
        <v>14.784561001241999</v>
      </c>
      <c r="I115" s="52"/>
      <c r="J115" s="53"/>
      <c r="K115" s="53"/>
      <c r="L115" s="53"/>
      <c r="M115" s="53"/>
      <c r="N115" s="53"/>
      <c r="O115" s="53"/>
      <c r="P115" s="53"/>
      <c r="Q115" s="53"/>
      <c r="R115" s="53"/>
      <c r="S115" s="53"/>
      <c r="T115" s="53"/>
      <c r="U115" s="53"/>
      <c r="V115" s="53"/>
      <c r="W115" s="52"/>
      <c r="X115" s="53"/>
      <c r="Y115" s="53"/>
      <c r="Z115" s="53"/>
      <c r="AA115" s="53"/>
      <c r="AB115" s="53"/>
      <c r="AC115" s="53"/>
      <c r="AD115" s="53"/>
      <c r="AE115" s="53"/>
      <c r="AF115" s="53"/>
      <c r="AG115" s="53"/>
      <c r="AH115" s="53"/>
      <c r="AI115" s="53"/>
      <c r="AJ115" s="53"/>
      <c r="AK115" s="53"/>
      <c r="AL115" s="53"/>
      <c r="AM115" s="53"/>
      <c r="AN115" s="53"/>
      <c r="AO115" s="53"/>
      <c r="AP115" s="53"/>
      <c r="AQ115" s="53"/>
      <c r="AR115" s="53"/>
      <c r="AS115" s="53"/>
      <c r="AT115" s="52"/>
      <c r="AU115" s="53"/>
      <c r="AV115" s="53"/>
      <c r="AW115" s="53"/>
      <c r="AX115" s="53"/>
      <c r="AY115" s="53"/>
      <c r="AZ115" s="52"/>
      <c r="BA115" s="53"/>
      <c r="BB115" s="53"/>
      <c r="BC115" s="53"/>
      <c r="BD115" s="53"/>
      <c r="BE115" s="53"/>
      <c r="BF115" s="53"/>
      <c r="BG115" s="53"/>
      <c r="BH115" s="53"/>
      <c r="BI115" s="53"/>
      <c r="BJ115" s="53"/>
      <c r="BK115" s="53"/>
      <c r="BL115" s="53"/>
      <c r="BM115" s="53"/>
      <c r="BN115" s="53"/>
      <c r="BO115" s="52"/>
      <c r="BP115" s="53"/>
      <c r="BQ115" s="53"/>
      <c r="BR115" s="54"/>
      <c r="BS115" s="54"/>
      <c r="BT115" s="52">
        <v>14.784561001241999</v>
      </c>
    </row>
    <row r="116" spans="1:72">
      <c r="A116" s="48"/>
      <c r="B116" s="48" t="s">
        <v>167</v>
      </c>
      <c r="C116" s="49" t="s">
        <v>385</v>
      </c>
      <c r="D116" s="49"/>
      <c r="E116" s="49"/>
      <c r="F116" s="50" t="s">
        <v>386</v>
      </c>
      <c r="G116" s="50"/>
      <c r="H116" s="51">
        <v>49.345562243240657</v>
      </c>
      <c r="I116" s="52"/>
      <c r="J116" s="53"/>
      <c r="K116" s="53"/>
      <c r="L116" s="53"/>
      <c r="M116" s="53"/>
      <c r="N116" s="53"/>
      <c r="O116" s="53"/>
      <c r="P116" s="53"/>
      <c r="Q116" s="53"/>
      <c r="R116" s="53"/>
      <c r="S116" s="53"/>
      <c r="T116" s="53"/>
      <c r="U116" s="53"/>
      <c r="V116" s="53"/>
      <c r="W116" s="52"/>
      <c r="X116" s="53"/>
      <c r="Y116" s="53"/>
      <c r="Z116" s="53"/>
      <c r="AA116" s="53"/>
      <c r="AB116" s="53"/>
      <c r="AC116" s="53"/>
      <c r="AD116" s="53"/>
      <c r="AE116" s="53"/>
      <c r="AF116" s="53"/>
      <c r="AG116" s="53"/>
      <c r="AH116" s="53"/>
      <c r="AI116" s="53"/>
      <c r="AJ116" s="53"/>
      <c r="AK116" s="53"/>
      <c r="AL116" s="53"/>
      <c r="AM116" s="53"/>
      <c r="AN116" s="53"/>
      <c r="AO116" s="53"/>
      <c r="AP116" s="53"/>
      <c r="AQ116" s="53"/>
      <c r="AR116" s="53"/>
      <c r="AS116" s="53"/>
      <c r="AT116" s="52"/>
      <c r="AU116" s="53"/>
      <c r="AV116" s="53"/>
      <c r="AW116" s="53"/>
      <c r="AX116" s="53"/>
      <c r="AY116" s="53"/>
      <c r="AZ116" s="52"/>
      <c r="BA116" s="53"/>
      <c r="BB116" s="53"/>
      <c r="BC116" s="53"/>
      <c r="BD116" s="53"/>
      <c r="BE116" s="53"/>
      <c r="BF116" s="53"/>
      <c r="BG116" s="53"/>
      <c r="BH116" s="53"/>
      <c r="BI116" s="53"/>
      <c r="BJ116" s="53"/>
      <c r="BK116" s="53"/>
      <c r="BL116" s="53"/>
      <c r="BM116" s="53"/>
      <c r="BN116" s="53"/>
      <c r="BO116" s="52"/>
      <c r="BP116" s="53"/>
      <c r="BQ116" s="53"/>
      <c r="BR116" s="54"/>
      <c r="BS116" s="54"/>
      <c r="BT116" s="52">
        <v>49.345562243240657</v>
      </c>
    </row>
    <row r="117" spans="1:72">
      <c r="A117" s="48"/>
      <c r="B117" s="48" t="s">
        <v>188</v>
      </c>
      <c r="C117" s="49" t="s">
        <v>387</v>
      </c>
      <c r="D117" s="49"/>
      <c r="E117" s="49"/>
      <c r="F117" s="50" t="s">
        <v>388</v>
      </c>
      <c r="G117" s="50"/>
      <c r="H117" s="51">
        <v>34.56100124199866</v>
      </c>
      <c r="I117" s="52"/>
      <c r="J117" s="53"/>
      <c r="K117" s="53"/>
      <c r="L117" s="53"/>
      <c r="M117" s="53"/>
      <c r="N117" s="53"/>
      <c r="O117" s="53"/>
      <c r="P117" s="53"/>
      <c r="Q117" s="53"/>
      <c r="R117" s="53"/>
      <c r="S117" s="53"/>
      <c r="T117" s="53"/>
      <c r="U117" s="53"/>
      <c r="V117" s="53"/>
      <c r="W117" s="52"/>
      <c r="X117" s="53"/>
      <c r="Y117" s="53"/>
      <c r="Z117" s="53"/>
      <c r="AA117" s="53"/>
      <c r="AB117" s="53"/>
      <c r="AC117" s="53"/>
      <c r="AD117" s="53"/>
      <c r="AE117" s="53"/>
      <c r="AF117" s="53"/>
      <c r="AG117" s="53"/>
      <c r="AH117" s="53"/>
      <c r="AI117" s="53"/>
      <c r="AJ117" s="53"/>
      <c r="AK117" s="53"/>
      <c r="AL117" s="53"/>
      <c r="AM117" s="53"/>
      <c r="AN117" s="53"/>
      <c r="AO117" s="53"/>
      <c r="AP117" s="53"/>
      <c r="AQ117" s="53"/>
      <c r="AR117" s="53"/>
      <c r="AS117" s="53"/>
      <c r="AT117" s="52"/>
      <c r="AU117" s="53"/>
      <c r="AV117" s="53"/>
      <c r="AW117" s="53"/>
      <c r="AX117" s="53"/>
      <c r="AY117" s="53"/>
      <c r="AZ117" s="52"/>
      <c r="BA117" s="53"/>
      <c r="BB117" s="53"/>
      <c r="BC117" s="53"/>
      <c r="BD117" s="53"/>
      <c r="BE117" s="53"/>
      <c r="BF117" s="53"/>
      <c r="BG117" s="53"/>
      <c r="BH117" s="53"/>
      <c r="BI117" s="53"/>
      <c r="BJ117" s="53"/>
      <c r="BK117" s="53"/>
      <c r="BL117" s="53"/>
      <c r="BM117" s="53"/>
      <c r="BN117" s="53"/>
      <c r="BO117" s="52"/>
      <c r="BP117" s="53"/>
      <c r="BQ117" s="53"/>
      <c r="BR117" s="54"/>
      <c r="BS117" s="54"/>
      <c r="BT117" s="52">
        <v>34.56100124199866</v>
      </c>
    </row>
    <row r="118" spans="1:72">
      <c r="A118" s="48"/>
      <c r="B118" s="48"/>
      <c r="C118" s="48" t="s">
        <v>167</v>
      </c>
      <c r="D118" s="49" t="s">
        <v>389</v>
      </c>
      <c r="E118" s="49"/>
      <c r="F118" s="50" t="s">
        <v>390</v>
      </c>
      <c r="G118" s="50"/>
      <c r="H118" s="51">
        <v>32.506926531002193</v>
      </c>
      <c r="I118" s="52"/>
      <c r="J118" s="53"/>
      <c r="K118" s="53"/>
      <c r="L118" s="53"/>
      <c r="M118" s="53"/>
      <c r="N118" s="53"/>
      <c r="O118" s="53"/>
      <c r="P118" s="53"/>
      <c r="Q118" s="53"/>
      <c r="R118" s="53"/>
      <c r="S118" s="53"/>
      <c r="T118" s="53"/>
      <c r="U118" s="53"/>
      <c r="V118" s="53"/>
      <c r="W118" s="52"/>
      <c r="X118" s="53"/>
      <c r="Y118" s="53"/>
      <c r="Z118" s="53"/>
      <c r="AA118" s="53"/>
      <c r="AB118" s="53"/>
      <c r="AC118" s="53"/>
      <c r="AD118" s="53"/>
      <c r="AE118" s="53"/>
      <c r="AF118" s="53"/>
      <c r="AG118" s="53"/>
      <c r="AH118" s="53"/>
      <c r="AI118" s="53"/>
      <c r="AJ118" s="53"/>
      <c r="AK118" s="53"/>
      <c r="AL118" s="53"/>
      <c r="AM118" s="53"/>
      <c r="AN118" s="53"/>
      <c r="AO118" s="53"/>
      <c r="AP118" s="53"/>
      <c r="AQ118" s="53"/>
      <c r="AR118" s="53"/>
      <c r="AS118" s="53"/>
      <c r="AT118" s="52"/>
      <c r="AU118" s="53"/>
      <c r="AV118" s="53"/>
      <c r="AW118" s="53"/>
      <c r="AX118" s="53"/>
      <c r="AY118" s="53"/>
      <c r="AZ118" s="52"/>
      <c r="BA118" s="53"/>
      <c r="BB118" s="53"/>
      <c r="BC118" s="53"/>
      <c r="BD118" s="53"/>
      <c r="BE118" s="53"/>
      <c r="BF118" s="53"/>
      <c r="BG118" s="53"/>
      <c r="BH118" s="53"/>
      <c r="BI118" s="53"/>
      <c r="BJ118" s="53"/>
      <c r="BK118" s="53"/>
      <c r="BL118" s="53"/>
      <c r="BM118" s="53"/>
      <c r="BN118" s="53"/>
      <c r="BO118" s="52"/>
      <c r="BP118" s="53"/>
      <c r="BQ118" s="53"/>
      <c r="BR118" s="54"/>
      <c r="BS118" s="54"/>
      <c r="BT118" s="52">
        <v>32.506926531002193</v>
      </c>
    </row>
    <row r="119" spans="1:72">
      <c r="A119" s="48"/>
      <c r="B119" s="48"/>
      <c r="C119" s="48" t="s">
        <v>167</v>
      </c>
      <c r="D119" s="49" t="s">
        <v>391</v>
      </c>
      <c r="E119" s="49"/>
      <c r="F119" s="50" t="s">
        <v>392</v>
      </c>
      <c r="G119" s="50"/>
      <c r="H119" s="51">
        <v>2.0540747109964648</v>
      </c>
      <c r="I119" s="52"/>
      <c r="J119" s="53"/>
      <c r="K119" s="53"/>
      <c r="L119" s="53"/>
      <c r="M119" s="53"/>
      <c r="N119" s="53"/>
      <c r="O119" s="53"/>
      <c r="P119" s="53"/>
      <c r="Q119" s="53"/>
      <c r="R119" s="53"/>
      <c r="S119" s="53"/>
      <c r="T119" s="53"/>
      <c r="U119" s="53"/>
      <c r="V119" s="53"/>
      <c r="W119" s="52"/>
      <c r="X119" s="53"/>
      <c r="Y119" s="53"/>
      <c r="Z119" s="53"/>
      <c r="AA119" s="53"/>
      <c r="AB119" s="53"/>
      <c r="AC119" s="53"/>
      <c r="AD119" s="53"/>
      <c r="AE119" s="53"/>
      <c r="AF119" s="53"/>
      <c r="AG119" s="53"/>
      <c r="AH119" s="53"/>
      <c r="AI119" s="53"/>
      <c r="AJ119" s="53"/>
      <c r="AK119" s="53"/>
      <c r="AL119" s="53"/>
      <c r="AM119" s="53"/>
      <c r="AN119" s="53"/>
      <c r="AO119" s="53"/>
      <c r="AP119" s="53"/>
      <c r="AQ119" s="53"/>
      <c r="AR119" s="53"/>
      <c r="AS119" s="53"/>
      <c r="AT119" s="52"/>
      <c r="AU119" s="53"/>
      <c r="AV119" s="53"/>
      <c r="AW119" s="53"/>
      <c r="AX119" s="53"/>
      <c r="AY119" s="53"/>
      <c r="AZ119" s="52"/>
      <c r="BA119" s="53"/>
      <c r="BB119" s="53"/>
      <c r="BC119" s="53"/>
      <c r="BD119" s="53"/>
      <c r="BE119" s="53"/>
      <c r="BF119" s="53"/>
      <c r="BG119" s="53"/>
      <c r="BH119" s="53"/>
      <c r="BI119" s="53"/>
      <c r="BJ119" s="53"/>
      <c r="BK119" s="53"/>
      <c r="BL119" s="53"/>
      <c r="BM119" s="53"/>
      <c r="BN119" s="53"/>
      <c r="BO119" s="52"/>
      <c r="BP119" s="53"/>
      <c r="BQ119" s="53"/>
      <c r="BR119" s="54"/>
      <c r="BS119" s="54"/>
      <c r="BT119" s="52">
        <v>2.0540747109964648</v>
      </c>
    </row>
    <row r="120" spans="1:72">
      <c r="A120" s="48" t="s">
        <v>167</v>
      </c>
      <c r="B120" s="49" t="s">
        <v>393</v>
      </c>
      <c r="C120" s="49"/>
      <c r="D120" s="49"/>
      <c r="E120" s="49"/>
      <c r="F120" s="50" t="s">
        <v>394</v>
      </c>
      <c r="G120" s="50"/>
      <c r="H120" s="51">
        <v>4326.6456482277636</v>
      </c>
      <c r="I120" s="52"/>
      <c r="J120" s="53"/>
      <c r="K120" s="53"/>
      <c r="L120" s="53"/>
      <c r="M120" s="53"/>
      <c r="N120" s="53"/>
      <c r="O120" s="53"/>
      <c r="P120" s="53"/>
      <c r="Q120" s="53"/>
      <c r="R120" s="53"/>
      <c r="S120" s="53"/>
      <c r="T120" s="53"/>
      <c r="U120" s="53"/>
      <c r="V120" s="53"/>
      <c r="W120" s="52">
        <v>205.95681666188975</v>
      </c>
      <c r="X120" s="53"/>
      <c r="Y120" s="53"/>
      <c r="Z120" s="53"/>
      <c r="AA120" s="53"/>
      <c r="AB120" s="53"/>
      <c r="AC120" s="53"/>
      <c r="AD120" s="53"/>
      <c r="AE120" s="53"/>
      <c r="AF120" s="53"/>
      <c r="AG120" s="53"/>
      <c r="AH120" s="53"/>
      <c r="AI120" s="53"/>
      <c r="AJ120" s="53"/>
      <c r="AK120" s="53"/>
      <c r="AL120" s="53">
        <v>205.95681666188975</v>
      </c>
      <c r="AM120" s="53">
        <v>0</v>
      </c>
      <c r="AN120" s="53"/>
      <c r="AO120" s="53"/>
      <c r="AP120" s="53"/>
      <c r="AQ120" s="53"/>
      <c r="AR120" s="53"/>
      <c r="AS120" s="53"/>
      <c r="AT120" s="52">
        <v>3656.01413967708</v>
      </c>
      <c r="AU120" s="53">
        <v>3656.01413967708</v>
      </c>
      <c r="AV120" s="53"/>
      <c r="AW120" s="53"/>
      <c r="AX120" s="53"/>
      <c r="AY120" s="53"/>
      <c r="AZ120" s="52"/>
      <c r="BA120" s="53"/>
      <c r="BB120" s="53"/>
      <c r="BC120" s="53"/>
      <c r="BD120" s="53"/>
      <c r="BE120" s="53"/>
      <c r="BF120" s="53"/>
      <c r="BG120" s="53"/>
      <c r="BH120" s="53"/>
      <c r="BI120" s="53"/>
      <c r="BJ120" s="53"/>
      <c r="BK120" s="53"/>
      <c r="BL120" s="53"/>
      <c r="BM120" s="53"/>
      <c r="BN120" s="53"/>
      <c r="BO120" s="52"/>
      <c r="BP120" s="53"/>
      <c r="BQ120" s="53"/>
      <c r="BR120" s="54"/>
      <c r="BS120" s="54">
        <v>0</v>
      </c>
      <c r="BT120" s="52">
        <v>464.65080729913058</v>
      </c>
    </row>
    <row r="121" spans="1:72">
      <c r="A121" s="48" t="s">
        <v>167</v>
      </c>
      <c r="B121" s="49" t="s">
        <v>395</v>
      </c>
      <c r="C121" s="49"/>
      <c r="D121" s="49"/>
      <c r="E121" s="49"/>
      <c r="F121" s="50" t="s">
        <v>396</v>
      </c>
      <c r="G121" s="50"/>
      <c r="H121" s="51">
        <v>701.58593675360657</v>
      </c>
      <c r="I121" s="52">
        <v>0</v>
      </c>
      <c r="J121" s="53">
        <v>0</v>
      </c>
      <c r="K121" s="53">
        <v>0</v>
      </c>
      <c r="L121" s="53">
        <v>0</v>
      </c>
      <c r="M121" s="53">
        <v>0</v>
      </c>
      <c r="N121" s="53">
        <v>0</v>
      </c>
      <c r="O121" s="53">
        <v>0</v>
      </c>
      <c r="P121" s="53">
        <v>0</v>
      </c>
      <c r="Q121" s="53">
        <v>0</v>
      </c>
      <c r="R121" s="53">
        <v>0</v>
      </c>
      <c r="S121" s="53">
        <v>0</v>
      </c>
      <c r="T121" s="53">
        <v>0</v>
      </c>
      <c r="U121" s="53">
        <v>0</v>
      </c>
      <c r="V121" s="53">
        <v>0</v>
      </c>
      <c r="W121" s="52">
        <v>626.37336390560802</v>
      </c>
      <c r="X121" s="53"/>
      <c r="Y121" s="53"/>
      <c r="Z121" s="53"/>
      <c r="AA121" s="53"/>
      <c r="AB121" s="53"/>
      <c r="AC121" s="53">
        <v>398.1561096780357</v>
      </c>
      <c r="AD121" s="53"/>
      <c r="AE121" s="53"/>
      <c r="AF121" s="53"/>
      <c r="AG121" s="53"/>
      <c r="AH121" s="53"/>
      <c r="AI121" s="53"/>
      <c r="AJ121" s="53"/>
      <c r="AK121" s="53"/>
      <c r="AL121" s="53"/>
      <c r="AM121" s="53">
        <v>0</v>
      </c>
      <c r="AN121" s="53"/>
      <c r="AO121" s="53"/>
      <c r="AP121" s="53"/>
      <c r="AQ121" s="53">
        <v>228.21725422757237</v>
      </c>
      <c r="AR121" s="53"/>
      <c r="AS121" s="53"/>
      <c r="AT121" s="52">
        <v>0</v>
      </c>
      <c r="AU121" s="53">
        <v>0</v>
      </c>
      <c r="AV121" s="53">
        <v>0</v>
      </c>
      <c r="AW121" s="53">
        <v>0</v>
      </c>
      <c r="AX121" s="53">
        <v>0</v>
      </c>
      <c r="AY121" s="53">
        <v>0</v>
      </c>
      <c r="AZ121" s="52">
        <v>0</v>
      </c>
      <c r="BA121" s="53"/>
      <c r="BB121" s="53"/>
      <c r="BC121" s="53"/>
      <c r="BD121" s="53">
        <v>0</v>
      </c>
      <c r="BE121" s="53"/>
      <c r="BF121" s="53">
        <v>0</v>
      </c>
      <c r="BG121" s="53">
        <v>0</v>
      </c>
      <c r="BH121" s="53">
        <v>0</v>
      </c>
      <c r="BI121" s="53">
        <v>0</v>
      </c>
      <c r="BJ121" s="53">
        <v>0</v>
      </c>
      <c r="BK121" s="53">
        <v>0</v>
      </c>
      <c r="BL121" s="53">
        <v>0</v>
      </c>
      <c r="BM121" s="53">
        <v>0</v>
      </c>
      <c r="BN121" s="53">
        <v>0</v>
      </c>
      <c r="BO121" s="52">
        <v>0</v>
      </c>
      <c r="BP121" s="53">
        <v>0</v>
      </c>
      <c r="BQ121" s="53">
        <v>0</v>
      </c>
      <c r="BR121" s="54"/>
      <c r="BS121" s="54">
        <v>5.9233782363618994</v>
      </c>
      <c r="BT121" s="52">
        <v>69.313079201299317</v>
      </c>
    </row>
    <row r="122" spans="1:72">
      <c r="A122" s="48" t="s">
        <v>167</v>
      </c>
      <c r="B122" s="49" t="s">
        <v>397</v>
      </c>
      <c r="C122" s="49"/>
      <c r="D122" s="49"/>
      <c r="E122" s="49"/>
      <c r="F122" s="50" t="s">
        <v>398</v>
      </c>
      <c r="G122" s="50"/>
      <c r="H122" s="51">
        <v>0</v>
      </c>
      <c r="I122" s="52"/>
      <c r="J122" s="53"/>
      <c r="K122" s="53"/>
      <c r="L122" s="53"/>
      <c r="M122" s="53"/>
      <c r="N122" s="53"/>
      <c r="O122" s="53"/>
      <c r="P122" s="53"/>
      <c r="Q122" s="53"/>
      <c r="R122" s="53"/>
      <c r="S122" s="53"/>
      <c r="T122" s="53"/>
      <c r="U122" s="53"/>
      <c r="V122" s="53"/>
      <c r="W122" s="52"/>
      <c r="X122" s="53"/>
      <c r="Y122" s="53"/>
      <c r="Z122" s="53"/>
      <c r="AA122" s="53"/>
      <c r="AB122" s="53"/>
      <c r="AC122" s="53"/>
      <c r="AD122" s="53"/>
      <c r="AE122" s="53"/>
      <c r="AF122" s="53"/>
      <c r="AG122" s="53"/>
      <c r="AH122" s="53"/>
      <c r="AI122" s="53"/>
      <c r="AJ122" s="53"/>
      <c r="AK122" s="53"/>
      <c r="AL122" s="53"/>
      <c r="AM122" s="53"/>
      <c r="AN122" s="53"/>
      <c r="AO122" s="53"/>
      <c r="AP122" s="53"/>
      <c r="AQ122" s="53"/>
      <c r="AR122" s="53"/>
      <c r="AS122" s="53"/>
      <c r="AT122" s="52"/>
      <c r="AU122" s="53"/>
      <c r="AV122" s="53"/>
      <c r="AW122" s="53"/>
      <c r="AX122" s="53"/>
      <c r="AY122" s="53"/>
      <c r="AZ122" s="52"/>
      <c r="BA122" s="53"/>
      <c r="BB122" s="53"/>
      <c r="BC122" s="53"/>
      <c r="BD122" s="53"/>
      <c r="BE122" s="53"/>
      <c r="BF122" s="53"/>
      <c r="BG122" s="53"/>
      <c r="BH122" s="53"/>
      <c r="BI122" s="53"/>
      <c r="BJ122" s="53"/>
      <c r="BK122" s="53"/>
      <c r="BL122" s="53"/>
      <c r="BM122" s="53"/>
      <c r="BN122" s="53"/>
      <c r="BO122" s="52"/>
      <c r="BP122" s="53"/>
      <c r="BQ122" s="53"/>
      <c r="BR122" s="54"/>
      <c r="BS122" s="54">
        <v>0</v>
      </c>
      <c r="BT122" s="52">
        <v>0</v>
      </c>
    </row>
    <row r="123" spans="1:72">
      <c r="A123" s="48" t="s">
        <v>167</v>
      </c>
      <c r="B123" s="49" t="s">
        <v>399</v>
      </c>
      <c r="C123" s="49"/>
      <c r="D123" s="49"/>
      <c r="E123" s="49"/>
      <c r="F123" s="50" t="s">
        <v>400</v>
      </c>
      <c r="G123" s="50"/>
      <c r="H123" s="51">
        <v>2.9139199388554502</v>
      </c>
      <c r="I123" s="52">
        <v>0</v>
      </c>
      <c r="J123" s="53">
        <v>0</v>
      </c>
      <c r="K123" s="53">
        <v>0</v>
      </c>
      <c r="L123" s="53">
        <v>0</v>
      </c>
      <c r="M123" s="53">
        <v>0</v>
      </c>
      <c r="N123" s="53">
        <v>0</v>
      </c>
      <c r="O123" s="53">
        <v>0</v>
      </c>
      <c r="P123" s="53">
        <v>0</v>
      </c>
      <c r="Q123" s="53">
        <v>0</v>
      </c>
      <c r="R123" s="53">
        <v>0</v>
      </c>
      <c r="S123" s="53">
        <v>0</v>
      </c>
      <c r="T123" s="53">
        <v>0</v>
      </c>
      <c r="U123" s="53">
        <v>0</v>
      </c>
      <c r="V123" s="53">
        <v>0</v>
      </c>
      <c r="W123" s="52">
        <v>0</v>
      </c>
      <c r="X123" s="53"/>
      <c r="Y123" s="53"/>
      <c r="Z123" s="53"/>
      <c r="AA123" s="53"/>
      <c r="AB123" s="53"/>
      <c r="AC123" s="53"/>
      <c r="AD123" s="53"/>
      <c r="AE123" s="53"/>
      <c r="AF123" s="53"/>
      <c r="AG123" s="53"/>
      <c r="AH123" s="53"/>
      <c r="AI123" s="53"/>
      <c r="AJ123" s="53"/>
      <c r="AK123" s="53"/>
      <c r="AL123" s="53"/>
      <c r="AM123" s="53">
        <v>0</v>
      </c>
      <c r="AN123" s="53"/>
      <c r="AO123" s="53"/>
      <c r="AP123" s="53"/>
      <c r="AQ123" s="53"/>
      <c r="AR123" s="53"/>
      <c r="AS123" s="53"/>
      <c r="AT123" s="52">
        <v>0</v>
      </c>
      <c r="AU123" s="53">
        <v>0</v>
      </c>
      <c r="AV123" s="53">
        <v>0</v>
      </c>
      <c r="AW123" s="53">
        <v>0</v>
      </c>
      <c r="AX123" s="53">
        <v>0</v>
      </c>
      <c r="AY123" s="53">
        <v>0</v>
      </c>
      <c r="AZ123" s="52">
        <v>0</v>
      </c>
      <c r="BA123" s="53"/>
      <c r="BB123" s="53"/>
      <c r="BC123" s="53"/>
      <c r="BD123" s="53">
        <v>0</v>
      </c>
      <c r="BE123" s="53"/>
      <c r="BF123" s="53">
        <v>0</v>
      </c>
      <c r="BG123" s="53">
        <v>0</v>
      </c>
      <c r="BH123" s="53">
        <v>0</v>
      </c>
      <c r="BI123" s="53">
        <v>0</v>
      </c>
      <c r="BJ123" s="53">
        <v>0</v>
      </c>
      <c r="BK123" s="53">
        <v>0</v>
      </c>
      <c r="BL123" s="53">
        <v>0</v>
      </c>
      <c r="BM123" s="53">
        <v>0</v>
      </c>
      <c r="BN123" s="53">
        <v>0</v>
      </c>
      <c r="BO123" s="52">
        <v>0</v>
      </c>
      <c r="BP123" s="53">
        <v>0</v>
      </c>
      <c r="BQ123" s="53">
        <v>0</v>
      </c>
      <c r="BR123" s="54"/>
      <c r="BS123" s="54">
        <v>0</v>
      </c>
      <c r="BT123" s="52">
        <v>2.9139199388554502</v>
      </c>
    </row>
    <row r="124" spans="1:72">
      <c r="A124" s="48" t="s">
        <v>167</v>
      </c>
      <c r="B124" s="49" t="s">
        <v>235</v>
      </c>
      <c r="C124" s="49"/>
      <c r="D124" s="49"/>
      <c r="E124" s="49"/>
      <c r="F124" s="50" t="s">
        <v>401</v>
      </c>
      <c r="G124" s="50"/>
      <c r="H124" s="51">
        <v>0</v>
      </c>
      <c r="I124" s="52">
        <v>0</v>
      </c>
      <c r="J124" s="53">
        <v>0</v>
      </c>
      <c r="K124" s="53">
        <v>0</v>
      </c>
      <c r="L124" s="53">
        <v>0</v>
      </c>
      <c r="M124" s="53">
        <v>0</v>
      </c>
      <c r="N124" s="53">
        <v>0</v>
      </c>
      <c r="O124" s="53">
        <v>0</v>
      </c>
      <c r="P124" s="53">
        <v>0</v>
      </c>
      <c r="Q124" s="53">
        <v>0</v>
      </c>
      <c r="R124" s="53">
        <v>0</v>
      </c>
      <c r="S124" s="53">
        <v>0</v>
      </c>
      <c r="T124" s="53">
        <v>0</v>
      </c>
      <c r="U124" s="53">
        <v>0</v>
      </c>
      <c r="V124" s="53">
        <v>0</v>
      </c>
      <c r="W124" s="52"/>
      <c r="X124" s="53"/>
      <c r="Y124" s="53"/>
      <c r="Z124" s="53"/>
      <c r="AA124" s="53"/>
      <c r="AB124" s="53"/>
      <c r="AC124" s="53"/>
      <c r="AD124" s="53"/>
      <c r="AE124" s="53"/>
      <c r="AF124" s="53"/>
      <c r="AG124" s="53"/>
      <c r="AH124" s="53"/>
      <c r="AI124" s="53"/>
      <c r="AJ124" s="53"/>
      <c r="AK124" s="53"/>
      <c r="AL124" s="53"/>
      <c r="AM124" s="53"/>
      <c r="AN124" s="53"/>
      <c r="AO124" s="53"/>
      <c r="AP124" s="53"/>
      <c r="AQ124" s="53"/>
      <c r="AR124" s="53"/>
      <c r="AS124" s="53"/>
      <c r="AT124" s="52">
        <v>0</v>
      </c>
      <c r="AU124" s="53"/>
      <c r="AV124" s="53">
        <v>0</v>
      </c>
      <c r="AW124" s="53">
        <v>0</v>
      </c>
      <c r="AX124" s="53">
        <v>0</v>
      </c>
      <c r="AY124" s="53">
        <v>0</v>
      </c>
      <c r="AZ124" s="52">
        <v>0</v>
      </c>
      <c r="BA124" s="53"/>
      <c r="BB124" s="53"/>
      <c r="BC124" s="53"/>
      <c r="BD124" s="53">
        <v>0</v>
      </c>
      <c r="BE124" s="53"/>
      <c r="BF124" s="53">
        <v>0</v>
      </c>
      <c r="BG124" s="53">
        <v>0</v>
      </c>
      <c r="BH124" s="53">
        <v>0</v>
      </c>
      <c r="BI124" s="53">
        <v>0</v>
      </c>
      <c r="BJ124" s="53">
        <v>0</v>
      </c>
      <c r="BK124" s="53">
        <v>0</v>
      </c>
      <c r="BL124" s="53">
        <v>0</v>
      </c>
      <c r="BM124" s="53">
        <v>0</v>
      </c>
      <c r="BN124" s="53">
        <v>0</v>
      </c>
      <c r="BO124" s="52">
        <v>0</v>
      </c>
      <c r="BP124" s="53">
        <v>0</v>
      </c>
      <c r="BQ124" s="53">
        <v>0</v>
      </c>
      <c r="BR124" s="54"/>
      <c r="BS124" s="54">
        <v>0</v>
      </c>
      <c r="BT124" s="52">
        <v>0</v>
      </c>
    </row>
    <row r="125" spans="1:72">
      <c r="A125" s="48" t="s">
        <v>167</v>
      </c>
      <c r="B125" s="49" t="s">
        <v>402</v>
      </c>
      <c r="C125" s="49"/>
      <c r="D125" s="49"/>
      <c r="E125" s="49"/>
      <c r="F125" s="50" t="s">
        <v>403</v>
      </c>
      <c r="G125" s="50"/>
      <c r="H125" s="51">
        <v>0</v>
      </c>
      <c r="I125" s="52">
        <v>0</v>
      </c>
      <c r="J125" s="53">
        <v>0</v>
      </c>
      <c r="K125" s="53">
        <v>0</v>
      </c>
      <c r="L125" s="53">
        <v>0</v>
      </c>
      <c r="M125" s="53">
        <v>0</v>
      </c>
      <c r="N125" s="53">
        <v>0</v>
      </c>
      <c r="O125" s="53">
        <v>0</v>
      </c>
      <c r="P125" s="53">
        <v>0</v>
      </c>
      <c r="Q125" s="53">
        <v>0</v>
      </c>
      <c r="R125" s="53">
        <v>0</v>
      </c>
      <c r="S125" s="53">
        <v>0</v>
      </c>
      <c r="T125" s="53">
        <v>0</v>
      </c>
      <c r="U125" s="53">
        <v>0</v>
      </c>
      <c r="V125" s="53">
        <v>0</v>
      </c>
      <c r="W125" s="52">
        <v>0</v>
      </c>
      <c r="X125" s="53"/>
      <c r="Y125" s="53"/>
      <c r="Z125" s="53"/>
      <c r="AA125" s="53"/>
      <c r="AB125" s="53"/>
      <c r="AC125" s="53"/>
      <c r="AD125" s="53"/>
      <c r="AE125" s="53"/>
      <c r="AF125" s="53"/>
      <c r="AG125" s="53"/>
      <c r="AH125" s="53"/>
      <c r="AI125" s="53"/>
      <c r="AJ125" s="53"/>
      <c r="AK125" s="53"/>
      <c r="AL125" s="53"/>
      <c r="AM125" s="53">
        <v>0</v>
      </c>
      <c r="AN125" s="53"/>
      <c r="AO125" s="53"/>
      <c r="AP125" s="53"/>
      <c r="AQ125" s="53"/>
      <c r="AR125" s="53"/>
      <c r="AS125" s="53"/>
      <c r="AT125" s="52">
        <v>0</v>
      </c>
      <c r="AU125" s="53">
        <v>0</v>
      </c>
      <c r="AV125" s="53">
        <v>0</v>
      </c>
      <c r="AW125" s="53">
        <v>0</v>
      </c>
      <c r="AX125" s="53">
        <v>0</v>
      </c>
      <c r="AY125" s="53">
        <v>0</v>
      </c>
      <c r="AZ125" s="52">
        <v>0</v>
      </c>
      <c r="BA125" s="53"/>
      <c r="BB125" s="53"/>
      <c r="BC125" s="53"/>
      <c r="BD125" s="53">
        <v>0</v>
      </c>
      <c r="BE125" s="53"/>
      <c r="BF125" s="53">
        <v>0</v>
      </c>
      <c r="BG125" s="53">
        <v>0</v>
      </c>
      <c r="BH125" s="53">
        <v>0</v>
      </c>
      <c r="BI125" s="53">
        <v>0</v>
      </c>
      <c r="BJ125" s="53">
        <v>0</v>
      </c>
      <c r="BK125" s="53">
        <v>0</v>
      </c>
      <c r="BL125" s="53">
        <v>0</v>
      </c>
      <c r="BM125" s="53">
        <v>0</v>
      </c>
      <c r="BN125" s="53">
        <v>0</v>
      </c>
      <c r="BO125" s="52">
        <v>0</v>
      </c>
      <c r="BP125" s="53">
        <v>0</v>
      </c>
      <c r="BQ125" s="53">
        <v>0</v>
      </c>
      <c r="BR125" s="54"/>
      <c r="BS125" s="54">
        <v>0</v>
      </c>
      <c r="BT125" s="52">
        <v>0</v>
      </c>
    </row>
    <row r="126" spans="1:72">
      <c r="A126" s="48" t="s">
        <v>167</v>
      </c>
      <c r="B126" s="49" t="s">
        <v>237</v>
      </c>
      <c r="C126" s="49"/>
      <c r="D126" s="49"/>
      <c r="E126" s="49"/>
      <c r="F126" s="50" t="s">
        <v>404</v>
      </c>
      <c r="G126" s="50"/>
      <c r="H126" s="51">
        <v>0</v>
      </c>
      <c r="I126" s="52">
        <v>0</v>
      </c>
      <c r="J126" s="53">
        <v>0</v>
      </c>
      <c r="K126" s="53">
        <v>0</v>
      </c>
      <c r="L126" s="53">
        <v>0</v>
      </c>
      <c r="M126" s="53">
        <v>0</v>
      </c>
      <c r="N126" s="53">
        <v>0</v>
      </c>
      <c r="O126" s="53">
        <v>0</v>
      </c>
      <c r="P126" s="53">
        <v>0</v>
      </c>
      <c r="Q126" s="53">
        <v>0</v>
      </c>
      <c r="R126" s="53">
        <v>0</v>
      </c>
      <c r="S126" s="53">
        <v>0</v>
      </c>
      <c r="T126" s="53">
        <v>0</v>
      </c>
      <c r="U126" s="53">
        <v>0</v>
      </c>
      <c r="V126" s="53">
        <v>0</v>
      </c>
      <c r="W126" s="52"/>
      <c r="X126" s="53"/>
      <c r="Y126" s="53"/>
      <c r="Z126" s="53"/>
      <c r="AA126" s="53"/>
      <c r="AB126" s="53"/>
      <c r="AC126" s="53"/>
      <c r="AD126" s="53"/>
      <c r="AE126" s="53"/>
      <c r="AF126" s="53"/>
      <c r="AG126" s="53"/>
      <c r="AH126" s="53"/>
      <c r="AI126" s="53"/>
      <c r="AJ126" s="53"/>
      <c r="AK126" s="53"/>
      <c r="AL126" s="53"/>
      <c r="AM126" s="53"/>
      <c r="AN126" s="53"/>
      <c r="AO126" s="53"/>
      <c r="AP126" s="53"/>
      <c r="AQ126" s="53"/>
      <c r="AR126" s="53"/>
      <c r="AS126" s="53"/>
      <c r="AT126" s="52">
        <v>0</v>
      </c>
      <c r="AU126" s="53"/>
      <c r="AV126" s="53">
        <v>0</v>
      </c>
      <c r="AW126" s="53">
        <v>0</v>
      </c>
      <c r="AX126" s="53">
        <v>0</v>
      </c>
      <c r="AY126" s="53">
        <v>0</v>
      </c>
      <c r="AZ126" s="52">
        <v>0</v>
      </c>
      <c r="BA126" s="53"/>
      <c r="BB126" s="53"/>
      <c r="BC126" s="53"/>
      <c r="BD126" s="53">
        <v>0</v>
      </c>
      <c r="BE126" s="53"/>
      <c r="BF126" s="53">
        <v>0</v>
      </c>
      <c r="BG126" s="53">
        <v>0</v>
      </c>
      <c r="BH126" s="53">
        <v>0</v>
      </c>
      <c r="BI126" s="53">
        <v>0</v>
      </c>
      <c r="BJ126" s="53">
        <v>0</v>
      </c>
      <c r="BK126" s="53">
        <v>0</v>
      </c>
      <c r="BL126" s="53">
        <v>0</v>
      </c>
      <c r="BM126" s="53">
        <v>0</v>
      </c>
      <c r="BN126" s="53">
        <v>0</v>
      </c>
      <c r="BO126" s="52">
        <v>0</v>
      </c>
      <c r="BP126" s="53">
        <v>0</v>
      </c>
      <c r="BQ126" s="53">
        <v>0</v>
      </c>
      <c r="BR126" s="54"/>
      <c r="BS126" s="54">
        <v>0</v>
      </c>
      <c r="BT126" s="52">
        <v>0</v>
      </c>
    </row>
    <row r="127" spans="1:72">
      <c r="A127" s="48" t="s">
        <v>167</v>
      </c>
      <c r="B127" s="49" t="s">
        <v>221</v>
      </c>
      <c r="C127" s="49"/>
      <c r="D127" s="49"/>
      <c r="E127" s="49"/>
      <c r="F127" s="50" t="s">
        <v>405</v>
      </c>
      <c r="G127" s="50"/>
      <c r="H127" s="51">
        <v>0</v>
      </c>
      <c r="I127" s="52">
        <v>0</v>
      </c>
      <c r="J127" s="53">
        <v>0</v>
      </c>
      <c r="K127" s="53">
        <v>0</v>
      </c>
      <c r="L127" s="53">
        <v>0</v>
      </c>
      <c r="M127" s="53">
        <v>0</v>
      </c>
      <c r="N127" s="53">
        <v>0</v>
      </c>
      <c r="O127" s="53">
        <v>0</v>
      </c>
      <c r="P127" s="53">
        <v>0</v>
      </c>
      <c r="Q127" s="53">
        <v>0</v>
      </c>
      <c r="R127" s="53">
        <v>0</v>
      </c>
      <c r="S127" s="53">
        <v>0</v>
      </c>
      <c r="T127" s="53">
        <v>0</v>
      </c>
      <c r="U127" s="53">
        <v>0</v>
      </c>
      <c r="V127" s="53">
        <v>0</v>
      </c>
      <c r="W127" s="52">
        <v>0</v>
      </c>
      <c r="X127" s="53"/>
      <c r="Y127" s="53"/>
      <c r="Z127" s="53"/>
      <c r="AA127" s="53"/>
      <c r="AB127" s="53"/>
      <c r="AC127" s="53"/>
      <c r="AD127" s="53"/>
      <c r="AE127" s="53"/>
      <c r="AF127" s="53"/>
      <c r="AG127" s="53"/>
      <c r="AH127" s="53"/>
      <c r="AI127" s="53"/>
      <c r="AJ127" s="53"/>
      <c r="AK127" s="53"/>
      <c r="AL127" s="53"/>
      <c r="AM127" s="53">
        <v>0</v>
      </c>
      <c r="AN127" s="53"/>
      <c r="AO127" s="53"/>
      <c r="AP127" s="53"/>
      <c r="AQ127" s="53"/>
      <c r="AR127" s="53"/>
      <c r="AS127" s="53"/>
      <c r="AT127" s="52">
        <v>0</v>
      </c>
      <c r="AU127" s="53">
        <v>0</v>
      </c>
      <c r="AV127" s="53">
        <v>0</v>
      </c>
      <c r="AW127" s="53">
        <v>0</v>
      </c>
      <c r="AX127" s="53">
        <v>0</v>
      </c>
      <c r="AY127" s="53">
        <v>0</v>
      </c>
      <c r="AZ127" s="52">
        <v>0</v>
      </c>
      <c r="BA127" s="53"/>
      <c r="BB127" s="53"/>
      <c r="BC127" s="53"/>
      <c r="BD127" s="53">
        <v>0</v>
      </c>
      <c r="BE127" s="53"/>
      <c r="BF127" s="53">
        <v>0</v>
      </c>
      <c r="BG127" s="53">
        <v>0</v>
      </c>
      <c r="BH127" s="53">
        <v>0</v>
      </c>
      <c r="BI127" s="53">
        <v>0</v>
      </c>
      <c r="BJ127" s="53">
        <v>0</v>
      </c>
      <c r="BK127" s="53">
        <v>0</v>
      </c>
      <c r="BL127" s="53">
        <v>0</v>
      </c>
      <c r="BM127" s="53">
        <v>0</v>
      </c>
      <c r="BN127" s="53">
        <v>0</v>
      </c>
      <c r="BO127" s="52">
        <v>0</v>
      </c>
      <c r="BP127" s="53">
        <v>0</v>
      </c>
      <c r="BQ127" s="53">
        <v>0</v>
      </c>
      <c r="BR127" s="54"/>
      <c r="BS127" s="54">
        <v>0</v>
      </c>
      <c r="BT127" s="52">
        <v>0</v>
      </c>
    </row>
    <row r="128" spans="1:72">
      <c r="A128" s="48" t="s">
        <v>167</v>
      </c>
      <c r="B128" s="49" t="s">
        <v>406</v>
      </c>
      <c r="C128" s="49"/>
      <c r="D128" s="49"/>
      <c r="E128" s="49"/>
      <c r="F128" s="50" t="s">
        <v>407</v>
      </c>
      <c r="G128" s="50"/>
      <c r="H128" s="51">
        <v>0</v>
      </c>
      <c r="I128" s="52"/>
      <c r="J128" s="53"/>
      <c r="K128" s="53"/>
      <c r="L128" s="53"/>
      <c r="M128" s="53"/>
      <c r="N128" s="53"/>
      <c r="O128" s="53"/>
      <c r="P128" s="53"/>
      <c r="Q128" s="53"/>
      <c r="R128" s="53"/>
      <c r="S128" s="53"/>
      <c r="T128" s="53"/>
      <c r="U128" s="53"/>
      <c r="V128" s="53"/>
      <c r="W128" s="52"/>
      <c r="X128" s="53"/>
      <c r="Y128" s="53"/>
      <c r="Z128" s="53"/>
      <c r="AA128" s="53"/>
      <c r="AB128" s="53"/>
      <c r="AC128" s="53"/>
      <c r="AD128" s="53"/>
      <c r="AE128" s="53"/>
      <c r="AF128" s="53"/>
      <c r="AG128" s="53"/>
      <c r="AH128" s="53"/>
      <c r="AI128" s="53"/>
      <c r="AJ128" s="53"/>
      <c r="AK128" s="53"/>
      <c r="AL128" s="53"/>
      <c r="AM128" s="53"/>
      <c r="AN128" s="53"/>
      <c r="AO128" s="53"/>
      <c r="AP128" s="53"/>
      <c r="AQ128" s="53"/>
      <c r="AR128" s="53"/>
      <c r="AS128" s="53"/>
      <c r="AT128" s="52"/>
      <c r="AU128" s="53"/>
      <c r="AV128" s="53"/>
      <c r="AW128" s="53"/>
      <c r="AX128" s="53"/>
      <c r="AY128" s="53"/>
      <c r="AZ128" s="52">
        <v>0</v>
      </c>
      <c r="BA128" s="53"/>
      <c r="BB128" s="53"/>
      <c r="BC128" s="53"/>
      <c r="BD128" s="53">
        <v>0</v>
      </c>
      <c r="BE128" s="53"/>
      <c r="BF128" s="53"/>
      <c r="BG128" s="53"/>
      <c r="BH128" s="53"/>
      <c r="BI128" s="53"/>
      <c r="BJ128" s="53"/>
      <c r="BK128" s="53"/>
      <c r="BL128" s="53"/>
      <c r="BM128" s="53"/>
      <c r="BN128" s="53">
        <v>0</v>
      </c>
      <c r="BO128" s="52"/>
      <c r="BP128" s="53"/>
      <c r="BQ128" s="53"/>
      <c r="BR128" s="54"/>
      <c r="BS128" s="54">
        <v>0</v>
      </c>
      <c r="BT128" s="52">
        <v>0</v>
      </c>
    </row>
    <row r="129" spans="1:72">
      <c r="A129" s="48" t="s">
        <v>167</v>
      </c>
      <c r="B129" s="49" t="s">
        <v>239</v>
      </c>
      <c r="C129" s="49"/>
      <c r="D129" s="49"/>
      <c r="E129" s="49"/>
      <c r="F129" s="50" t="s">
        <v>408</v>
      </c>
      <c r="G129" s="50"/>
      <c r="H129" s="51">
        <v>0</v>
      </c>
      <c r="I129" s="52">
        <v>0</v>
      </c>
      <c r="J129" s="53">
        <v>0</v>
      </c>
      <c r="K129" s="53">
        <v>0</v>
      </c>
      <c r="L129" s="53">
        <v>0</v>
      </c>
      <c r="M129" s="53">
        <v>0</v>
      </c>
      <c r="N129" s="53">
        <v>0</v>
      </c>
      <c r="O129" s="53">
        <v>0</v>
      </c>
      <c r="P129" s="53">
        <v>0</v>
      </c>
      <c r="Q129" s="53">
        <v>0</v>
      </c>
      <c r="R129" s="53">
        <v>0</v>
      </c>
      <c r="S129" s="53">
        <v>0</v>
      </c>
      <c r="T129" s="53">
        <v>0</v>
      </c>
      <c r="U129" s="53">
        <v>0</v>
      </c>
      <c r="V129" s="53">
        <v>0</v>
      </c>
      <c r="W129" s="52"/>
      <c r="X129" s="53"/>
      <c r="Y129" s="53"/>
      <c r="Z129" s="53"/>
      <c r="AA129" s="53"/>
      <c r="AB129" s="53"/>
      <c r="AC129" s="53"/>
      <c r="AD129" s="53"/>
      <c r="AE129" s="53"/>
      <c r="AF129" s="53"/>
      <c r="AG129" s="53"/>
      <c r="AH129" s="53"/>
      <c r="AI129" s="53"/>
      <c r="AJ129" s="53"/>
      <c r="AK129" s="53"/>
      <c r="AL129" s="53"/>
      <c r="AM129" s="53"/>
      <c r="AN129" s="53"/>
      <c r="AO129" s="53"/>
      <c r="AP129" s="53"/>
      <c r="AQ129" s="53"/>
      <c r="AR129" s="53"/>
      <c r="AS129" s="53"/>
      <c r="AT129" s="52">
        <v>0</v>
      </c>
      <c r="AU129" s="53"/>
      <c r="AV129" s="53">
        <v>0</v>
      </c>
      <c r="AW129" s="53">
        <v>0</v>
      </c>
      <c r="AX129" s="53">
        <v>0</v>
      </c>
      <c r="AY129" s="53">
        <v>0</v>
      </c>
      <c r="AZ129" s="52"/>
      <c r="BA129" s="53"/>
      <c r="BB129" s="53"/>
      <c r="BC129" s="53"/>
      <c r="BD129" s="53"/>
      <c r="BE129" s="53"/>
      <c r="BF129" s="53"/>
      <c r="BG129" s="53"/>
      <c r="BH129" s="53"/>
      <c r="BI129" s="53"/>
      <c r="BJ129" s="53"/>
      <c r="BK129" s="53"/>
      <c r="BL129" s="53"/>
      <c r="BM129" s="53"/>
      <c r="BN129" s="53"/>
      <c r="BO129" s="52"/>
      <c r="BP129" s="53"/>
      <c r="BQ129" s="53"/>
      <c r="BR129" s="54"/>
      <c r="BS129" s="54">
        <v>0</v>
      </c>
      <c r="BT129" s="52">
        <v>0</v>
      </c>
    </row>
    <row r="130" spans="1:72">
      <c r="A130" s="48" t="s">
        <v>167</v>
      </c>
      <c r="B130" s="49" t="s">
        <v>409</v>
      </c>
      <c r="C130" s="49"/>
      <c r="D130" s="49"/>
      <c r="E130" s="49"/>
      <c r="F130" s="50" t="s">
        <v>410</v>
      </c>
      <c r="G130" s="50"/>
      <c r="H130" s="51">
        <v>0</v>
      </c>
      <c r="I130" s="52"/>
      <c r="J130" s="53"/>
      <c r="K130" s="53"/>
      <c r="L130" s="53"/>
      <c r="M130" s="53"/>
      <c r="N130" s="53"/>
      <c r="O130" s="53"/>
      <c r="P130" s="53"/>
      <c r="Q130" s="53"/>
      <c r="R130" s="53"/>
      <c r="S130" s="53"/>
      <c r="T130" s="53"/>
      <c r="U130" s="53"/>
      <c r="V130" s="53"/>
      <c r="W130" s="52"/>
      <c r="X130" s="53"/>
      <c r="Y130" s="53"/>
      <c r="Z130" s="53"/>
      <c r="AA130" s="53"/>
      <c r="AB130" s="53"/>
      <c r="AC130" s="53"/>
      <c r="AD130" s="53"/>
      <c r="AE130" s="53"/>
      <c r="AF130" s="53"/>
      <c r="AG130" s="53"/>
      <c r="AH130" s="53"/>
      <c r="AI130" s="53"/>
      <c r="AJ130" s="53"/>
      <c r="AK130" s="53"/>
      <c r="AL130" s="53"/>
      <c r="AM130" s="53"/>
      <c r="AN130" s="53"/>
      <c r="AO130" s="53"/>
      <c r="AP130" s="53"/>
      <c r="AQ130" s="53"/>
      <c r="AR130" s="53"/>
      <c r="AS130" s="53"/>
      <c r="AT130" s="52">
        <v>0</v>
      </c>
      <c r="AU130" s="53">
        <v>0</v>
      </c>
      <c r="AV130" s="53"/>
      <c r="AW130" s="53"/>
      <c r="AX130" s="53"/>
      <c r="AY130" s="53"/>
      <c r="AZ130" s="52"/>
      <c r="BA130" s="53"/>
      <c r="BB130" s="53"/>
      <c r="BC130" s="53"/>
      <c r="BD130" s="53"/>
      <c r="BE130" s="53"/>
      <c r="BF130" s="53"/>
      <c r="BG130" s="53"/>
      <c r="BH130" s="53"/>
      <c r="BI130" s="53"/>
      <c r="BJ130" s="53"/>
      <c r="BK130" s="53"/>
      <c r="BL130" s="53"/>
      <c r="BM130" s="53"/>
      <c r="BN130" s="53"/>
      <c r="BO130" s="52"/>
      <c r="BP130" s="53"/>
      <c r="BQ130" s="53"/>
      <c r="BR130" s="54"/>
      <c r="BS130" s="54">
        <v>0</v>
      </c>
      <c r="BT130" s="52">
        <v>0</v>
      </c>
    </row>
    <row r="131" spans="1:72">
      <c r="A131" s="48" t="s">
        <v>167</v>
      </c>
      <c r="B131" s="49" t="s">
        <v>411</v>
      </c>
      <c r="C131" s="49"/>
      <c r="D131" s="49"/>
      <c r="E131" s="49"/>
      <c r="F131" s="50" t="s">
        <v>412</v>
      </c>
      <c r="G131" s="50"/>
      <c r="H131" s="51">
        <v>0</v>
      </c>
      <c r="I131" s="52"/>
      <c r="J131" s="53"/>
      <c r="K131" s="53"/>
      <c r="L131" s="53"/>
      <c r="M131" s="53"/>
      <c r="N131" s="53"/>
      <c r="O131" s="53"/>
      <c r="P131" s="53"/>
      <c r="Q131" s="53"/>
      <c r="R131" s="53"/>
      <c r="S131" s="53"/>
      <c r="T131" s="53"/>
      <c r="U131" s="53"/>
      <c r="V131" s="53"/>
      <c r="W131" s="52"/>
      <c r="X131" s="53"/>
      <c r="Y131" s="53"/>
      <c r="Z131" s="53"/>
      <c r="AA131" s="53"/>
      <c r="AB131" s="53"/>
      <c r="AC131" s="53"/>
      <c r="AD131" s="53"/>
      <c r="AE131" s="53"/>
      <c r="AF131" s="53"/>
      <c r="AG131" s="53"/>
      <c r="AH131" s="53"/>
      <c r="AI131" s="53"/>
      <c r="AJ131" s="53"/>
      <c r="AK131" s="53"/>
      <c r="AL131" s="53"/>
      <c r="AM131" s="53"/>
      <c r="AN131" s="53"/>
      <c r="AO131" s="53"/>
      <c r="AP131" s="53"/>
      <c r="AQ131" s="53"/>
      <c r="AR131" s="53"/>
      <c r="AS131" s="53"/>
      <c r="AT131" s="52"/>
      <c r="AU131" s="53"/>
      <c r="AV131" s="53"/>
      <c r="AW131" s="53"/>
      <c r="AX131" s="53"/>
      <c r="AY131" s="53"/>
      <c r="AZ131" s="52">
        <v>0</v>
      </c>
      <c r="BA131" s="53"/>
      <c r="BB131" s="53"/>
      <c r="BC131" s="53"/>
      <c r="BD131" s="53">
        <v>0</v>
      </c>
      <c r="BE131" s="53"/>
      <c r="BF131" s="53">
        <v>0</v>
      </c>
      <c r="BG131" s="53">
        <v>0</v>
      </c>
      <c r="BH131" s="53">
        <v>0</v>
      </c>
      <c r="BI131" s="53">
        <v>0</v>
      </c>
      <c r="BJ131" s="53">
        <v>0</v>
      </c>
      <c r="BK131" s="53">
        <v>0</v>
      </c>
      <c r="BL131" s="53">
        <v>0</v>
      </c>
      <c r="BM131" s="53">
        <v>0</v>
      </c>
      <c r="BN131" s="53">
        <v>0</v>
      </c>
      <c r="BO131" s="52">
        <v>0</v>
      </c>
      <c r="BP131" s="53">
        <v>0</v>
      </c>
      <c r="BQ131" s="53">
        <v>0</v>
      </c>
      <c r="BR131" s="54"/>
      <c r="BS131" s="54">
        <v>0</v>
      </c>
      <c r="BT131" s="52">
        <v>0</v>
      </c>
    </row>
    <row r="132" spans="1:72">
      <c r="A132" s="48" t="s">
        <v>167</v>
      </c>
      <c r="B132" s="49" t="s">
        <v>413</v>
      </c>
      <c r="C132" s="49"/>
      <c r="D132" s="49"/>
      <c r="E132" s="49"/>
      <c r="F132" s="50" t="s">
        <v>414</v>
      </c>
      <c r="G132" s="50"/>
      <c r="H132" s="51">
        <v>0</v>
      </c>
      <c r="I132" s="52"/>
      <c r="J132" s="53"/>
      <c r="K132" s="53"/>
      <c r="L132" s="53"/>
      <c r="M132" s="53"/>
      <c r="N132" s="53"/>
      <c r="O132" s="53"/>
      <c r="P132" s="53"/>
      <c r="Q132" s="53"/>
      <c r="R132" s="53"/>
      <c r="S132" s="53"/>
      <c r="T132" s="53"/>
      <c r="U132" s="53"/>
      <c r="V132" s="53"/>
      <c r="W132" s="52"/>
      <c r="X132" s="53"/>
      <c r="Y132" s="53"/>
      <c r="Z132" s="53"/>
      <c r="AA132" s="53"/>
      <c r="AB132" s="53"/>
      <c r="AC132" s="53"/>
      <c r="AD132" s="53"/>
      <c r="AE132" s="53"/>
      <c r="AF132" s="53"/>
      <c r="AG132" s="53"/>
      <c r="AH132" s="53"/>
      <c r="AI132" s="53"/>
      <c r="AJ132" s="53"/>
      <c r="AK132" s="53"/>
      <c r="AL132" s="53"/>
      <c r="AM132" s="53"/>
      <c r="AN132" s="53"/>
      <c r="AO132" s="53"/>
      <c r="AP132" s="53"/>
      <c r="AQ132" s="53"/>
      <c r="AR132" s="53"/>
      <c r="AS132" s="53"/>
      <c r="AT132" s="52">
        <v>0</v>
      </c>
      <c r="AU132" s="53">
        <v>0</v>
      </c>
      <c r="AV132" s="53"/>
      <c r="AW132" s="53"/>
      <c r="AX132" s="53"/>
      <c r="AY132" s="53"/>
      <c r="AZ132" s="52"/>
      <c r="BA132" s="53"/>
      <c r="BB132" s="53"/>
      <c r="BC132" s="53"/>
      <c r="BD132" s="53"/>
      <c r="BE132" s="53"/>
      <c r="BF132" s="53"/>
      <c r="BG132" s="53"/>
      <c r="BH132" s="53"/>
      <c r="BI132" s="53"/>
      <c r="BJ132" s="53"/>
      <c r="BK132" s="53"/>
      <c r="BL132" s="53"/>
      <c r="BM132" s="53"/>
      <c r="BN132" s="53"/>
      <c r="BO132" s="52"/>
      <c r="BP132" s="53"/>
      <c r="BQ132" s="53"/>
      <c r="BR132" s="54"/>
      <c r="BS132" s="54">
        <v>0</v>
      </c>
      <c r="BT132" s="52">
        <v>0</v>
      </c>
    </row>
    <row r="133" spans="1:72">
      <c r="A133" s="48" t="s">
        <v>167</v>
      </c>
      <c r="B133" s="49" t="s">
        <v>415</v>
      </c>
      <c r="C133" s="49"/>
      <c r="D133" s="49"/>
      <c r="E133" s="49"/>
      <c r="F133" s="50" t="s">
        <v>416</v>
      </c>
      <c r="G133" s="50"/>
      <c r="H133" s="51">
        <v>1.1942294831374796</v>
      </c>
      <c r="I133" s="52">
        <v>0</v>
      </c>
      <c r="J133" s="53">
        <v>0</v>
      </c>
      <c r="K133" s="53">
        <v>0</v>
      </c>
      <c r="L133" s="53">
        <v>0</v>
      </c>
      <c r="M133" s="53">
        <v>0</v>
      </c>
      <c r="N133" s="53">
        <v>0</v>
      </c>
      <c r="O133" s="53">
        <v>0</v>
      </c>
      <c r="P133" s="53">
        <v>0</v>
      </c>
      <c r="Q133" s="53">
        <v>0</v>
      </c>
      <c r="R133" s="53">
        <v>0</v>
      </c>
      <c r="S133" s="53">
        <v>0</v>
      </c>
      <c r="T133" s="53">
        <v>0</v>
      </c>
      <c r="U133" s="53">
        <v>0</v>
      </c>
      <c r="V133" s="53">
        <v>0</v>
      </c>
      <c r="W133" s="52">
        <v>0</v>
      </c>
      <c r="X133" s="53"/>
      <c r="Y133" s="53"/>
      <c r="Z133" s="53"/>
      <c r="AA133" s="53"/>
      <c r="AB133" s="53"/>
      <c r="AC133" s="53"/>
      <c r="AD133" s="53"/>
      <c r="AE133" s="53"/>
      <c r="AF133" s="53"/>
      <c r="AG133" s="53"/>
      <c r="AH133" s="53"/>
      <c r="AI133" s="53"/>
      <c r="AJ133" s="53"/>
      <c r="AK133" s="53"/>
      <c r="AL133" s="53"/>
      <c r="AM133" s="53">
        <v>0</v>
      </c>
      <c r="AN133" s="53"/>
      <c r="AO133" s="53"/>
      <c r="AP133" s="53"/>
      <c r="AQ133" s="53"/>
      <c r="AR133" s="53"/>
      <c r="AS133" s="53"/>
      <c r="AT133" s="52">
        <v>0</v>
      </c>
      <c r="AU133" s="53">
        <v>0</v>
      </c>
      <c r="AV133" s="53">
        <v>0</v>
      </c>
      <c r="AW133" s="53">
        <v>0</v>
      </c>
      <c r="AX133" s="53">
        <v>0</v>
      </c>
      <c r="AY133" s="53">
        <v>0</v>
      </c>
      <c r="AZ133" s="52">
        <v>0</v>
      </c>
      <c r="BA133" s="53"/>
      <c r="BB133" s="53"/>
      <c r="BC133" s="53"/>
      <c r="BD133" s="53">
        <v>0</v>
      </c>
      <c r="BE133" s="53"/>
      <c r="BF133" s="53">
        <v>0</v>
      </c>
      <c r="BG133" s="53">
        <v>0</v>
      </c>
      <c r="BH133" s="53">
        <v>0</v>
      </c>
      <c r="BI133" s="53">
        <v>0</v>
      </c>
      <c r="BJ133" s="53">
        <v>0</v>
      </c>
      <c r="BK133" s="53">
        <v>0</v>
      </c>
      <c r="BL133" s="53">
        <v>0</v>
      </c>
      <c r="BM133" s="53">
        <v>0</v>
      </c>
      <c r="BN133" s="53">
        <v>0</v>
      </c>
      <c r="BO133" s="52">
        <v>0</v>
      </c>
      <c r="BP133" s="53">
        <v>0</v>
      </c>
      <c r="BQ133" s="53">
        <v>0</v>
      </c>
      <c r="BR133" s="54"/>
      <c r="BS133" s="54">
        <v>0</v>
      </c>
      <c r="BT133" s="52">
        <v>1.1942294831374796</v>
      </c>
    </row>
    <row r="134" spans="1:72">
      <c r="A134" s="56" t="s">
        <v>167</v>
      </c>
      <c r="B134" s="57" t="s">
        <v>417</v>
      </c>
      <c r="C134" s="57"/>
      <c r="D134" s="57"/>
      <c r="E134" s="57"/>
      <c r="F134" s="58" t="s">
        <v>418</v>
      </c>
      <c r="G134" s="58"/>
      <c r="H134" s="59">
        <v>0</v>
      </c>
      <c r="I134" s="60"/>
      <c r="J134" s="61"/>
      <c r="K134" s="61"/>
      <c r="L134" s="61"/>
      <c r="M134" s="61"/>
      <c r="N134" s="61"/>
      <c r="O134" s="61"/>
      <c r="P134" s="61"/>
      <c r="Q134" s="61"/>
      <c r="R134" s="61"/>
      <c r="S134" s="61"/>
      <c r="T134" s="61"/>
      <c r="U134" s="61"/>
      <c r="V134" s="61"/>
      <c r="W134" s="60"/>
      <c r="X134" s="61"/>
      <c r="Y134" s="61"/>
      <c r="Z134" s="61"/>
      <c r="AA134" s="61"/>
      <c r="AB134" s="61"/>
      <c r="AC134" s="61"/>
      <c r="AD134" s="61"/>
      <c r="AE134" s="61"/>
      <c r="AF134" s="61"/>
      <c r="AG134" s="61"/>
      <c r="AH134" s="61"/>
      <c r="AI134" s="61"/>
      <c r="AJ134" s="61"/>
      <c r="AK134" s="61"/>
      <c r="AL134" s="61"/>
      <c r="AM134" s="61"/>
      <c r="AN134" s="61"/>
      <c r="AO134" s="61"/>
      <c r="AP134" s="61"/>
      <c r="AQ134" s="61"/>
      <c r="AR134" s="61"/>
      <c r="AS134" s="61"/>
      <c r="AT134" s="60"/>
      <c r="AU134" s="61"/>
      <c r="AV134" s="61"/>
      <c r="AW134" s="61"/>
      <c r="AX134" s="61"/>
      <c r="AY134" s="61"/>
      <c r="AZ134" s="60">
        <v>0</v>
      </c>
      <c r="BA134" s="61"/>
      <c r="BB134" s="61"/>
      <c r="BC134" s="61"/>
      <c r="BD134" s="61">
        <v>0</v>
      </c>
      <c r="BE134" s="61"/>
      <c r="BF134" s="61">
        <v>0</v>
      </c>
      <c r="BG134" s="61">
        <v>0</v>
      </c>
      <c r="BH134" s="61">
        <v>0</v>
      </c>
      <c r="BI134" s="61">
        <v>0</v>
      </c>
      <c r="BJ134" s="61">
        <v>0</v>
      </c>
      <c r="BK134" s="61">
        <v>0</v>
      </c>
      <c r="BL134" s="61">
        <v>0</v>
      </c>
      <c r="BM134" s="61">
        <v>0</v>
      </c>
      <c r="BN134" s="61">
        <v>0</v>
      </c>
      <c r="BO134" s="60">
        <v>0</v>
      </c>
      <c r="BP134" s="61">
        <v>0</v>
      </c>
      <c r="BQ134" s="61">
        <v>0</v>
      </c>
      <c r="BR134" s="62"/>
      <c r="BS134" s="62">
        <v>0</v>
      </c>
      <c r="BT134" s="60">
        <v>0</v>
      </c>
    </row>
    <row r="135" spans="1:72">
      <c r="A135" s="63" t="s">
        <v>419</v>
      </c>
      <c r="B135" s="63"/>
      <c r="C135" s="63"/>
      <c r="D135" s="63"/>
      <c r="E135" s="63"/>
      <c r="F135" s="18" t="s">
        <v>420</v>
      </c>
      <c r="G135" s="18"/>
      <c r="H135" s="64">
        <v>944.99379000668762</v>
      </c>
      <c r="I135" s="65">
        <v>0</v>
      </c>
      <c r="J135" s="66">
        <v>0</v>
      </c>
      <c r="K135" s="66">
        <v>0</v>
      </c>
      <c r="L135" s="66">
        <v>0</v>
      </c>
      <c r="M135" s="66">
        <v>0</v>
      </c>
      <c r="N135" s="66">
        <v>0</v>
      </c>
      <c r="O135" s="66">
        <v>0</v>
      </c>
      <c r="P135" s="66">
        <v>0</v>
      </c>
      <c r="Q135" s="66">
        <v>0</v>
      </c>
      <c r="R135" s="66">
        <v>0</v>
      </c>
      <c r="S135" s="66">
        <v>0</v>
      </c>
      <c r="T135" s="66">
        <v>0</v>
      </c>
      <c r="U135" s="66">
        <v>0</v>
      </c>
      <c r="V135" s="66">
        <v>0</v>
      </c>
      <c r="W135" s="65">
        <v>0</v>
      </c>
      <c r="X135" s="66"/>
      <c r="Y135" s="66"/>
      <c r="Z135" s="66"/>
      <c r="AA135" s="66"/>
      <c r="AB135" s="66"/>
      <c r="AC135" s="66"/>
      <c r="AD135" s="66"/>
      <c r="AE135" s="66"/>
      <c r="AF135" s="66"/>
      <c r="AG135" s="66"/>
      <c r="AH135" s="66"/>
      <c r="AI135" s="66"/>
      <c r="AJ135" s="66"/>
      <c r="AK135" s="66"/>
      <c r="AL135" s="66"/>
      <c r="AM135" s="66">
        <v>0</v>
      </c>
      <c r="AN135" s="66"/>
      <c r="AO135" s="66"/>
      <c r="AP135" s="66"/>
      <c r="AQ135" s="66"/>
      <c r="AR135" s="66"/>
      <c r="AS135" s="66"/>
      <c r="AT135" s="65">
        <v>13.948600363045761</v>
      </c>
      <c r="AU135" s="66">
        <v>0</v>
      </c>
      <c r="AV135" s="66">
        <v>0</v>
      </c>
      <c r="AW135" s="66">
        <v>13.948600363045761</v>
      </c>
      <c r="AX135" s="66">
        <v>0</v>
      </c>
      <c r="AY135" s="66">
        <v>0</v>
      </c>
      <c r="AZ135" s="65">
        <v>12.467755803955287</v>
      </c>
      <c r="BA135" s="66"/>
      <c r="BB135" s="66"/>
      <c r="BC135" s="66"/>
      <c r="BD135" s="66">
        <v>0</v>
      </c>
      <c r="BE135" s="66"/>
      <c r="BF135" s="66">
        <v>0</v>
      </c>
      <c r="BG135" s="66">
        <v>0</v>
      </c>
      <c r="BH135" s="66">
        <v>12.467755803955287</v>
      </c>
      <c r="BI135" s="66">
        <v>0</v>
      </c>
      <c r="BJ135" s="66">
        <v>0</v>
      </c>
      <c r="BK135" s="66">
        <v>0</v>
      </c>
      <c r="BL135" s="66">
        <v>0</v>
      </c>
      <c r="BM135" s="66">
        <v>0</v>
      </c>
      <c r="BN135" s="66">
        <v>0</v>
      </c>
      <c r="BO135" s="65">
        <v>0</v>
      </c>
      <c r="BP135" s="66">
        <v>0</v>
      </c>
      <c r="BQ135" s="66">
        <v>0</v>
      </c>
      <c r="BR135" s="67"/>
      <c r="BS135" s="67">
        <v>102.4887742428585</v>
      </c>
      <c r="BT135" s="65">
        <v>816.08865959682805</v>
      </c>
    </row>
    <row r="136" spans="1:72">
      <c r="A136" s="63" t="s">
        <v>421</v>
      </c>
      <c r="B136" s="63"/>
      <c r="C136" s="63"/>
      <c r="D136" s="63"/>
      <c r="E136" s="63"/>
      <c r="F136" s="18" t="s">
        <v>422</v>
      </c>
      <c r="G136" s="18"/>
      <c r="H136" s="64">
        <v>28299.488869781217</v>
      </c>
      <c r="I136" s="65">
        <v>686.29979936944676</v>
      </c>
      <c r="J136" s="66">
        <v>0</v>
      </c>
      <c r="K136" s="66">
        <v>0</v>
      </c>
      <c r="L136" s="66">
        <v>456.3867392758192</v>
      </c>
      <c r="M136" s="66">
        <v>0</v>
      </c>
      <c r="N136" s="66">
        <v>0</v>
      </c>
      <c r="O136" s="66">
        <v>0</v>
      </c>
      <c r="P136" s="66">
        <v>229.91306009362759</v>
      </c>
      <c r="Q136" s="66">
        <v>0</v>
      </c>
      <c r="R136" s="66">
        <v>0</v>
      </c>
      <c r="S136" s="66">
        <v>0</v>
      </c>
      <c r="T136" s="66">
        <v>0</v>
      </c>
      <c r="U136" s="66">
        <v>0</v>
      </c>
      <c r="V136" s="66">
        <v>0</v>
      </c>
      <c r="W136" s="65">
        <v>12832.736218591765</v>
      </c>
      <c r="X136" s="66">
        <v>545.90618133180465</v>
      </c>
      <c r="Y136" s="66">
        <v>0</v>
      </c>
      <c r="Z136" s="66">
        <v>52.546097258049102</v>
      </c>
      <c r="AA136" s="66">
        <v>0</v>
      </c>
      <c r="AB136" s="66"/>
      <c r="AC136" s="66">
        <v>46.431642304385207</v>
      </c>
      <c r="AD136" s="66">
        <v>683.76803286519532</v>
      </c>
      <c r="AE136" s="66">
        <v>1493.0734689978026</v>
      </c>
      <c r="AF136" s="66">
        <v>1864.932645457151</v>
      </c>
      <c r="AG136" s="66">
        <v>0</v>
      </c>
      <c r="AH136" s="66">
        <v>8.4551447406133562</v>
      </c>
      <c r="AI136" s="66">
        <v>786.71061431164605</v>
      </c>
      <c r="AJ136" s="66">
        <v>67.951657590522586</v>
      </c>
      <c r="AK136" s="66">
        <v>1844.3680137575236</v>
      </c>
      <c r="AL136" s="66">
        <v>4735.9319766886401</v>
      </c>
      <c r="AM136" s="66">
        <v>111.7798796216681</v>
      </c>
      <c r="AN136" s="66">
        <v>14.569599694277251</v>
      </c>
      <c r="AO136" s="66">
        <v>50.157638291774148</v>
      </c>
      <c r="AP136" s="66">
        <v>312.05216394382342</v>
      </c>
      <c r="AQ136" s="66">
        <v>173.04385210662079</v>
      </c>
      <c r="AR136" s="66">
        <v>0</v>
      </c>
      <c r="AS136" s="66">
        <v>41.081494219929297</v>
      </c>
      <c r="AT136" s="65">
        <v>3340.0449030285658</v>
      </c>
      <c r="AU136" s="66">
        <v>3302.9999044616411</v>
      </c>
      <c r="AV136" s="66">
        <v>0</v>
      </c>
      <c r="AW136" s="66">
        <v>37.044998566924619</v>
      </c>
      <c r="AX136" s="66">
        <v>0</v>
      </c>
      <c r="AY136" s="66">
        <v>0</v>
      </c>
      <c r="AZ136" s="65">
        <v>1279.5691220024839</v>
      </c>
      <c r="BA136" s="66">
        <v>0</v>
      </c>
      <c r="BB136" s="66">
        <v>0</v>
      </c>
      <c r="BC136" s="66">
        <v>0</v>
      </c>
      <c r="BD136" s="66">
        <v>0</v>
      </c>
      <c r="BE136" s="66">
        <v>0</v>
      </c>
      <c r="BF136" s="66">
        <v>1128.2602464889653</v>
      </c>
      <c r="BG136" s="66">
        <v>0</v>
      </c>
      <c r="BH136" s="66">
        <v>13.279831852488774</v>
      </c>
      <c r="BI136" s="66">
        <v>21.711092003439379</v>
      </c>
      <c r="BJ136" s="66">
        <v>4.8008025222126678</v>
      </c>
      <c r="BK136" s="66">
        <v>110.60953472819337</v>
      </c>
      <c r="BL136" s="66">
        <v>0</v>
      </c>
      <c r="BM136" s="66">
        <v>0.93149899684723414</v>
      </c>
      <c r="BN136" s="66">
        <v>0</v>
      </c>
      <c r="BO136" s="65">
        <v>21.711092003439379</v>
      </c>
      <c r="BP136" s="66">
        <v>0</v>
      </c>
      <c r="BQ136" s="66">
        <v>21.711092003439379</v>
      </c>
      <c r="BR136" s="67">
        <v>0</v>
      </c>
      <c r="BS136" s="67">
        <v>384.08808636667618</v>
      </c>
      <c r="BT136" s="65">
        <v>9755.0396484188404</v>
      </c>
    </row>
    <row r="137" spans="1:72">
      <c r="A137" s="82" t="s">
        <v>423</v>
      </c>
      <c r="B137" s="82"/>
      <c r="C137" s="82"/>
      <c r="D137" s="82"/>
      <c r="E137" s="82"/>
      <c r="F137" s="83" t="s">
        <v>424</v>
      </c>
      <c r="G137" s="83"/>
      <c r="H137" s="84">
        <v>2297.291487532244</v>
      </c>
      <c r="I137" s="85">
        <v>52.355020540747105</v>
      </c>
      <c r="J137" s="86">
        <v>0</v>
      </c>
      <c r="K137" s="86">
        <v>0</v>
      </c>
      <c r="L137" s="86">
        <v>52.355020540747105</v>
      </c>
      <c r="M137" s="86">
        <v>0</v>
      </c>
      <c r="N137" s="86">
        <v>0</v>
      </c>
      <c r="O137" s="86">
        <v>0</v>
      </c>
      <c r="P137" s="86">
        <v>0</v>
      </c>
      <c r="Q137" s="86">
        <v>0</v>
      </c>
      <c r="R137" s="86">
        <v>0</v>
      </c>
      <c r="S137" s="86">
        <v>0</v>
      </c>
      <c r="T137" s="86">
        <v>0</v>
      </c>
      <c r="U137" s="86">
        <v>0</v>
      </c>
      <c r="V137" s="86">
        <v>0</v>
      </c>
      <c r="W137" s="85">
        <v>1827.1949937900065</v>
      </c>
      <c r="X137" s="86">
        <v>0</v>
      </c>
      <c r="Y137" s="86">
        <v>0</v>
      </c>
      <c r="Z137" s="86"/>
      <c r="AA137" s="86"/>
      <c r="AB137" s="86"/>
      <c r="AC137" s="86">
        <v>0</v>
      </c>
      <c r="AD137" s="86">
        <v>193.79956052355018</v>
      </c>
      <c r="AE137" s="86">
        <v>797.17206458393036</v>
      </c>
      <c r="AF137" s="86">
        <v>0</v>
      </c>
      <c r="AG137" s="86">
        <v>0</v>
      </c>
      <c r="AH137" s="86">
        <v>0</v>
      </c>
      <c r="AI137" s="86">
        <v>0</v>
      </c>
      <c r="AJ137" s="86">
        <v>0</v>
      </c>
      <c r="AK137" s="86">
        <v>0</v>
      </c>
      <c r="AL137" s="86">
        <v>11.321295500143307</v>
      </c>
      <c r="AM137" s="86">
        <v>22.308206745008121</v>
      </c>
      <c r="AN137" s="86">
        <v>13.542562338779019</v>
      </c>
      <c r="AO137" s="86">
        <v>41.129263399254796</v>
      </c>
      <c r="AP137" s="86">
        <v>312.98366294067068</v>
      </c>
      <c r="AQ137" s="86">
        <v>392.90149995223078</v>
      </c>
      <c r="AR137" s="86">
        <v>0</v>
      </c>
      <c r="AS137" s="86">
        <v>42.036877806439286</v>
      </c>
      <c r="AT137" s="85">
        <v>417.76535779115312</v>
      </c>
      <c r="AU137" s="86">
        <v>417.76535779115312</v>
      </c>
      <c r="AV137" s="86">
        <v>0</v>
      </c>
      <c r="AW137" s="86">
        <v>0</v>
      </c>
      <c r="AX137" s="86">
        <v>0</v>
      </c>
      <c r="AY137" s="86">
        <v>0</v>
      </c>
      <c r="AZ137" s="85">
        <v>0</v>
      </c>
      <c r="BA137" s="86"/>
      <c r="BB137" s="86"/>
      <c r="BC137" s="86"/>
      <c r="BD137" s="86"/>
      <c r="BE137" s="86"/>
      <c r="BF137" s="86"/>
      <c r="BG137" s="86"/>
      <c r="BH137" s="86"/>
      <c r="BI137" s="86"/>
      <c r="BJ137" s="86">
        <v>0</v>
      </c>
      <c r="BK137" s="86">
        <v>0</v>
      </c>
      <c r="BL137" s="86">
        <v>0</v>
      </c>
      <c r="BM137" s="86"/>
      <c r="BN137" s="86"/>
      <c r="BO137" s="85"/>
      <c r="BP137" s="86"/>
      <c r="BQ137" s="86"/>
      <c r="BR137" s="87"/>
      <c r="BS137" s="87"/>
      <c r="BT137" s="85"/>
    </row>
    <row r="138" spans="1:72">
      <c r="A138" s="68" t="s">
        <v>167</v>
      </c>
      <c r="B138" s="69" t="s">
        <v>425</v>
      </c>
      <c r="C138" s="69"/>
      <c r="D138" s="69"/>
      <c r="E138" s="69"/>
      <c r="F138" s="70" t="s">
        <v>426</v>
      </c>
      <c r="G138" s="70"/>
      <c r="H138" s="71">
        <v>0</v>
      </c>
      <c r="I138" s="72"/>
      <c r="J138" s="73"/>
      <c r="K138" s="73"/>
      <c r="L138" s="73"/>
      <c r="M138" s="73"/>
      <c r="N138" s="73"/>
      <c r="O138" s="73"/>
      <c r="P138" s="73"/>
      <c r="Q138" s="73"/>
      <c r="R138" s="73"/>
      <c r="S138" s="73"/>
      <c r="T138" s="73"/>
      <c r="U138" s="73"/>
      <c r="V138" s="73"/>
      <c r="W138" s="72">
        <v>0</v>
      </c>
      <c r="X138" s="73">
        <v>0</v>
      </c>
      <c r="Y138" s="73">
        <v>0</v>
      </c>
      <c r="Z138" s="73"/>
      <c r="AA138" s="73"/>
      <c r="AB138" s="73"/>
      <c r="AC138" s="73">
        <v>0</v>
      </c>
      <c r="AD138" s="73">
        <v>0</v>
      </c>
      <c r="AE138" s="73">
        <v>0</v>
      </c>
      <c r="AF138" s="73">
        <v>0</v>
      </c>
      <c r="AG138" s="73">
        <v>0</v>
      </c>
      <c r="AH138" s="73">
        <v>0</v>
      </c>
      <c r="AI138" s="73">
        <v>0</v>
      </c>
      <c r="AJ138" s="73">
        <v>0</v>
      </c>
      <c r="AK138" s="73">
        <v>0</v>
      </c>
      <c r="AL138" s="73">
        <v>0</v>
      </c>
      <c r="AM138" s="73">
        <v>0</v>
      </c>
      <c r="AN138" s="73">
        <v>0</v>
      </c>
      <c r="AO138" s="73">
        <v>0</v>
      </c>
      <c r="AP138" s="73">
        <v>0</v>
      </c>
      <c r="AQ138" s="73">
        <v>0</v>
      </c>
      <c r="AR138" s="73">
        <v>0</v>
      </c>
      <c r="AS138" s="73">
        <v>0</v>
      </c>
      <c r="AT138" s="72"/>
      <c r="AU138" s="73"/>
      <c r="AV138" s="73"/>
      <c r="AW138" s="73"/>
      <c r="AX138" s="73"/>
      <c r="AY138" s="73"/>
      <c r="AZ138" s="72">
        <v>0</v>
      </c>
      <c r="BA138" s="73"/>
      <c r="BB138" s="73"/>
      <c r="BC138" s="73"/>
      <c r="BD138" s="73"/>
      <c r="BE138" s="73"/>
      <c r="BF138" s="73"/>
      <c r="BG138" s="73"/>
      <c r="BH138" s="73"/>
      <c r="BI138" s="73"/>
      <c r="BJ138" s="73">
        <v>0</v>
      </c>
      <c r="BK138" s="73">
        <v>0</v>
      </c>
      <c r="BL138" s="73">
        <v>0</v>
      </c>
      <c r="BM138" s="73"/>
      <c r="BN138" s="73"/>
      <c r="BO138" s="72"/>
      <c r="BP138" s="73"/>
      <c r="BQ138" s="73"/>
      <c r="BR138" s="74"/>
      <c r="BS138" s="74"/>
      <c r="BT138" s="72"/>
    </row>
    <row r="139" spans="1:72">
      <c r="A139" s="48" t="s">
        <v>167</v>
      </c>
      <c r="B139" s="49" t="s">
        <v>427</v>
      </c>
      <c r="C139" s="49"/>
      <c r="D139" s="49"/>
      <c r="E139" s="49"/>
      <c r="F139" s="50" t="s">
        <v>428</v>
      </c>
      <c r="G139" s="50"/>
      <c r="H139" s="51">
        <v>0</v>
      </c>
      <c r="I139" s="52"/>
      <c r="J139" s="53"/>
      <c r="K139" s="53"/>
      <c r="L139" s="53"/>
      <c r="M139" s="53"/>
      <c r="N139" s="53"/>
      <c r="O139" s="53"/>
      <c r="P139" s="53"/>
      <c r="Q139" s="53"/>
      <c r="R139" s="53"/>
      <c r="S139" s="53"/>
      <c r="T139" s="53"/>
      <c r="U139" s="53"/>
      <c r="V139" s="53"/>
      <c r="W139" s="52">
        <v>0</v>
      </c>
      <c r="X139" s="53">
        <v>0</v>
      </c>
      <c r="Y139" s="53">
        <v>0</v>
      </c>
      <c r="Z139" s="53"/>
      <c r="AA139" s="53"/>
      <c r="AB139" s="53"/>
      <c r="AC139" s="53">
        <v>0</v>
      </c>
      <c r="AD139" s="53">
        <v>0</v>
      </c>
      <c r="AE139" s="53">
        <v>0</v>
      </c>
      <c r="AF139" s="53">
        <v>0</v>
      </c>
      <c r="AG139" s="53">
        <v>0</v>
      </c>
      <c r="AH139" s="53">
        <v>0</v>
      </c>
      <c r="AI139" s="53">
        <v>0</v>
      </c>
      <c r="AJ139" s="53">
        <v>0</v>
      </c>
      <c r="AK139" s="53">
        <v>0</v>
      </c>
      <c r="AL139" s="53">
        <v>0</v>
      </c>
      <c r="AM139" s="53">
        <v>0</v>
      </c>
      <c r="AN139" s="53">
        <v>0</v>
      </c>
      <c r="AO139" s="53">
        <v>0</v>
      </c>
      <c r="AP139" s="53">
        <v>0</v>
      </c>
      <c r="AQ139" s="53">
        <v>0</v>
      </c>
      <c r="AR139" s="53">
        <v>0</v>
      </c>
      <c r="AS139" s="53">
        <v>0</v>
      </c>
      <c r="AT139" s="52"/>
      <c r="AU139" s="53"/>
      <c r="AV139" s="53"/>
      <c r="AW139" s="53"/>
      <c r="AX139" s="53"/>
      <c r="AY139" s="53"/>
      <c r="AZ139" s="52">
        <v>0</v>
      </c>
      <c r="BA139" s="53"/>
      <c r="BB139" s="53"/>
      <c r="BC139" s="53"/>
      <c r="BD139" s="53"/>
      <c r="BE139" s="53"/>
      <c r="BF139" s="53"/>
      <c r="BG139" s="53"/>
      <c r="BH139" s="53"/>
      <c r="BI139" s="53"/>
      <c r="BJ139" s="53">
        <v>0</v>
      </c>
      <c r="BK139" s="53">
        <v>0</v>
      </c>
      <c r="BL139" s="53">
        <v>0</v>
      </c>
      <c r="BM139" s="53"/>
      <c r="BN139" s="53"/>
      <c r="BO139" s="52"/>
      <c r="BP139" s="53"/>
      <c r="BQ139" s="53"/>
      <c r="BR139" s="54"/>
      <c r="BS139" s="54"/>
      <c r="BT139" s="52"/>
    </row>
    <row r="140" spans="1:72">
      <c r="A140" s="48" t="s">
        <v>167</v>
      </c>
      <c r="B140" s="49" t="s">
        <v>429</v>
      </c>
      <c r="C140" s="49"/>
      <c r="D140" s="49"/>
      <c r="E140" s="49"/>
      <c r="F140" s="50" t="s">
        <v>430</v>
      </c>
      <c r="G140" s="50"/>
      <c r="H140" s="51">
        <v>2244.9364669914971</v>
      </c>
      <c r="I140" s="52"/>
      <c r="J140" s="53"/>
      <c r="K140" s="53"/>
      <c r="L140" s="53"/>
      <c r="M140" s="53"/>
      <c r="N140" s="53"/>
      <c r="O140" s="53"/>
      <c r="P140" s="53"/>
      <c r="Q140" s="53"/>
      <c r="R140" s="53"/>
      <c r="S140" s="53"/>
      <c r="T140" s="53"/>
      <c r="U140" s="53"/>
      <c r="V140" s="53"/>
      <c r="W140" s="52">
        <v>1827.1949937900065</v>
      </c>
      <c r="X140" s="53">
        <v>0</v>
      </c>
      <c r="Y140" s="53">
        <v>0</v>
      </c>
      <c r="Z140" s="53"/>
      <c r="AA140" s="53"/>
      <c r="AB140" s="53"/>
      <c r="AC140" s="53">
        <v>0</v>
      </c>
      <c r="AD140" s="53">
        <v>193.79956052355018</v>
      </c>
      <c r="AE140" s="53">
        <v>797.17206458393036</v>
      </c>
      <c r="AF140" s="53">
        <v>0</v>
      </c>
      <c r="AG140" s="53">
        <v>0</v>
      </c>
      <c r="AH140" s="53">
        <v>0</v>
      </c>
      <c r="AI140" s="53">
        <v>0</v>
      </c>
      <c r="AJ140" s="53">
        <v>0</v>
      </c>
      <c r="AK140" s="53">
        <v>0</v>
      </c>
      <c r="AL140" s="53">
        <v>11.321295500143307</v>
      </c>
      <c r="AM140" s="53">
        <v>22.308206745008121</v>
      </c>
      <c r="AN140" s="53">
        <v>13.542562338779019</v>
      </c>
      <c r="AO140" s="53">
        <v>41.129263399254796</v>
      </c>
      <c r="AP140" s="53">
        <v>312.98366294067068</v>
      </c>
      <c r="AQ140" s="53">
        <v>392.90149995223078</v>
      </c>
      <c r="AR140" s="53">
        <v>0</v>
      </c>
      <c r="AS140" s="53">
        <v>42.036877806439286</v>
      </c>
      <c r="AT140" s="52">
        <v>417.76535779115312</v>
      </c>
      <c r="AU140" s="53">
        <v>417.76535779115312</v>
      </c>
      <c r="AV140" s="53"/>
      <c r="AW140" s="53"/>
      <c r="AX140" s="53"/>
      <c r="AY140" s="53"/>
      <c r="AZ140" s="52">
        <v>0</v>
      </c>
      <c r="BA140" s="53"/>
      <c r="BB140" s="53"/>
      <c r="BC140" s="53"/>
      <c r="BD140" s="53"/>
      <c r="BE140" s="53"/>
      <c r="BF140" s="53"/>
      <c r="BG140" s="53"/>
      <c r="BH140" s="53"/>
      <c r="BI140" s="53"/>
      <c r="BJ140" s="53">
        <v>0</v>
      </c>
      <c r="BK140" s="53">
        <v>0</v>
      </c>
      <c r="BL140" s="53">
        <v>0</v>
      </c>
      <c r="BM140" s="53"/>
      <c r="BN140" s="53"/>
      <c r="BO140" s="52"/>
      <c r="BP140" s="53"/>
      <c r="BQ140" s="53"/>
      <c r="BR140" s="54"/>
      <c r="BS140" s="54"/>
      <c r="BT140" s="52"/>
    </row>
    <row r="141" spans="1:72" s="95" customFormat="1">
      <c r="A141" s="88"/>
      <c r="B141" s="89"/>
      <c r="C141" s="89" t="s">
        <v>431</v>
      </c>
      <c r="D141" s="89"/>
      <c r="E141" s="89"/>
      <c r="F141" s="90" t="s">
        <v>432</v>
      </c>
      <c r="G141" s="90"/>
      <c r="H141" s="91">
        <v>1414.8036686729722</v>
      </c>
      <c r="I141" s="92">
        <v>0</v>
      </c>
      <c r="J141" s="93">
        <v>0</v>
      </c>
      <c r="K141" s="93">
        <v>0</v>
      </c>
      <c r="L141" s="93">
        <v>0</v>
      </c>
      <c r="M141" s="93">
        <v>0</v>
      </c>
      <c r="N141" s="93">
        <v>0</v>
      </c>
      <c r="O141" s="93">
        <v>0</v>
      </c>
      <c r="P141" s="93">
        <v>0</v>
      </c>
      <c r="Q141" s="93">
        <v>0</v>
      </c>
      <c r="R141" s="93">
        <v>0</v>
      </c>
      <c r="S141" s="93">
        <v>0</v>
      </c>
      <c r="T141" s="93">
        <v>0</v>
      </c>
      <c r="U141" s="93">
        <v>0</v>
      </c>
      <c r="V141" s="93">
        <v>0</v>
      </c>
      <c r="W141" s="92">
        <v>997.03831088181903</v>
      </c>
      <c r="X141" s="93"/>
      <c r="Y141" s="93"/>
      <c r="Z141" s="93"/>
      <c r="AA141" s="93"/>
      <c r="AB141" s="93"/>
      <c r="AC141" s="93"/>
      <c r="AD141" s="93">
        <v>193.79956052355018</v>
      </c>
      <c r="AE141" s="93">
        <v>755.3501480844559</v>
      </c>
      <c r="AF141" s="93"/>
      <c r="AG141" s="93"/>
      <c r="AH141" s="93"/>
      <c r="AI141" s="93"/>
      <c r="AJ141" s="93"/>
      <c r="AK141" s="93"/>
      <c r="AL141" s="93">
        <v>5.1113021878284126</v>
      </c>
      <c r="AM141" s="93">
        <v>0</v>
      </c>
      <c r="AN141" s="93">
        <v>13.542562338779019</v>
      </c>
      <c r="AO141" s="93"/>
      <c r="AP141" s="93"/>
      <c r="AQ141" s="93">
        <v>29.25862233686825</v>
      </c>
      <c r="AR141" s="93"/>
      <c r="AS141" s="93"/>
      <c r="AT141" s="92">
        <v>417.76535779115312</v>
      </c>
      <c r="AU141" s="93">
        <v>417.76535779115312</v>
      </c>
      <c r="AV141" s="93">
        <v>0</v>
      </c>
      <c r="AW141" s="93">
        <v>0</v>
      </c>
      <c r="AX141" s="93">
        <v>0</v>
      </c>
      <c r="AY141" s="93">
        <v>0</v>
      </c>
      <c r="AZ141" s="92"/>
      <c r="BA141" s="93"/>
      <c r="BB141" s="93"/>
      <c r="BC141" s="93"/>
      <c r="BD141" s="93"/>
      <c r="BE141" s="93"/>
      <c r="BF141" s="93"/>
      <c r="BG141" s="93"/>
      <c r="BH141" s="93"/>
      <c r="BI141" s="93"/>
      <c r="BJ141" s="93"/>
      <c r="BK141" s="93"/>
      <c r="BL141" s="93"/>
      <c r="BM141" s="93"/>
      <c r="BN141" s="93"/>
      <c r="BO141" s="92"/>
      <c r="BP141" s="93"/>
      <c r="BQ141" s="93"/>
      <c r="BR141" s="94"/>
      <c r="BS141" s="94"/>
      <c r="BT141" s="92"/>
    </row>
    <row r="142" spans="1:72">
      <c r="A142" s="48" t="s">
        <v>167</v>
      </c>
      <c r="B142" s="49" t="s">
        <v>433</v>
      </c>
      <c r="C142" s="49"/>
      <c r="D142" s="49"/>
      <c r="E142" s="49"/>
      <c r="F142" s="50" t="s">
        <v>434</v>
      </c>
      <c r="G142" s="50"/>
      <c r="H142" s="51">
        <v>0</v>
      </c>
      <c r="I142" s="52">
        <v>0</v>
      </c>
      <c r="J142" s="53">
        <v>0</v>
      </c>
      <c r="K142" s="53">
        <v>0</v>
      </c>
      <c r="L142" s="53">
        <v>0</v>
      </c>
      <c r="M142" s="53">
        <v>0</v>
      </c>
      <c r="N142" s="53">
        <v>0</v>
      </c>
      <c r="O142" s="53">
        <v>0</v>
      </c>
      <c r="P142" s="53">
        <v>0</v>
      </c>
      <c r="Q142" s="53">
        <v>0</v>
      </c>
      <c r="R142" s="53">
        <v>0</v>
      </c>
      <c r="S142" s="53">
        <v>0</v>
      </c>
      <c r="T142" s="53">
        <v>0</v>
      </c>
      <c r="U142" s="53">
        <v>0</v>
      </c>
      <c r="V142" s="53">
        <v>0</v>
      </c>
      <c r="W142" s="52">
        <v>0</v>
      </c>
      <c r="X142" s="53">
        <v>0</v>
      </c>
      <c r="Y142" s="53">
        <v>0</v>
      </c>
      <c r="Z142" s="53"/>
      <c r="AA142" s="53"/>
      <c r="AB142" s="53"/>
      <c r="AC142" s="53">
        <v>0</v>
      </c>
      <c r="AD142" s="53">
        <v>0</v>
      </c>
      <c r="AE142" s="53">
        <v>0</v>
      </c>
      <c r="AF142" s="53">
        <v>0</v>
      </c>
      <c r="AG142" s="53">
        <v>0</v>
      </c>
      <c r="AH142" s="53">
        <v>0</v>
      </c>
      <c r="AI142" s="53">
        <v>0</v>
      </c>
      <c r="AJ142" s="53">
        <v>0</v>
      </c>
      <c r="AK142" s="53">
        <v>0</v>
      </c>
      <c r="AL142" s="53">
        <v>0</v>
      </c>
      <c r="AM142" s="53">
        <v>0</v>
      </c>
      <c r="AN142" s="53">
        <v>0</v>
      </c>
      <c r="AO142" s="53">
        <v>0</v>
      </c>
      <c r="AP142" s="53">
        <v>0</v>
      </c>
      <c r="AQ142" s="53">
        <v>0</v>
      </c>
      <c r="AR142" s="53">
        <v>0</v>
      </c>
      <c r="AS142" s="53">
        <v>0</v>
      </c>
      <c r="AT142" s="52">
        <v>0</v>
      </c>
      <c r="AU142" s="53">
        <v>0</v>
      </c>
      <c r="AV142" s="53">
        <v>0</v>
      </c>
      <c r="AW142" s="53">
        <v>0</v>
      </c>
      <c r="AX142" s="53">
        <v>0</v>
      </c>
      <c r="AY142" s="53">
        <v>0</v>
      </c>
      <c r="AZ142" s="52">
        <v>0</v>
      </c>
      <c r="BA142" s="53"/>
      <c r="BB142" s="53"/>
      <c r="BC142" s="53"/>
      <c r="BD142" s="53"/>
      <c r="BE142" s="53"/>
      <c r="BF142" s="53"/>
      <c r="BG142" s="53"/>
      <c r="BH142" s="53"/>
      <c r="BI142" s="53"/>
      <c r="BJ142" s="53">
        <v>0</v>
      </c>
      <c r="BK142" s="53">
        <v>0</v>
      </c>
      <c r="BL142" s="53">
        <v>0</v>
      </c>
      <c r="BM142" s="53"/>
      <c r="BN142" s="53"/>
      <c r="BO142" s="52"/>
      <c r="BP142" s="53"/>
      <c r="BQ142" s="53"/>
      <c r="BR142" s="54"/>
      <c r="BS142" s="54"/>
      <c r="BT142" s="52"/>
    </row>
    <row r="143" spans="1:72">
      <c r="A143" s="48" t="s">
        <v>167</v>
      </c>
      <c r="B143" s="49" t="s">
        <v>435</v>
      </c>
      <c r="C143" s="49"/>
      <c r="D143" s="49"/>
      <c r="E143" s="49"/>
      <c r="F143" s="50" t="s">
        <v>436</v>
      </c>
      <c r="G143" s="50"/>
      <c r="H143" s="51">
        <v>0</v>
      </c>
      <c r="I143" s="52">
        <v>0</v>
      </c>
      <c r="J143" s="53">
        <v>0</v>
      </c>
      <c r="K143" s="53">
        <v>0</v>
      </c>
      <c r="L143" s="53">
        <v>0</v>
      </c>
      <c r="M143" s="53">
        <v>0</v>
      </c>
      <c r="N143" s="53">
        <v>0</v>
      </c>
      <c r="O143" s="53">
        <v>0</v>
      </c>
      <c r="P143" s="53">
        <v>0</v>
      </c>
      <c r="Q143" s="53">
        <v>0</v>
      </c>
      <c r="R143" s="53">
        <v>0</v>
      </c>
      <c r="S143" s="53">
        <v>0</v>
      </c>
      <c r="T143" s="53">
        <v>0</v>
      </c>
      <c r="U143" s="53">
        <v>0</v>
      </c>
      <c r="V143" s="53">
        <v>0</v>
      </c>
      <c r="W143" s="52">
        <v>0</v>
      </c>
      <c r="X143" s="53">
        <v>0</v>
      </c>
      <c r="Y143" s="53">
        <v>0</v>
      </c>
      <c r="Z143" s="53"/>
      <c r="AA143" s="53"/>
      <c r="AB143" s="53"/>
      <c r="AC143" s="53">
        <v>0</v>
      </c>
      <c r="AD143" s="53">
        <v>0</v>
      </c>
      <c r="AE143" s="53">
        <v>0</v>
      </c>
      <c r="AF143" s="53">
        <v>0</v>
      </c>
      <c r="AG143" s="53">
        <v>0</v>
      </c>
      <c r="AH143" s="53">
        <v>0</v>
      </c>
      <c r="AI143" s="53">
        <v>0</v>
      </c>
      <c r="AJ143" s="53">
        <v>0</v>
      </c>
      <c r="AK143" s="53">
        <v>0</v>
      </c>
      <c r="AL143" s="53">
        <v>0</v>
      </c>
      <c r="AM143" s="53">
        <v>0</v>
      </c>
      <c r="AN143" s="53">
        <v>0</v>
      </c>
      <c r="AO143" s="53">
        <v>0</v>
      </c>
      <c r="AP143" s="53">
        <v>0</v>
      </c>
      <c r="AQ143" s="53">
        <v>0</v>
      </c>
      <c r="AR143" s="53">
        <v>0</v>
      </c>
      <c r="AS143" s="53">
        <v>0</v>
      </c>
      <c r="AT143" s="52">
        <v>0</v>
      </c>
      <c r="AU143" s="53">
        <v>0</v>
      </c>
      <c r="AV143" s="53">
        <v>0</v>
      </c>
      <c r="AW143" s="53">
        <v>0</v>
      </c>
      <c r="AX143" s="53">
        <v>0</v>
      </c>
      <c r="AY143" s="53">
        <v>0</v>
      </c>
      <c r="AZ143" s="52">
        <v>0</v>
      </c>
      <c r="BA143" s="53"/>
      <c r="BB143" s="53"/>
      <c r="BC143" s="53"/>
      <c r="BD143" s="53"/>
      <c r="BE143" s="53"/>
      <c r="BF143" s="53"/>
      <c r="BG143" s="53"/>
      <c r="BH143" s="53"/>
      <c r="BI143" s="53"/>
      <c r="BJ143" s="53">
        <v>0</v>
      </c>
      <c r="BK143" s="53">
        <v>0</v>
      </c>
      <c r="BL143" s="53">
        <v>0</v>
      </c>
      <c r="BM143" s="53"/>
      <c r="BN143" s="53"/>
      <c r="BO143" s="52"/>
      <c r="BP143" s="53"/>
      <c r="BQ143" s="53"/>
      <c r="BR143" s="54"/>
      <c r="BS143" s="54"/>
      <c r="BT143" s="52"/>
    </row>
    <row r="144" spans="1:72">
      <c r="A144" s="96" t="s">
        <v>167</v>
      </c>
      <c r="B144" s="97" t="s">
        <v>437</v>
      </c>
      <c r="C144" s="97"/>
      <c r="D144" s="97"/>
      <c r="E144" s="97"/>
      <c r="F144" s="98" t="s">
        <v>438</v>
      </c>
      <c r="G144" s="98"/>
      <c r="H144" s="99">
        <v>52.355020540747105</v>
      </c>
      <c r="I144" s="100">
        <v>52.355020540747105</v>
      </c>
      <c r="J144" s="101">
        <v>0</v>
      </c>
      <c r="K144" s="101">
        <v>0</v>
      </c>
      <c r="L144" s="101">
        <v>52.355020540747105</v>
      </c>
      <c r="M144" s="101">
        <v>0</v>
      </c>
      <c r="N144" s="101">
        <v>0</v>
      </c>
      <c r="O144" s="101">
        <v>0</v>
      </c>
      <c r="P144" s="101">
        <v>0</v>
      </c>
      <c r="Q144" s="101">
        <v>0</v>
      </c>
      <c r="R144" s="101">
        <v>0</v>
      </c>
      <c r="S144" s="101">
        <v>0</v>
      </c>
      <c r="T144" s="101">
        <v>0</v>
      </c>
      <c r="U144" s="101">
        <v>0</v>
      </c>
      <c r="V144" s="101">
        <v>0</v>
      </c>
      <c r="W144" s="100"/>
      <c r="X144" s="101"/>
      <c r="Y144" s="101"/>
      <c r="Z144" s="101"/>
      <c r="AA144" s="101"/>
      <c r="AB144" s="101"/>
      <c r="AC144" s="101"/>
      <c r="AD144" s="101"/>
      <c r="AE144" s="101"/>
      <c r="AF144" s="101"/>
      <c r="AG144" s="101"/>
      <c r="AH144" s="101"/>
      <c r="AI144" s="101"/>
      <c r="AJ144" s="101"/>
      <c r="AK144" s="101"/>
      <c r="AL144" s="101"/>
      <c r="AM144" s="101"/>
      <c r="AN144" s="101"/>
      <c r="AO144" s="101"/>
      <c r="AP144" s="101"/>
      <c r="AQ144" s="101"/>
      <c r="AR144" s="101"/>
      <c r="AS144" s="101"/>
      <c r="AT144" s="100">
        <v>0</v>
      </c>
      <c r="AU144" s="101"/>
      <c r="AV144" s="101">
        <v>0</v>
      </c>
      <c r="AW144" s="101">
        <v>0</v>
      </c>
      <c r="AX144" s="101">
        <v>0</v>
      </c>
      <c r="AY144" s="101">
        <v>0</v>
      </c>
      <c r="AZ144" s="100"/>
      <c r="BA144" s="101"/>
      <c r="BB144" s="101"/>
      <c r="BC144" s="101"/>
      <c r="BD144" s="101"/>
      <c r="BE144" s="101"/>
      <c r="BF144" s="101"/>
      <c r="BG144" s="101"/>
      <c r="BH144" s="101"/>
      <c r="BI144" s="101"/>
      <c r="BJ144" s="101"/>
      <c r="BK144" s="101"/>
      <c r="BL144" s="101"/>
      <c r="BM144" s="101"/>
      <c r="BN144" s="101"/>
      <c r="BO144" s="100"/>
      <c r="BP144" s="101"/>
      <c r="BQ144" s="101"/>
      <c r="BR144" s="102"/>
      <c r="BS144" s="102"/>
      <c r="BT144" s="100"/>
    </row>
    <row r="145" spans="1:72">
      <c r="A145" s="82" t="s">
        <v>439</v>
      </c>
      <c r="B145" s="82"/>
      <c r="C145" s="82"/>
      <c r="D145" s="82"/>
      <c r="E145" s="82"/>
      <c r="F145" s="83" t="s">
        <v>440</v>
      </c>
      <c r="G145" s="83"/>
      <c r="H145" s="84">
        <v>19632.081780835004</v>
      </c>
      <c r="I145" s="85">
        <v>591.97955479124869</v>
      </c>
      <c r="J145" s="86">
        <v>0</v>
      </c>
      <c r="K145" s="86">
        <v>0</v>
      </c>
      <c r="L145" s="86">
        <v>386.5959682812649</v>
      </c>
      <c r="M145" s="86">
        <v>0</v>
      </c>
      <c r="N145" s="86">
        <v>0</v>
      </c>
      <c r="O145" s="86">
        <v>0</v>
      </c>
      <c r="P145" s="86">
        <v>205.4074710996465</v>
      </c>
      <c r="Q145" s="86">
        <v>0</v>
      </c>
      <c r="R145" s="86">
        <v>0</v>
      </c>
      <c r="S145" s="86">
        <v>0</v>
      </c>
      <c r="T145" s="86">
        <v>0</v>
      </c>
      <c r="U145" s="86">
        <v>0</v>
      </c>
      <c r="V145" s="86">
        <v>0</v>
      </c>
      <c r="W145" s="85">
        <v>7208.6080061144548</v>
      </c>
      <c r="X145" s="86"/>
      <c r="Y145" s="86"/>
      <c r="Z145" s="86"/>
      <c r="AA145" s="86"/>
      <c r="AB145" s="86"/>
      <c r="AC145" s="86"/>
      <c r="AD145" s="86">
        <v>265.35779115314796</v>
      </c>
      <c r="AE145" s="86">
        <v>223.51199006401069</v>
      </c>
      <c r="AF145" s="86">
        <v>1280.4767364096683</v>
      </c>
      <c r="AG145" s="86">
        <v>2.1018438903219643</v>
      </c>
      <c r="AH145" s="86"/>
      <c r="AI145" s="86">
        <v>811.35951084360363</v>
      </c>
      <c r="AJ145" s="86">
        <v>67.951657590522586</v>
      </c>
      <c r="AK145" s="86"/>
      <c r="AL145" s="86">
        <v>4378.3557848476157</v>
      </c>
      <c r="AM145" s="86">
        <v>165.28136046622717</v>
      </c>
      <c r="AN145" s="86"/>
      <c r="AO145" s="86"/>
      <c r="AP145" s="86"/>
      <c r="AQ145" s="86">
        <v>14.211330849336008</v>
      </c>
      <c r="AR145" s="86"/>
      <c r="AS145" s="86"/>
      <c r="AT145" s="85">
        <v>392.30438521066208</v>
      </c>
      <c r="AU145" s="86">
        <v>355.25938664373746</v>
      </c>
      <c r="AV145" s="86">
        <v>0</v>
      </c>
      <c r="AW145" s="86">
        <v>37.044998566924619</v>
      </c>
      <c r="AX145" s="86">
        <v>0</v>
      </c>
      <c r="AY145" s="86">
        <v>0</v>
      </c>
      <c r="AZ145" s="85">
        <v>1278.3510079296836</v>
      </c>
      <c r="BA145" s="86"/>
      <c r="BB145" s="86"/>
      <c r="BC145" s="86"/>
      <c r="BD145" s="86">
        <v>0</v>
      </c>
      <c r="BE145" s="86"/>
      <c r="BF145" s="86">
        <v>1128.2602464889653</v>
      </c>
      <c r="BG145" s="86">
        <v>0</v>
      </c>
      <c r="BH145" s="86">
        <v>12.228909907327791</v>
      </c>
      <c r="BI145" s="86">
        <v>21.711092003439379</v>
      </c>
      <c r="BJ145" s="86">
        <v>4.4903028565969239</v>
      </c>
      <c r="BK145" s="86">
        <v>110.75284226616986</v>
      </c>
      <c r="BL145" s="86">
        <v>0</v>
      </c>
      <c r="BM145" s="86">
        <v>0.93149899684723414</v>
      </c>
      <c r="BN145" s="86">
        <v>0</v>
      </c>
      <c r="BO145" s="85">
        <v>21.711092003439379</v>
      </c>
      <c r="BP145" s="86">
        <v>0</v>
      </c>
      <c r="BQ145" s="86">
        <v>21.711092003439379</v>
      </c>
      <c r="BR145" s="87"/>
      <c r="BS145" s="87">
        <v>384.08808636667618</v>
      </c>
      <c r="BT145" s="85">
        <v>9755.0396484188404</v>
      </c>
    </row>
    <row r="146" spans="1:72">
      <c r="A146" s="68" t="s">
        <v>167</v>
      </c>
      <c r="B146" s="69" t="s">
        <v>441</v>
      </c>
      <c r="C146" s="69"/>
      <c r="D146" s="69"/>
      <c r="E146" s="69"/>
      <c r="F146" s="70" t="s">
        <v>442</v>
      </c>
      <c r="G146" s="70"/>
      <c r="H146" s="71">
        <v>6158.235406515716</v>
      </c>
      <c r="I146" s="72">
        <v>591.97955479124869</v>
      </c>
      <c r="J146" s="73">
        <v>0</v>
      </c>
      <c r="K146" s="73">
        <v>0</v>
      </c>
      <c r="L146" s="73">
        <v>386.5959682812649</v>
      </c>
      <c r="M146" s="73">
        <v>0</v>
      </c>
      <c r="N146" s="73">
        <v>0</v>
      </c>
      <c r="O146" s="73">
        <v>0</v>
      </c>
      <c r="P146" s="73">
        <v>205.4074710996465</v>
      </c>
      <c r="Q146" s="73">
        <v>0</v>
      </c>
      <c r="R146" s="73">
        <v>0</v>
      </c>
      <c r="S146" s="73">
        <v>0</v>
      </c>
      <c r="T146" s="73">
        <v>0</v>
      </c>
      <c r="U146" s="73">
        <v>0</v>
      </c>
      <c r="V146" s="73">
        <v>0</v>
      </c>
      <c r="W146" s="72">
        <v>969.83376325594725</v>
      </c>
      <c r="X146" s="73"/>
      <c r="Y146" s="73"/>
      <c r="Z146" s="73"/>
      <c r="AA146" s="73"/>
      <c r="AB146" s="73"/>
      <c r="AC146" s="73"/>
      <c r="AD146" s="73">
        <v>265.35779115314796</v>
      </c>
      <c r="AE146" s="73">
        <v>191.57829368491448</v>
      </c>
      <c r="AF146" s="73">
        <v>0</v>
      </c>
      <c r="AG146" s="73"/>
      <c r="AH146" s="73"/>
      <c r="AI146" s="73">
        <v>0</v>
      </c>
      <c r="AJ146" s="73">
        <v>1.0270373554982324</v>
      </c>
      <c r="AK146" s="73"/>
      <c r="AL146" s="73">
        <v>393.49861469379954</v>
      </c>
      <c r="AM146" s="73">
        <v>104.13681092958822</v>
      </c>
      <c r="AN146" s="73"/>
      <c r="AO146" s="73"/>
      <c r="AP146" s="73"/>
      <c r="AQ146" s="73">
        <v>14.211330849336008</v>
      </c>
      <c r="AR146" s="73"/>
      <c r="AS146" s="73"/>
      <c r="AT146" s="72">
        <v>292.29960829272949</v>
      </c>
      <c r="AU146" s="73">
        <v>255.2546097258049</v>
      </c>
      <c r="AV146" s="73">
        <v>0</v>
      </c>
      <c r="AW146" s="73">
        <v>37.044998566924619</v>
      </c>
      <c r="AX146" s="73">
        <v>0</v>
      </c>
      <c r="AY146" s="73">
        <v>0</v>
      </c>
      <c r="AZ146" s="72">
        <v>412.63017101366194</v>
      </c>
      <c r="BA146" s="73"/>
      <c r="BB146" s="73"/>
      <c r="BC146" s="73"/>
      <c r="BD146" s="73">
        <v>0</v>
      </c>
      <c r="BE146" s="73"/>
      <c r="BF146" s="73">
        <v>390.91907901022256</v>
      </c>
      <c r="BG146" s="73">
        <v>0</v>
      </c>
      <c r="BH146" s="73">
        <v>0</v>
      </c>
      <c r="BI146" s="73">
        <v>21.711092003439379</v>
      </c>
      <c r="BJ146" s="73">
        <v>0</v>
      </c>
      <c r="BK146" s="73">
        <v>0</v>
      </c>
      <c r="BL146" s="73">
        <v>0</v>
      </c>
      <c r="BM146" s="73">
        <v>0</v>
      </c>
      <c r="BN146" s="73">
        <v>0</v>
      </c>
      <c r="BO146" s="72">
        <v>21.711092003439379</v>
      </c>
      <c r="BP146" s="73">
        <v>0</v>
      </c>
      <c r="BQ146" s="73">
        <v>21.711092003439379</v>
      </c>
      <c r="BR146" s="74"/>
      <c r="BS146" s="74">
        <v>39.696188019489824</v>
      </c>
      <c r="BT146" s="72">
        <v>3830.0850291391994</v>
      </c>
    </row>
    <row r="147" spans="1:72">
      <c r="A147" s="55"/>
      <c r="B147" s="48" t="s">
        <v>167</v>
      </c>
      <c r="C147" s="49" t="s">
        <v>443</v>
      </c>
      <c r="D147" s="49"/>
      <c r="E147" s="49"/>
      <c r="F147" s="50" t="s">
        <v>444</v>
      </c>
      <c r="G147" s="50"/>
      <c r="H147" s="51">
        <v>745.86796598834428</v>
      </c>
      <c r="I147" s="52">
        <v>307.15582306295977</v>
      </c>
      <c r="J147" s="53">
        <v>0</v>
      </c>
      <c r="K147" s="53">
        <v>0</v>
      </c>
      <c r="L147" s="53">
        <v>167.78924238081589</v>
      </c>
      <c r="M147" s="53">
        <v>0</v>
      </c>
      <c r="N147" s="53">
        <v>0</v>
      </c>
      <c r="O147" s="53">
        <v>0</v>
      </c>
      <c r="P147" s="53">
        <v>139.36658068214388</v>
      </c>
      <c r="Q147" s="53">
        <v>0</v>
      </c>
      <c r="R147" s="53">
        <v>0</v>
      </c>
      <c r="S147" s="53">
        <v>0</v>
      </c>
      <c r="T147" s="53">
        <v>0</v>
      </c>
      <c r="U147" s="53">
        <v>0</v>
      </c>
      <c r="V147" s="53">
        <v>0</v>
      </c>
      <c r="W147" s="52">
        <v>11.345180089806057</v>
      </c>
      <c r="X147" s="53"/>
      <c r="Y147" s="53"/>
      <c r="Z147" s="53"/>
      <c r="AA147" s="53"/>
      <c r="AB147" s="53"/>
      <c r="AC147" s="53"/>
      <c r="AD147" s="53"/>
      <c r="AE147" s="53">
        <v>3.2960733734594436</v>
      </c>
      <c r="AF147" s="53">
        <v>0</v>
      </c>
      <c r="AG147" s="53"/>
      <c r="AH147" s="53"/>
      <c r="AI147" s="53">
        <v>0</v>
      </c>
      <c r="AJ147" s="53"/>
      <c r="AK147" s="53"/>
      <c r="AL147" s="53">
        <v>7.2131460781503769</v>
      </c>
      <c r="AM147" s="53">
        <v>0</v>
      </c>
      <c r="AN147" s="53"/>
      <c r="AO147" s="53"/>
      <c r="AP147" s="53"/>
      <c r="AQ147" s="53">
        <v>0.83596063819623578</v>
      </c>
      <c r="AR147" s="53"/>
      <c r="AS147" s="53"/>
      <c r="AT147" s="52">
        <v>17.841788478073944</v>
      </c>
      <c r="AU147" s="53">
        <v>1.2181140728002293</v>
      </c>
      <c r="AV147" s="53">
        <v>0</v>
      </c>
      <c r="AW147" s="53">
        <v>16.623674405273718</v>
      </c>
      <c r="AX147" s="53">
        <v>0</v>
      </c>
      <c r="AY147" s="53">
        <v>0</v>
      </c>
      <c r="AZ147" s="52">
        <v>7.0698385401738797</v>
      </c>
      <c r="BA147" s="53"/>
      <c r="BB147" s="53"/>
      <c r="BC147" s="53"/>
      <c r="BD147" s="53">
        <v>0</v>
      </c>
      <c r="BE147" s="53"/>
      <c r="BF147" s="53">
        <v>7.0698385401738797</v>
      </c>
      <c r="BG147" s="53">
        <v>0</v>
      </c>
      <c r="BH147" s="53">
        <v>0</v>
      </c>
      <c r="BI147" s="53">
        <v>0</v>
      </c>
      <c r="BJ147" s="53">
        <v>0</v>
      </c>
      <c r="BK147" s="53">
        <v>0</v>
      </c>
      <c r="BL147" s="53">
        <v>0</v>
      </c>
      <c r="BM147" s="53">
        <v>0</v>
      </c>
      <c r="BN147" s="53">
        <v>0</v>
      </c>
      <c r="BO147" s="52">
        <v>0</v>
      </c>
      <c r="BP147" s="53">
        <v>0</v>
      </c>
      <c r="BQ147" s="53">
        <v>0</v>
      </c>
      <c r="BR147" s="54"/>
      <c r="BS147" s="54">
        <v>0.21496130696474633</v>
      </c>
      <c r="BT147" s="52">
        <v>402.24037451036588</v>
      </c>
    </row>
    <row r="148" spans="1:72">
      <c r="A148" s="55"/>
      <c r="B148" s="48" t="s">
        <v>167</v>
      </c>
      <c r="C148" s="49" t="s">
        <v>445</v>
      </c>
      <c r="D148" s="49"/>
      <c r="E148" s="49"/>
      <c r="F148" s="50" t="s">
        <v>446</v>
      </c>
      <c r="G148" s="50"/>
      <c r="H148" s="51">
        <v>1428.2029234737747</v>
      </c>
      <c r="I148" s="52">
        <v>195.39982803095441</v>
      </c>
      <c r="J148" s="53">
        <v>0</v>
      </c>
      <c r="K148" s="53">
        <v>0</v>
      </c>
      <c r="L148" s="53">
        <v>140.27419508932834</v>
      </c>
      <c r="M148" s="53">
        <v>0</v>
      </c>
      <c r="N148" s="53">
        <v>0</v>
      </c>
      <c r="O148" s="53">
        <v>0</v>
      </c>
      <c r="P148" s="53">
        <v>55.125632941626058</v>
      </c>
      <c r="Q148" s="53">
        <v>0</v>
      </c>
      <c r="R148" s="53">
        <v>0</v>
      </c>
      <c r="S148" s="53">
        <v>0</v>
      </c>
      <c r="T148" s="53">
        <v>0</v>
      </c>
      <c r="U148" s="53">
        <v>0</v>
      </c>
      <c r="V148" s="53">
        <v>0</v>
      </c>
      <c r="W148" s="52">
        <v>397.22461068118849</v>
      </c>
      <c r="X148" s="53"/>
      <c r="Y148" s="53"/>
      <c r="Z148" s="53"/>
      <c r="AA148" s="53"/>
      <c r="AB148" s="53"/>
      <c r="AC148" s="53"/>
      <c r="AD148" s="53">
        <v>265.35779115314796</v>
      </c>
      <c r="AE148" s="53">
        <v>62.76870163370593</v>
      </c>
      <c r="AF148" s="53"/>
      <c r="AG148" s="53"/>
      <c r="AH148" s="53"/>
      <c r="AI148" s="53"/>
      <c r="AJ148" s="53"/>
      <c r="AK148" s="53"/>
      <c r="AL148" s="53">
        <v>47.124295404604943</v>
      </c>
      <c r="AM148" s="53">
        <v>21.973822489729624</v>
      </c>
      <c r="AN148" s="53"/>
      <c r="AO148" s="53"/>
      <c r="AP148" s="53"/>
      <c r="AQ148" s="53"/>
      <c r="AR148" s="53"/>
      <c r="AS148" s="53"/>
      <c r="AT148" s="52">
        <v>124.62978886022738</v>
      </c>
      <c r="AU148" s="53">
        <v>108.65099837584789</v>
      </c>
      <c r="AV148" s="53">
        <v>0</v>
      </c>
      <c r="AW148" s="53">
        <v>15.978790484379477</v>
      </c>
      <c r="AX148" s="53">
        <v>0</v>
      </c>
      <c r="AY148" s="53">
        <v>0</v>
      </c>
      <c r="AZ148" s="52">
        <v>23.980128021400592</v>
      </c>
      <c r="BA148" s="53"/>
      <c r="BB148" s="53"/>
      <c r="BC148" s="53"/>
      <c r="BD148" s="53">
        <v>0</v>
      </c>
      <c r="BE148" s="53"/>
      <c r="BF148" s="53">
        <v>21.018438903219643</v>
      </c>
      <c r="BG148" s="53">
        <v>0</v>
      </c>
      <c r="BH148" s="53">
        <v>0</v>
      </c>
      <c r="BI148" s="53">
        <v>2.9616891181809497</v>
      </c>
      <c r="BJ148" s="53">
        <v>0</v>
      </c>
      <c r="BK148" s="53">
        <v>0</v>
      </c>
      <c r="BL148" s="53">
        <v>0</v>
      </c>
      <c r="BM148" s="53">
        <v>0</v>
      </c>
      <c r="BN148" s="53">
        <v>0</v>
      </c>
      <c r="BO148" s="52">
        <v>2.9616891181809497</v>
      </c>
      <c r="BP148" s="53">
        <v>0</v>
      </c>
      <c r="BQ148" s="53">
        <v>2.9616891181809497</v>
      </c>
      <c r="BR148" s="54"/>
      <c r="BS148" s="54">
        <v>12.372217445304289</v>
      </c>
      <c r="BT148" s="52">
        <v>671.63466131651853</v>
      </c>
    </row>
    <row r="149" spans="1:72">
      <c r="A149" s="55"/>
      <c r="B149" s="48" t="s">
        <v>167</v>
      </c>
      <c r="C149" s="49" t="s">
        <v>447</v>
      </c>
      <c r="D149" s="49"/>
      <c r="E149" s="49"/>
      <c r="F149" s="50" t="s">
        <v>448</v>
      </c>
      <c r="G149" s="50"/>
      <c r="H149" s="51">
        <v>1743.7661220980224</v>
      </c>
      <c r="I149" s="52">
        <v>0</v>
      </c>
      <c r="J149" s="53">
        <v>0</v>
      </c>
      <c r="K149" s="53">
        <v>0</v>
      </c>
      <c r="L149" s="53">
        <v>0</v>
      </c>
      <c r="M149" s="53">
        <v>0</v>
      </c>
      <c r="N149" s="53">
        <v>0</v>
      </c>
      <c r="O149" s="53">
        <v>0</v>
      </c>
      <c r="P149" s="53">
        <v>0</v>
      </c>
      <c r="Q149" s="53">
        <v>0</v>
      </c>
      <c r="R149" s="53">
        <v>0</v>
      </c>
      <c r="S149" s="53">
        <v>0</v>
      </c>
      <c r="T149" s="53">
        <v>0</v>
      </c>
      <c r="U149" s="53">
        <v>0</v>
      </c>
      <c r="V149" s="53">
        <v>0</v>
      </c>
      <c r="W149" s="52">
        <v>49.273908474252408</v>
      </c>
      <c r="X149" s="53"/>
      <c r="Y149" s="53"/>
      <c r="Z149" s="53"/>
      <c r="AA149" s="53"/>
      <c r="AB149" s="53"/>
      <c r="AC149" s="53"/>
      <c r="AD149" s="53"/>
      <c r="AE149" s="53">
        <v>36.328460877042133</v>
      </c>
      <c r="AF149" s="53"/>
      <c r="AG149" s="53"/>
      <c r="AH149" s="53"/>
      <c r="AI149" s="53"/>
      <c r="AJ149" s="53"/>
      <c r="AK149" s="53"/>
      <c r="AL149" s="53">
        <v>11.273526320817808</v>
      </c>
      <c r="AM149" s="53">
        <v>0</v>
      </c>
      <c r="AN149" s="53"/>
      <c r="AO149" s="53"/>
      <c r="AP149" s="53"/>
      <c r="AQ149" s="53">
        <v>1.6719212763924716</v>
      </c>
      <c r="AR149" s="53"/>
      <c r="AS149" s="53"/>
      <c r="AT149" s="52">
        <v>87.58479029330276</v>
      </c>
      <c r="AU149" s="53">
        <v>87.58479029330276</v>
      </c>
      <c r="AV149" s="53">
        <v>0</v>
      </c>
      <c r="AW149" s="53">
        <v>0</v>
      </c>
      <c r="AX149" s="53">
        <v>0</v>
      </c>
      <c r="AY149" s="53">
        <v>0</v>
      </c>
      <c r="AZ149" s="52">
        <v>0.14330753797649756</v>
      </c>
      <c r="BA149" s="53"/>
      <c r="BB149" s="53"/>
      <c r="BC149" s="53"/>
      <c r="BD149" s="53">
        <v>0</v>
      </c>
      <c r="BE149" s="53"/>
      <c r="BF149" s="53">
        <v>0.14330753797649756</v>
      </c>
      <c r="BG149" s="53">
        <v>0</v>
      </c>
      <c r="BH149" s="53">
        <v>0</v>
      </c>
      <c r="BI149" s="53">
        <v>0</v>
      </c>
      <c r="BJ149" s="53">
        <v>0</v>
      </c>
      <c r="BK149" s="53">
        <v>0</v>
      </c>
      <c r="BL149" s="53">
        <v>0</v>
      </c>
      <c r="BM149" s="53">
        <v>0</v>
      </c>
      <c r="BN149" s="53">
        <v>0</v>
      </c>
      <c r="BO149" s="52">
        <v>0</v>
      </c>
      <c r="BP149" s="53">
        <v>0</v>
      </c>
      <c r="BQ149" s="53">
        <v>0</v>
      </c>
      <c r="BR149" s="54"/>
      <c r="BS149" s="54">
        <v>1.0031527658354829</v>
      </c>
      <c r="BT149" s="52">
        <v>1605.7609630266552</v>
      </c>
    </row>
    <row r="150" spans="1:72">
      <c r="A150" s="55"/>
      <c r="B150" s="48" t="s">
        <v>167</v>
      </c>
      <c r="C150" s="49" t="s">
        <v>449</v>
      </c>
      <c r="D150" s="49"/>
      <c r="E150" s="49"/>
      <c r="F150" s="50" t="s">
        <v>450</v>
      </c>
      <c r="G150" s="50"/>
      <c r="H150" s="51">
        <v>269.44205598547813</v>
      </c>
      <c r="I150" s="52">
        <v>89.423903697334481</v>
      </c>
      <c r="J150" s="53">
        <v>0</v>
      </c>
      <c r="K150" s="53">
        <v>0</v>
      </c>
      <c r="L150" s="53">
        <v>78.532530811120665</v>
      </c>
      <c r="M150" s="53">
        <v>0</v>
      </c>
      <c r="N150" s="53">
        <v>0</v>
      </c>
      <c r="O150" s="53">
        <v>0</v>
      </c>
      <c r="P150" s="53">
        <v>10.891372886213814</v>
      </c>
      <c r="Q150" s="53">
        <v>0</v>
      </c>
      <c r="R150" s="53">
        <v>0</v>
      </c>
      <c r="S150" s="53">
        <v>0</v>
      </c>
      <c r="T150" s="53">
        <v>0</v>
      </c>
      <c r="U150" s="53">
        <v>0</v>
      </c>
      <c r="V150" s="53">
        <v>0</v>
      </c>
      <c r="W150" s="52">
        <v>63.246393426960921</v>
      </c>
      <c r="X150" s="53"/>
      <c r="Y150" s="53"/>
      <c r="Z150" s="53"/>
      <c r="AA150" s="53"/>
      <c r="AB150" s="53"/>
      <c r="AC150" s="53"/>
      <c r="AD150" s="53"/>
      <c r="AE150" s="53">
        <v>28.637623005636762</v>
      </c>
      <c r="AF150" s="53"/>
      <c r="AG150" s="53"/>
      <c r="AH150" s="53"/>
      <c r="AI150" s="53"/>
      <c r="AJ150" s="53">
        <v>1.0270373554982324</v>
      </c>
      <c r="AK150" s="53"/>
      <c r="AL150" s="53">
        <v>23.574089997133846</v>
      </c>
      <c r="AM150" s="53">
        <v>0</v>
      </c>
      <c r="AN150" s="53"/>
      <c r="AO150" s="53"/>
      <c r="AP150" s="53"/>
      <c r="AQ150" s="53">
        <v>10.031527658354829</v>
      </c>
      <c r="AR150" s="53"/>
      <c r="AS150" s="53"/>
      <c r="AT150" s="52">
        <v>7.1176077194993788</v>
      </c>
      <c r="AU150" s="53">
        <v>2.6750740422279544</v>
      </c>
      <c r="AV150" s="53">
        <v>0</v>
      </c>
      <c r="AW150" s="53">
        <v>4.4425336772714239</v>
      </c>
      <c r="AX150" s="53">
        <v>0</v>
      </c>
      <c r="AY150" s="53">
        <v>0</v>
      </c>
      <c r="AZ150" s="52">
        <v>19.680901882105665</v>
      </c>
      <c r="BA150" s="53"/>
      <c r="BB150" s="53"/>
      <c r="BC150" s="53"/>
      <c r="BD150" s="53">
        <v>0</v>
      </c>
      <c r="BE150" s="53"/>
      <c r="BF150" s="53">
        <v>3.6065730390751884</v>
      </c>
      <c r="BG150" s="53">
        <v>0</v>
      </c>
      <c r="BH150" s="53">
        <v>0</v>
      </c>
      <c r="BI150" s="53">
        <v>16.074328843030475</v>
      </c>
      <c r="BJ150" s="53">
        <v>0</v>
      </c>
      <c r="BK150" s="53">
        <v>0</v>
      </c>
      <c r="BL150" s="53">
        <v>0</v>
      </c>
      <c r="BM150" s="53">
        <v>0</v>
      </c>
      <c r="BN150" s="53">
        <v>0</v>
      </c>
      <c r="BO150" s="52">
        <v>16.074328843030475</v>
      </c>
      <c r="BP150" s="53">
        <v>0</v>
      </c>
      <c r="BQ150" s="53">
        <v>16.074328843030475</v>
      </c>
      <c r="BR150" s="54"/>
      <c r="BS150" s="54">
        <v>0.21496130696474633</v>
      </c>
      <c r="BT150" s="52">
        <v>73.683959109582489</v>
      </c>
    </row>
    <row r="151" spans="1:72">
      <c r="A151" s="55"/>
      <c r="B151" s="48" t="s">
        <v>167</v>
      </c>
      <c r="C151" s="49" t="s">
        <v>451</v>
      </c>
      <c r="D151" s="49"/>
      <c r="E151" s="49"/>
      <c r="F151" s="50" t="s">
        <v>452</v>
      </c>
      <c r="G151" s="50"/>
      <c r="H151" s="51">
        <v>68.572656921754074</v>
      </c>
      <c r="I151" s="52">
        <v>0</v>
      </c>
      <c r="J151" s="53">
        <v>0</v>
      </c>
      <c r="K151" s="53">
        <v>0</v>
      </c>
      <c r="L151" s="53">
        <v>0</v>
      </c>
      <c r="M151" s="53">
        <v>0</v>
      </c>
      <c r="N151" s="53">
        <v>0</v>
      </c>
      <c r="O151" s="53">
        <v>0</v>
      </c>
      <c r="P151" s="53">
        <v>0</v>
      </c>
      <c r="Q151" s="53">
        <v>0</v>
      </c>
      <c r="R151" s="53">
        <v>0</v>
      </c>
      <c r="S151" s="53">
        <v>0</v>
      </c>
      <c r="T151" s="53">
        <v>0</v>
      </c>
      <c r="U151" s="53">
        <v>0</v>
      </c>
      <c r="V151" s="53">
        <v>0</v>
      </c>
      <c r="W151" s="52">
        <v>16.695328174261967</v>
      </c>
      <c r="X151" s="53"/>
      <c r="Y151" s="53"/>
      <c r="Z151" s="53"/>
      <c r="AA151" s="53"/>
      <c r="AB151" s="53"/>
      <c r="AC151" s="53"/>
      <c r="AD151" s="53"/>
      <c r="AE151" s="53">
        <v>4.3947644979459248</v>
      </c>
      <c r="AF151" s="53"/>
      <c r="AG151" s="53"/>
      <c r="AH151" s="53"/>
      <c r="AI151" s="53"/>
      <c r="AJ151" s="53"/>
      <c r="AK151" s="53"/>
      <c r="AL151" s="53">
        <v>12.30056367631604</v>
      </c>
      <c r="AM151" s="53">
        <v>0</v>
      </c>
      <c r="AN151" s="53"/>
      <c r="AO151" s="53"/>
      <c r="AP151" s="53"/>
      <c r="AQ151" s="53"/>
      <c r="AR151" s="53"/>
      <c r="AS151" s="53"/>
      <c r="AT151" s="52">
        <v>0.78819145887073661</v>
      </c>
      <c r="AU151" s="53">
        <v>0.78819145887073661</v>
      </c>
      <c r="AV151" s="53">
        <v>0</v>
      </c>
      <c r="AW151" s="53">
        <v>0</v>
      </c>
      <c r="AX151" s="53">
        <v>0</v>
      </c>
      <c r="AY151" s="53">
        <v>0</v>
      </c>
      <c r="AZ151" s="52">
        <v>4.7769179325499185E-2</v>
      </c>
      <c r="BA151" s="53"/>
      <c r="BB151" s="53"/>
      <c r="BC151" s="53"/>
      <c r="BD151" s="53">
        <v>0</v>
      </c>
      <c r="BE151" s="53"/>
      <c r="BF151" s="53">
        <v>4.7769179325499185E-2</v>
      </c>
      <c r="BG151" s="53">
        <v>0</v>
      </c>
      <c r="BH151" s="53">
        <v>0</v>
      </c>
      <c r="BI151" s="53">
        <v>0</v>
      </c>
      <c r="BJ151" s="53">
        <v>0</v>
      </c>
      <c r="BK151" s="53">
        <v>0</v>
      </c>
      <c r="BL151" s="53">
        <v>0</v>
      </c>
      <c r="BM151" s="53">
        <v>0</v>
      </c>
      <c r="BN151" s="53">
        <v>0</v>
      </c>
      <c r="BO151" s="52">
        <v>0</v>
      </c>
      <c r="BP151" s="53">
        <v>0</v>
      </c>
      <c r="BQ151" s="53">
        <v>0</v>
      </c>
      <c r="BR151" s="54"/>
      <c r="BS151" s="54">
        <v>3.1288812458201964</v>
      </c>
      <c r="BT151" s="52">
        <v>47.888602273812936</v>
      </c>
    </row>
    <row r="152" spans="1:72">
      <c r="A152" s="55"/>
      <c r="B152" s="48" t="s">
        <v>167</v>
      </c>
      <c r="C152" s="49" t="s">
        <v>453</v>
      </c>
      <c r="D152" s="49"/>
      <c r="E152" s="49"/>
      <c r="F152" s="50" t="s">
        <v>454</v>
      </c>
      <c r="G152" s="50"/>
      <c r="H152" s="51">
        <v>134.30304767364095</v>
      </c>
      <c r="I152" s="52">
        <v>0</v>
      </c>
      <c r="J152" s="53">
        <v>0</v>
      </c>
      <c r="K152" s="53">
        <v>0</v>
      </c>
      <c r="L152" s="53">
        <v>0</v>
      </c>
      <c r="M152" s="53">
        <v>0</v>
      </c>
      <c r="N152" s="53">
        <v>0</v>
      </c>
      <c r="O152" s="53">
        <v>0</v>
      </c>
      <c r="P152" s="53">
        <v>0</v>
      </c>
      <c r="Q152" s="53">
        <v>0</v>
      </c>
      <c r="R152" s="53">
        <v>0</v>
      </c>
      <c r="S152" s="53">
        <v>0</v>
      </c>
      <c r="T152" s="53">
        <v>0</v>
      </c>
      <c r="U152" s="53">
        <v>0</v>
      </c>
      <c r="V152" s="53">
        <v>0</v>
      </c>
      <c r="W152" s="52">
        <v>25.628164708130313</v>
      </c>
      <c r="X152" s="53"/>
      <c r="Y152" s="53"/>
      <c r="Z152" s="53"/>
      <c r="AA152" s="53"/>
      <c r="AB152" s="53"/>
      <c r="AC152" s="53"/>
      <c r="AD152" s="53"/>
      <c r="AE152" s="53">
        <v>5.493455622432406</v>
      </c>
      <c r="AF152" s="53"/>
      <c r="AG152" s="53"/>
      <c r="AH152" s="53"/>
      <c r="AI152" s="53"/>
      <c r="AJ152" s="53"/>
      <c r="AK152" s="53"/>
      <c r="AL152" s="53">
        <v>18.438903219642686</v>
      </c>
      <c r="AM152" s="53">
        <v>0</v>
      </c>
      <c r="AN152" s="53"/>
      <c r="AO152" s="53"/>
      <c r="AP152" s="53"/>
      <c r="AQ152" s="53">
        <v>1.6719212763924716</v>
      </c>
      <c r="AR152" s="53"/>
      <c r="AS152" s="53"/>
      <c r="AT152" s="52">
        <v>4.2036877806439286</v>
      </c>
      <c r="AU152" s="53">
        <v>4.2036877806439286</v>
      </c>
      <c r="AV152" s="53">
        <v>0</v>
      </c>
      <c r="AW152" s="53">
        <v>0</v>
      </c>
      <c r="AX152" s="53">
        <v>0</v>
      </c>
      <c r="AY152" s="53">
        <v>0</v>
      </c>
      <c r="AZ152" s="52">
        <v>2.3884589662749593E-2</v>
      </c>
      <c r="BA152" s="53"/>
      <c r="BB152" s="53"/>
      <c r="BC152" s="53"/>
      <c r="BD152" s="53">
        <v>0</v>
      </c>
      <c r="BE152" s="53"/>
      <c r="BF152" s="53">
        <v>2.3884589662749593E-2</v>
      </c>
      <c r="BG152" s="53">
        <v>0</v>
      </c>
      <c r="BH152" s="53">
        <v>0</v>
      </c>
      <c r="BI152" s="53">
        <v>0</v>
      </c>
      <c r="BJ152" s="53">
        <v>0</v>
      </c>
      <c r="BK152" s="53">
        <v>0</v>
      </c>
      <c r="BL152" s="53">
        <v>0</v>
      </c>
      <c r="BM152" s="53">
        <v>0</v>
      </c>
      <c r="BN152" s="53">
        <v>0</v>
      </c>
      <c r="BO152" s="52">
        <v>0</v>
      </c>
      <c r="BP152" s="53">
        <v>0</v>
      </c>
      <c r="BQ152" s="53">
        <v>0</v>
      </c>
      <c r="BR152" s="54"/>
      <c r="BS152" s="54">
        <v>3.7498805770516861</v>
      </c>
      <c r="BT152" s="52">
        <v>100.69743001815229</v>
      </c>
    </row>
    <row r="153" spans="1:72">
      <c r="A153" s="55"/>
      <c r="B153" s="48" t="s">
        <v>167</v>
      </c>
      <c r="C153" s="49" t="s">
        <v>455</v>
      </c>
      <c r="D153" s="49"/>
      <c r="E153" s="49"/>
      <c r="F153" s="50" t="s">
        <v>456</v>
      </c>
      <c r="G153" s="50"/>
      <c r="H153" s="51">
        <v>109.79745867965988</v>
      </c>
      <c r="I153" s="52">
        <v>0</v>
      </c>
      <c r="J153" s="53">
        <v>0</v>
      </c>
      <c r="K153" s="53">
        <v>0</v>
      </c>
      <c r="L153" s="53">
        <v>0</v>
      </c>
      <c r="M153" s="53">
        <v>0</v>
      </c>
      <c r="N153" s="53">
        <v>0</v>
      </c>
      <c r="O153" s="53">
        <v>0</v>
      </c>
      <c r="P153" s="53">
        <v>0</v>
      </c>
      <c r="Q153" s="53">
        <v>0</v>
      </c>
      <c r="R153" s="53">
        <v>0</v>
      </c>
      <c r="S153" s="53">
        <v>0</v>
      </c>
      <c r="T153" s="53">
        <v>0</v>
      </c>
      <c r="U153" s="53">
        <v>0</v>
      </c>
      <c r="V153" s="53">
        <v>0</v>
      </c>
      <c r="W153" s="52">
        <v>57.394668959587271</v>
      </c>
      <c r="X153" s="53"/>
      <c r="Y153" s="53"/>
      <c r="Z153" s="53"/>
      <c r="AA153" s="53"/>
      <c r="AB153" s="53"/>
      <c r="AC153" s="53"/>
      <c r="AD153" s="53"/>
      <c r="AE153" s="53">
        <v>1.0986911244864812</v>
      </c>
      <c r="AF153" s="53"/>
      <c r="AG153" s="53"/>
      <c r="AH153" s="53"/>
      <c r="AI153" s="53"/>
      <c r="AJ153" s="53"/>
      <c r="AK153" s="53"/>
      <c r="AL153" s="53">
        <v>55.340594248590804</v>
      </c>
      <c r="AM153" s="53">
        <v>0.95538358650998367</v>
      </c>
      <c r="AN153" s="53"/>
      <c r="AO153" s="53"/>
      <c r="AP153" s="53"/>
      <c r="AQ153" s="53"/>
      <c r="AR153" s="53"/>
      <c r="AS153" s="53"/>
      <c r="AT153" s="52">
        <v>4.179803190981179</v>
      </c>
      <c r="AU153" s="53">
        <v>4.179803190981179</v>
      </c>
      <c r="AV153" s="53">
        <v>0</v>
      </c>
      <c r="AW153" s="53">
        <v>0</v>
      </c>
      <c r="AX153" s="53">
        <v>0</v>
      </c>
      <c r="AY153" s="53">
        <v>0</v>
      </c>
      <c r="AZ153" s="52">
        <v>2.3884589662749593E-2</v>
      </c>
      <c r="BA153" s="53"/>
      <c r="BB153" s="53"/>
      <c r="BC153" s="53"/>
      <c r="BD153" s="53">
        <v>0</v>
      </c>
      <c r="BE153" s="53"/>
      <c r="BF153" s="53">
        <v>2.3884589662749593E-2</v>
      </c>
      <c r="BG153" s="53">
        <v>0</v>
      </c>
      <c r="BH153" s="53">
        <v>0</v>
      </c>
      <c r="BI153" s="53">
        <v>0</v>
      </c>
      <c r="BJ153" s="53">
        <v>0</v>
      </c>
      <c r="BK153" s="53">
        <v>0</v>
      </c>
      <c r="BL153" s="53">
        <v>0</v>
      </c>
      <c r="BM153" s="53">
        <v>0</v>
      </c>
      <c r="BN153" s="53">
        <v>0</v>
      </c>
      <c r="BO153" s="52">
        <v>0</v>
      </c>
      <c r="BP153" s="53">
        <v>0</v>
      </c>
      <c r="BQ153" s="53">
        <v>0</v>
      </c>
      <c r="BR153" s="54"/>
      <c r="BS153" s="54">
        <v>0.14330753797649756</v>
      </c>
      <c r="BT153" s="52">
        <v>48.055794401452182</v>
      </c>
    </row>
    <row r="154" spans="1:72">
      <c r="A154" s="55"/>
      <c r="B154" s="48" t="s">
        <v>167</v>
      </c>
      <c r="C154" s="49" t="s">
        <v>457</v>
      </c>
      <c r="D154" s="49"/>
      <c r="E154" s="49"/>
      <c r="F154" s="50" t="s">
        <v>458</v>
      </c>
      <c r="G154" s="50"/>
      <c r="H154" s="51">
        <v>379.02455335817331</v>
      </c>
      <c r="I154" s="52">
        <v>0</v>
      </c>
      <c r="J154" s="53">
        <v>0</v>
      </c>
      <c r="K154" s="53">
        <v>0</v>
      </c>
      <c r="L154" s="53">
        <v>0</v>
      </c>
      <c r="M154" s="53">
        <v>0</v>
      </c>
      <c r="N154" s="53">
        <v>0</v>
      </c>
      <c r="O154" s="53">
        <v>0</v>
      </c>
      <c r="P154" s="53">
        <v>0</v>
      </c>
      <c r="Q154" s="53">
        <v>0</v>
      </c>
      <c r="R154" s="53">
        <v>0</v>
      </c>
      <c r="S154" s="53">
        <v>0</v>
      </c>
      <c r="T154" s="53">
        <v>0</v>
      </c>
      <c r="U154" s="53">
        <v>0</v>
      </c>
      <c r="V154" s="53">
        <v>0</v>
      </c>
      <c r="W154" s="52">
        <v>85.17244673736505</v>
      </c>
      <c r="X154" s="53"/>
      <c r="Y154" s="53"/>
      <c r="Z154" s="53"/>
      <c r="AA154" s="53"/>
      <c r="AB154" s="53"/>
      <c r="AC154" s="53"/>
      <c r="AD154" s="53"/>
      <c r="AE154" s="53">
        <v>16.52813604662272</v>
      </c>
      <c r="AF154" s="53"/>
      <c r="AG154" s="53"/>
      <c r="AH154" s="53"/>
      <c r="AI154" s="53"/>
      <c r="AJ154" s="53"/>
      <c r="AK154" s="53"/>
      <c r="AL154" s="53">
        <v>68.64431069074233</v>
      </c>
      <c r="AM154" s="53">
        <v>0</v>
      </c>
      <c r="AN154" s="53"/>
      <c r="AO154" s="53"/>
      <c r="AP154" s="53"/>
      <c r="AQ154" s="53"/>
      <c r="AR154" s="53"/>
      <c r="AS154" s="53"/>
      <c r="AT154" s="52">
        <v>40.102226043756566</v>
      </c>
      <c r="AU154" s="53">
        <v>40.102226043756566</v>
      </c>
      <c r="AV154" s="53">
        <v>0</v>
      </c>
      <c r="AW154" s="53">
        <v>0</v>
      </c>
      <c r="AX154" s="53">
        <v>0</v>
      </c>
      <c r="AY154" s="53">
        <v>0</v>
      </c>
      <c r="AZ154" s="52">
        <v>4.8963408808636668</v>
      </c>
      <c r="BA154" s="53"/>
      <c r="BB154" s="53"/>
      <c r="BC154" s="53"/>
      <c r="BD154" s="53">
        <v>0</v>
      </c>
      <c r="BE154" s="53"/>
      <c r="BF154" s="53">
        <v>2.2212668386357119</v>
      </c>
      <c r="BG154" s="53">
        <v>0</v>
      </c>
      <c r="BH154" s="53">
        <v>0</v>
      </c>
      <c r="BI154" s="53">
        <v>2.6750740422279544</v>
      </c>
      <c r="BJ154" s="53">
        <v>0</v>
      </c>
      <c r="BK154" s="53">
        <v>0</v>
      </c>
      <c r="BL154" s="53">
        <v>0</v>
      </c>
      <c r="BM154" s="53">
        <v>0</v>
      </c>
      <c r="BN154" s="53">
        <v>0</v>
      </c>
      <c r="BO154" s="52">
        <v>2.6750740422279544</v>
      </c>
      <c r="BP154" s="53">
        <v>0</v>
      </c>
      <c r="BQ154" s="53">
        <v>2.6750740422279544</v>
      </c>
      <c r="BR154" s="54"/>
      <c r="BS154" s="54">
        <v>12.634947931594535</v>
      </c>
      <c r="BT154" s="52">
        <v>233.54351772236552</v>
      </c>
    </row>
    <row r="155" spans="1:72">
      <c r="A155" s="55"/>
      <c r="B155" s="48" t="s">
        <v>167</v>
      </c>
      <c r="C155" s="49" t="s">
        <v>459</v>
      </c>
      <c r="D155" s="49"/>
      <c r="E155" s="49"/>
      <c r="F155" s="50" t="s">
        <v>460</v>
      </c>
      <c r="G155" s="50"/>
      <c r="H155" s="51">
        <v>813.55689309257662</v>
      </c>
      <c r="I155" s="52">
        <v>0</v>
      </c>
      <c r="J155" s="53">
        <v>0</v>
      </c>
      <c r="K155" s="53">
        <v>0</v>
      </c>
      <c r="L155" s="53">
        <v>0</v>
      </c>
      <c r="M155" s="53">
        <v>0</v>
      </c>
      <c r="N155" s="53">
        <v>0</v>
      </c>
      <c r="O155" s="53">
        <v>0</v>
      </c>
      <c r="P155" s="53">
        <v>0</v>
      </c>
      <c r="Q155" s="53">
        <v>0</v>
      </c>
      <c r="R155" s="53">
        <v>0</v>
      </c>
      <c r="S155" s="53">
        <v>0</v>
      </c>
      <c r="T155" s="53">
        <v>0</v>
      </c>
      <c r="U155" s="53">
        <v>0</v>
      </c>
      <c r="V155" s="53">
        <v>0</v>
      </c>
      <c r="W155" s="52">
        <v>97.568548772332093</v>
      </c>
      <c r="X155" s="53"/>
      <c r="Y155" s="53"/>
      <c r="Z155" s="53"/>
      <c r="AA155" s="53"/>
      <c r="AB155" s="53"/>
      <c r="AC155" s="53"/>
      <c r="AD155" s="53"/>
      <c r="AE155" s="53">
        <v>13.208178083500524</v>
      </c>
      <c r="AF155" s="53"/>
      <c r="AG155" s="53"/>
      <c r="AH155" s="53"/>
      <c r="AI155" s="53"/>
      <c r="AJ155" s="53"/>
      <c r="AK155" s="53"/>
      <c r="AL155" s="53">
        <v>4.1081494219929295</v>
      </c>
      <c r="AM155" s="53">
        <v>80.252221266838632</v>
      </c>
      <c r="AN155" s="53"/>
      <c r="AO155" s="53"/>
      <c r="AP155" s="53"/>
      <c r="AQ155" s="53"/>
      <c r="AR155" s="53"/>
      <c r="AS155" s="53"/>
      <c r="AT155" s="52">
        <v>1.4330753797649756</v>
      </c>
      <c r="AU155" s="53">
        <v>1.4330753797649756</v>
      </c>
      <c r="AV155" s="53">
        <v>0</v>
      </c>
      <c r="AW155" s="53">
        <v>0</v>
      </c>
      <c r="AX155" s="53">
        <v>0</v>
      </c>
      <c r="AY155" s="53">
        <v>0</v>
      </c>
      <c r="AZ155" s="52">
        <v>279.54523741282122</v>
      </c>
      <c r="BA155" s="53"/>
      <c r="BB155" s="53"/>
      <c r="BC155" s="53"/>
      <c r="BD155" s="53">
        <v>0</v>
      </c>
      <c r="BE155" s="53"/>
      <c r="BF155" s="53">
        <v>279.54523741282122</v>
      </c>
      <c r="BG155" s="53">
        <v>0</v>
      </c>
      <c r="BH155" s="53">
        <v>0</v>
      </c>
      <c r="BI155" s="53">
        <v>0</v>
      </c>
      <c r="BJ155" s="53">
        <v>0</v>
      </c>
      <c r="BK155" s="53">
        <v>0</v>
      </c>
      <c r="BL155" s="53">
        <v>0</v>
      </c>
      <c r="BM155" s="53">
        <v>0</v>
      </c>
      <c r="BN155" s="53">
        <v>0</v>
      </c>
      <c r="BO155" s="52">
        <v>0</v>
      </c>
      <c r="BP155" s="53">
        <v>0</v>
      </c>
      <c r="BQ155" s="53">
        <v>0</v>
      </c>
      <c r="BR155" s="54"/>
      <c r="BS155" s="54">
        <v>0.35826884494124389</v>
      </c>
      <c r="BT155" s="52">
        <v>434.65176268271711</v>
      </c>
    </row>
    <row r="156" spans="1:72">
      <c r="A156" s="55"/>
      <c r="B156" s="48" t="s">
        <v>167</v>
      </c>
      <c r="C156" s="49" t="s">
        <v>461</v>
      </c>
      <c r="D156" s="49"/>
      <c r="E156" s="49"/>
      <c r="F156" s="50" t="s">
        <v>462</v>
      </c>
      <c r="G156" s="50"/>
      <c r="H156" s="51">
        <v>148.51437852297695</v>
      </c>
      <c r="I156" s="52">
        <v>0</v>
      </c>
      <c r="J156" s="53">
        <v>0</v>
      </c>
      <c r="K156" s="53">
        <v>0</v>
      </c>
      <c r="L156" s="53">
        <v>0</v>
      </c>
      <c r="M156" s="53">
        <v>0</v>
      </c>
      <c r="N156" s="53">
        <v>0</v>
      </c>
      <c r="O156" s="53">
        <v>0</v>
      </c>
      <c r="P156" s="53">
        <v>0</v>
      </c>
      <c r="Q156" s="53">
        <v>0</v>
      </c>
      <c r="R156" s="53">
        <v>0</v>
      </c>
      <c r="S156" s="53">
        <v>0</v>
      </c>
      <c r="T156" s="53">
        <v>0</v>
      </c>
      <c r="U156" s="53">
        <v>0</v>
      </c>
      <c r="V156" s="53">
        <v>0</v>
      </c>
      <c r="W156" s="52">
        <v>10.174835196331326</v>
      </c>
      <c r="X156" s="53"/>
      <c r="Y156" s="53"/>
      <c r="Z156" s="53"/>
      <c r="AA156" s="53"/>
      <c r="AB156" s="53"/>
      <c r="AC156" s="53"/>
      <c r="AD156" s="53"/>
      <c r="AE156" s="53"/>
      <c r="AF156" s="53"/>
      <c r="AG156" s="53"/>
      <c r="AH156" s="53"/>
      <c r="AI156" s="53"/>
      <c r="AJ156" s="53"/>
      <c r="AK156" s="53"/>
      <c r="AL156" s="53">
        <v>9.219451609821343</v>
      </c>
      <c r="AM156" s="53">
        <v>0.95538358650998367</v>
      </c>
      <c r="AN156" s="53"/>
      <c r="AO156" s="53"/>
      <c r="AP156" s="53"/>
      <c r="AQ156" s="53"/>
      <c r="AR156" s="53"/>
      <c r="AS156" s="53"/>
      <c r="AT156" s="52">
        <v>0.31049966561574471</v>
      </c>
      <c r="AU156" s="53">
        <v>0.31049966561574471</v>
      </c>
      <c r="AV156" s="53">
        <v>0</v>
      </c>
      <c r="AW156" s="53">
        <v>0</v>
      </c>
      <c r="AX156" s="53">
        <v>0</v>
      </c>
      <c r="AY156" s="53">
        <v>0</v>
      </c>
      <c r="AZ156" s="52">
        <v>71.008885067354541</v>
      </c>
      <c r="BA156" s="53"/>
      <c r="BB156" s="53"/>
      <c r="BC156" s="53"/>
      <c r="BD156" s="53">
        <v>0</v>
      </c>
      <c r="BE156" s="53"/>
      <c r="BF156" s="53">
        <v>71.008885067354541</v>
      </c>
      <c r="BG156" s="53">
        <v>0</v>
      </c>
      <c r="BH156" s="53">
        <v>0</v>
      </c>
      <c r="BI156" s="53">
        <v>0</v>
      </c>
      <c r="BJ156" s="53">
        <v>0</v>
      </c>
      <c r="BK156" s="53">
        <v>0</v>
      </c>
      <c r="BL156" s="53">
        <v>0</v>
      </c>
      <c r="BM156" s="53">
        <v>0</v>
      </c>
      <c r="BN156" s="53">
        <v>0</v>
      </c>
      <c r="BO156" s="52">
        <v>0</v>
      </c>
      <c r="BP156" s="53">
        <v>0</v>
      </c>
      <c r="BQ156" s="53">
        <v>0</v>
      </c>
      <c r="BR156" s="54"/>
      <c r="BS156" s="54">
        <v>5.3740326741186584</v>
      </c>
      <c r="BT156" s="52">
        <v>61.646125919556702</v>
      </c>
    </row>
    <row r="157" spans="1:72">
      <c r="A157" s="55"/>
      <c r="B157" s="48" t="s">
        <v>167</v>
      </c>
      <c r="C157" s="49" t="s">
        <v>463</v>
      </c>
      <c r="D157" s="49"/>
      <c r="E157" s="49"/>
      <c r="F157" s="50" t="s">
        <v>464</v>
      </c>
      <c r="G157" s="50"/>
      <c r="H157" s="51">
        <v>255.94726282602463</v>
      </c>
      <c r="I157" s="52">
        <v>0</v>
      </c>
      <c r="J157" s="53">
        <v>0</v>
      </c>
      <c r="K157" s="53">
        <v>0</v>
      </c>
      <c r="L157" s="53">
        <v>0</v>
      </c>
      <c r="M157" s="53">
        <v>0</v>
      </c>
      <c r="N157" s="53">
        <v>0</v>
      </c>
      <c r="O157" s="53">
        <v>0</v>
      </c>
      <c r="P157" s="53">
        <v>0</v>
      </c>
      <c r="Q157" s="53">
        <v>0</v>
      </c>
      <c r="R157" s="53">
        <v>0</v>
      </c>
      <c r="S157" s="53">
        <v>0</v>
      </c>
      <c r="T157" s="53">
        <v>0</v>
      </c>
      <c r="U157" s="53">
        <v>0</v>
      </c>
      <c r="V157" s="53">
        <v>0</v>
      </c>
      <c r="W157" s="52">
        <v>150.90283748925194</v>
      </c>
      <c r="X157" s="53"/>
      <c r="Y157" s="53"/>
      <c r="Z157" s="53"/>
      <c r="AA157" s="53"/>
      <c r="AB157" s="53"/>
      <c r="AC157" s="53"/>
      <c r="AD157" s="53"/>
      <c r="AE157" s="53">
        <v>18.72551829559568</v>
      </c>
      <c r="AF157" s="53"/>
      <c r="AG157" s="53"/>
      <c r="AH157" s="53"/>
      <c r="AI157" s="53"/>
      <c r="AJ157" s="53"/>
      <c r="AK157" s="53"/>
      <c r="AL157" s="53">
        <v>132.17731919365625</v>
      </c>
      <c r="AM157" s="53">
        <v>0</v>
      </c>
      <c r="AN157" s="53"/>
      <c r="AO157" s="53"/>
      <c r="AP157" s="53"/>
      <c r="AQ157" s="53"/>
      <c r="AR157" s="53"/>
      <c r="AS157" s="53"/>
      <c r="AT157" s="52">
        <v>0.50157638291774143</v>
      </c>
      <c r="AU157" s="53">
        <v>0.50157638291774143</v>
      </c>
      <c r="AV157" s="53">
        <v>0</v>
      </c>
      <c r="AW157" s="53">
        <v>0</v>
      </c>
      <c r="AX157" s="53">
        <v>0</v>
      </c>
      <c r="AY157" s="53">
        <v>0</v>
      </c>
      <c r="AZ157" s="52">
        <v>4.0364956530046809</v>
      </c>
      <c r="BA157" s="53"/>
      <c r="BB157" s="53"/>
      <c r="BC157" s="53"/>
      <c r="BD157" s="53">
        <v>0</v>
      </c>
      <c r="BE157" s="53"/>
      <c r="BF157" s="53">
        <v>4.0364956530046809</v>
      </c>
      <c r="BG157" s="53">
        <v>0</v>
      </c>
      <c r="BH157" s="53">
        <v>0</v>
      </c>
      <c r="BI157" s="53">
        <v>0</v>
      </c>
      <c r="BJ157" s="53">
        <v>0</v>
      </c>
      <c r="BK157" s="53">
        <v>0</v>
      </c>
      <c r="BL157" s="53">
        <v>0</v>
      </c>
      <c r="BM157" s="53">
        <v>0</v>
      </c>
      <c r="BN157" s="53">
        <v>0</v>
      </c>
      <c r="BO157" s="52">
        <v>0</v>
      </c>
      <c r="BP157" s="53">
        <v>0</v>
      </c>
      <c r="BQ157" s="53">
        <v>0</v>
      </c>
      <c r="BR157" s="54"/>
      <c r="BS157" s="54">
        <v>0</v>
      </c>
      <c r="BT157" s="52">
        <v>100.50635330085029</v>
      </c>
    </row>
    <row r="158" spans="1:72">
      <c r="A158" s="55"/>
      <c r="B158" s="48" t="s">
        <v>167</v>
      </c>
      <c r="C158" s="49" t="s">
        <v>465</v>
      </c>
      <c r="D158" s="49"/>
      <c r="E158" s="49"/>
      <c r="F158" s="50" t="s">
        <v>466</v>
      </c>
      <c r="G158" s="50"/>
      <c r="H158" s="51">
        <v>8.670106047578102</v>
      </c>
      <c r="I158" s="52">
        <v>0</v>
      </c>
      <c r="J158" s="53">
        <v>0</v>
      </c>
      <c r="K158" s="53">
        <v>0</v>
      </c>
      <c r="L158" s="53">
        <v>0</v>
      </c>
      <c r="M158" s="53">
        <v>0</v>
      </c>
      <c r="N158" s="53">
        <v>0</v>
      </c>
      <c r="O158" s="53">
        <v>0</v>
      </c>
      <c r="P158" s="53">
        <v>0</v>
      </c>
      <c r="Q158" s="53">
        <v>0</v>
      </c>
      <c r="R158" s="53">
        <v>0</v>
      </c>
      <c r="S158" s="53">
        <v>0</v>
      </c>
      <c r="T158" s="53">
        <v>0</v>
      </c>
      <c r="U158" s="53">
        <v>0</v>
      </c>
      <c r="V158" s="53">
        <v>0</v>
      </c>
      <c r="W158" s="52">
        <v>1.0270373554982324</v>
      </c>
      <c r="X158" s="53"/>
      <c r="Y158" s="53"/>
      <c r="Z158" s="53"/>
      <c r="AA158" s="53"/>
      <c r="AB158" s="53"/>
      <c r="AC158" s="53"/>
      <c r="AD158" s="53"/>
      <c r="AE158" s="53"/>
      <c r="AF158" s="53"/>
      <c r="AG158" s="53"/>
      <c r="AH158" s="53"/>
      <c r="AI158" s="53"/>
      <c r="AJ158" s="53"/>
      <c r="AK158" s="53"/>
      <c r="AL158" s="53">
        <v>1.0270373554982324</v>
      </c>
      <c r="AM158" s="53">
        <v>0</v>
      </c>
      <c r="AN158" s="53"/>
      <c r="AO158" s="53"/>
      <c r="AP158" s="53"/>
      <c r="AQ158" s="53"/>
      <c r="AR158" s="53"/>
      <c r="AS158" s="53"/>
      <c r="AT158" s="52">
        <v>0.52546097258049107</v>
      </c>
      <c r="AU158" s="53">
        <v>0.52546097258049107</v>
      </c>
      <c r="AV158" s="53">
        <v>0</v>
      </c>
      <c r="AW158" s="53">
        <v>0</v>
      </c>
      <c r="AX158" s="53">
        <v>0</v>
      </c>
      <c r="AY158" s="53">
        <v>0</v>
      </c>
      <c r="AZ158" s="52">
        <v>0</v>
      </c>
      <c r="BA158" s="53"/>
      <c r="BB158" s="53"/>
      <c r="BC158" s="53"/>
      <c r="BD158" s="53">
        <v>0</v>
      </c>
      <c r="BE158" s="53"/>
      <c r="BF158" s="53">
        <v>0</v>
      </c>
      <c r="BG158" s="53">
        <v>0</v>
      </c>
      <c r="BH158" s="53">
        <v>0</v>
      </c>
      <c r="BI158" s="53">
        <v>0</v>
      </c>
      <c r="BJ158" s="53">
        <v>0</v>
      </c>
      <c r="BK158" s="53">
        <v>0</v>
      </c>
      <c r="BL158" s="53">
        <v>0</v>
      </c>
      <c r="BM158" s="53">
        <v>0</v>
      </c>
      <c r="BN158" s="53">
        <v>0</v>
      </c>
      <c r="BO158" s="52">
        <v>0</v>
      </c>
      <c r="BP158" s="53">
        <v>0</v>
      </c>
      <c r="BQ158" s="53">
        <v>0</v>
      </c>
      <c r="BR158" s="54"/>
      <c r="BS158" s="54">
        <v>4.7769179325499185E-2</v>
      </c>
      <c r="BT158" s="52">
        <v>7.0459539505111302</v>
      </c>
    </row>
    <row r="159" spans="1:72">
      <c r="A159" s="55"/>
      <c r="B159" s="48" t="s">
        <v>167</v>
      </c>
      <c r="C159" s="49" t="s">
        <v>467</v>
      </c>
      <c r="D159" s="49"/>
      <c r="E159" s="49"/>
      <c r="F159" s="50" t="s">
        <v>468</v>
      </c>
      <c r="G159" s="50"/>
      <c r="H159" s="51">
        <v>52.61775102703735</v>
      </c>
      <c r="I159" s="52">
        <v>0</v>
      </c>
      <c r="J159" s="53">
        <v>0</v>
      </c>
      <c r="K159" s="53">
        <v>0</v>
      </c>
      <c r="L159" s="53">
        <v>0</v>
      </c>
      <c r="M159" s="53">
        <v>0</v>
      </c>
      <c r="N159" s="53">
        <v>0</v>
      </c>
      <c r="O159" s="53">
        <v>0</v>
      </c>
      <c r="P159" s="53">
        <v>0</v>
      </c>
      <c r="Q159" s="53">
        <v>0</v>
      </c>
      <c r="R159" s="53">
        <v>0</v>
      </c>
      <c r="S159" s="53">
        <v>0</v>
      </c>
      <c r="T159" s="53">
        <v>0</v>
      </c>
      <c r="U159" s="53">
        <v>0</v>
      </c>
      <c r="V159" s="53">
        <v>0</v>
      </c>
      <c r="W159" s="52">
        <v>4.179803190981179</v>
      </c>
      <c r="X159" s="53"/>
      <c r="Y159" s="53"/>
      <c r="Z159" s="53"/>
      <c r="AA159" s="53"/>
      <c r="AB159" s="53"/>
      <c r="AC159" s="53"/>
      <c r="AD159" s="53"/>
      <c r="AE159" s="53">
        <v>1.0986911244864812</v>
      </c>
      <c r="AF159" s="53"/>
      <c r="AG159" s="53"/>
      <c r="AH159" s="53"/>
      <c r="AI159" s="53"/>
      <c r="AJ159" s="53"/>
      <c r="AK159" s="53"/>
      <c r="AL159" s="53">
        <v>3.0811120664946974</v>
      </c>
      <c r="AM159" s="53">
        <v>0</v>
      </c>
      <c r="AN159" s="53"/>
      <c r="AO159" s="53"/>
      <c r="AP159" s="53"/>
      <c r="AQ159" s="53"/>
      <c r="AR159" s="53"/>
      <c r="AS159" s="53"/>
      <c r="AT159" s="52">
        <v>3.0811120664946974</v>
      </c>
      <c r="AU159" s="53">
        <v>3.0811120664946974</v>
      </c>
      <c r="AV159" s="53">
        <v>0</v>
      </c>
      <c r="AW159" s="53">
        <v>0</v>
      </c>
      <c r="AX159" s="53">
        <v>0</v>
      </c>
      <c r="AY159" s="53">
        <v>0</v>
      </c>
      <c r="AZ159" s="52">
        <v>2.1734976593102129</v>
      </c>
      <c r="BA159" s="53"/>
      <c r="BB159" s="53"/>
      <c r="BC159" s="53"/>
      <c r="BD159" s="53">
        <v>0</v>
      </c>
      <c r="BE159" s="53"/>
      <c r="BF159" s="53">
        <v>2.1734976593102129</v>
      </c>
      <c r="BG159" s="53">
        <v>0</v>
      </c>
      <c r="BH159" s="53">
        <v>0</v>
      </c>
      <c r="BI159" s="53">
        <v>0</v>
      </c>
      <c r="BJ159" s="53">
        <v>0</v>
      </c>
      <c r="BK159" s="53">
        <v>0</v>
      </c>
      <c r="BL159" s="53">
        <v>0</v>
      </c>
      <c r="BM159" s="53">
        <v>0</v>
      </c>
      <c r="BN159" s="53">
        <v>0</v>
      </c>
      <c r="BO159" s="52">
        <v>0</v>
      </c>
      <c r="BP159" s="53">
        <v>0</v>
      </c>
      <c r="BQ159" s="53">
        <v>0</v>
      </c>
      <c r="BR159" s="54"/>
      <c r="BS159" s="54">
        <v>0.45380720359224225</v>
      </c>
      <c r="BT159" s="52">
        <v>42.729530906659022</v>
      </c>
    </row>
    <row r="160" spans="1:72">
      <c r="A160" s="48" t="s">
        <v>167</v>
      </c>
      <c r="B160" s="49" t="s">
        <v>469</v>
      </c>
      <c r="C160" s="49"/>
      <c r="D160" s="49"/>
      <c r="E160" s="49"/>
      <c r="F160" s="50" t="s">
        <v>470</v>
      </c>
      <c r="G160" s="50"/>
      <c r="H160" s="51">
        <v>5331.0642973153717</v>
      </c>
      <c r="I160" s="52">
        <v>0</v>
      </c>
      <c r="J160" s="53">
        <v>0</v>
      </c>
      <c r="K160" s="53">
        <v>0</v>
      </c>
      <c r="L160" s="53">
        <v>0</v>
      </c>
      <c r="M160" s="53">
        <v>0</v>
      </c>
      <c r="N160" s="53">
        <v>0</v>
      </c>
      <c r="O160" s="53">
        <v>0</v>
      </c>
      <c r="P160" s="53">
        <v>0</v>
      </c>
      <c r="Q160" s="53">
        <v>0</v>
      </c>
      <c r="R160" s="53">
        <v>0</v>
      </c>
      <c r="S160" s="53">
        <v>0</v>
      </c>
      <c r="T160" s="53">
        <v>0</v>
      </c>
      <c r="U160" s="53">
        <v>0</v>
      </c>
      <c r="V160" s="53">
        <v>0</v>
      </c>
      <c r="W160" s="52">
        <v>5101.1990064010697</v>
      </c>
      <c r="X160" s="53"/>
      <c r="Y160" s="53"/>
      <c r="Z160" s="53"/>
      <c r="AA160" s="53"/>
      <c r="AB160" s="53"/>
      <c r="AC160" s="53"/>
      <c r="AD160" s="53"/>
      <c r="AE160" s="53">
        <v>2.1973822489729624</v>
      </c>
      <c r="AF160" s="53">
        <v>1256.8787618228719</v>
      </c>
      <c r="AG160" s="53">
        <v>2.1018438903219643</v>
      </c>
      <c r="AH160" s="53"/>
      <c r="AI160" s="53">
        <v>777.46727811216203</v>
      </c>
      <c r="AJ160" s="53"/>
      <c r="AK160" s="53"/>
      <c r="AL160" s="53">
        <v>3004.2753415496322</v>
      </c>
      <c r="AM160" s="53">
        <v>58.278398777109004</v>
      </c>
      <c r="AN160" s="53"/>
      <c r="AO160" s="53"/>
      <c r="AP160" s="53"/>
      <c r="AQ160" s="53"/>
      <c r="AR160" s="53"/>
      <c r="AS160" s="53"/>
      <c r="AT160" s="52">
        <v>54.385210662080823</v>
      </c>
      <c r="AU160" s="53">
        <v>54.385210662080823</v>
      </c>
      <c r="AV160" s="53">
        <v>0</v>
      </c>
      <c r="AW160" s="53">
        <v>0</v>
      </c>
      <c r="AX160" s="53">
        <v>0</v>
      </c>
      <c r="AY160" s="53">
        <v>0</v>
      </c>
      <c r="AZ160" s="52">
        <v>116.15075952995127</v>
      </c>
      <c r="BA160" s="53"/>
      <c r="BB160" s="53"/>
      <c r="BC160" s="53"/>
      <c r="BD160" s="53">
        <v>0</v>
      </c>
      <c r="BE160" s="53"/>
      <c r="BF160" s="53">
        <v>0</v>
      </c>
      <c r="BG160" s="53">
        <v>0</v>
      </c>
      <c r="BH160" s="53">
        <v>0</v>
      </c>
      <c r="BI160" s="53">
        <v>0</v>
      </c>
      <c r="BJ160" s="53">
        <v>4.4903028565969239</v>
      </c>
      <c r="BK160" s="53">
        <v>110.75284226616986</v>
      </c>
      <c r="BL160" s="53">
        <v>0</v>
      </c>
      <c r="BM160" s="53">
        <v>0.93149899684723414</v>
      </c>
      <c r="BN160" s="53">
        <v>0</v>
      </c>
      <c r="BO160" s="52">
        <v>0</v>
      </c>
      <c r="BP160" s="53">
        <v>0</v>
      </c>
      <c r="BQ160" s="53">
        <v>0</v>
      </c>
      <c r="BR160" s="54"/>
      <c r="BS160" s="54"/>
      <c r="BT160" s="52">
        <v>59.329320722269991</v>
      </c>
    </row>
    <row r="161" spans="1:73">
      <c r="A161" s="55"/>
      <c r="B161" s="48" t="s">
        <v>167</v>
      </c>
      <c r="C161" s="49" t="s">
        <v>471</v>
      </c>
      <c r="D161" s="49"/>
      <c r="E161" s="49"/>
      <c r="F161" s="50" t="s">
        <v>472</v>
      </c>
      <c r="G161" s="50"/>
      <c r="H161" s="51">
        <v>72.394191267794014</v>
      </c>
      <c r="I161" s="52">
        <v>0</v>
      </c>
      <c r="J161" s="53">
        <v>0</v>
      </c>
      <c r="K161" s="53">
        <v>0</v>
      </c>
      <c r="L161" s="53">
        <v>0</v>
      </c>
      <c r="M161" s="53">
        <v>0</v>
      </c>
      <c r="N161" s="53">
        <v>0</v>
      </c>
      <c r="O161" s="53">
        <v>0</v>
      </c>
      <c r="P161" s="53">
        <v>0</v>
      </c>
      <c r="Q161" s="53">
        <v>0</v>
      </c>
      <c r="R161" s="53">
        <v>0</v>
      </c>
      <c r="S161" s="53">
        <v>0</v>
      </c>
      <c r="T161" s="53">
        <v>0</v>
      </c>
      <c r="U161" s="53">
        <v>0</v>
      </c>
      <c r="V161" s="53">
        <v>0</v>
      </c>
      <c r="W161" s="52">
        <v>13.327601031814273</v>
      </c>
      <c r="X161" s="53"/>
      <c r="Y161" s="53"/>
      <c r="Z161" s="53"/>
      <c r="AA161" s="53"/>
      <c r="AB161" s="53"/>
      <c r="AC161" s="53"/>
      <c r="AD161" s="53"/>
      <c r="AE161" s="53"/>
      <c r="AF161" s="53"/>
      <c r="AG161" s="53"/>
      <c r="AH161" s="53"/>
      <c r="AI161" s="53"/>
      <c r="AJ161" s="53"/>
      <c r="AK161" s="53"/>
      <c r="AL161" s="53">
        <v>13.327601031814273</v>
      </c>
      <c r="AM161" s="53">
        <v>0</v>
      </c>
      <c r="AN161" s="53"/>
      <c r="AO161" s="53"/>
      <c r="AP161" s="53"/>
      <c r="AQ161" s="53"/>
      <c r="AR161" s="53"/>
      <c r="AS161" s="53"/>
      <c r="AT161" s="52">
        <v>0</v>
      </c>
      <c r="AU161" s="53"/>
      <c r="AV161" s="53">
        <v>0</v>
      </c>
      <c r="AW161" s="53">
        <v>0</v>
      </c>
      <c r="AX161" s="53">
        <v>0</v>
      </c>
      <c r="AY161" s="53">
        <v>0</v>
      </c>
      <c r="AZ161" s="52">
        <v>0</v>
      </c>
      <c r="BA161" s="53"/>
      <c r="BB161" s="53"/>
      <c r="BC161" s="53"/>
      <c r="BD161" s="53">
        <v>0</v>
      </c>
      <c r="BE161" s="53"/>
      <c r="BF161" s="53">
        <v>0</v>
      </c>
      <c r="BG161" s="53">
        <v>0</v>
      </c>
      <c r="BH161" s="53">
        <v>0</v>
      </c>
      <c r="BI161" s="53">
        <v>0</v>
      </c>
      <c r="BJ161" s="53">
        <v>0</v>
      </c>
      <c r="BK161" s="53">
        <v>0</v>
      </c>
      <c r="BL161" s="53">
        <v>0</v>
      </c>
      <c r="BM161" s="53">
        <v>0</v>
      </c>
      <c r="BN161" s="53">
        <v>0</v>
      </c>
      <c r="BO161" s="52">
        <v>0</v>
      </c>
      <c r="BP161" s="53">
        <v>0</v>
      </c>
      <c r="BQ161" s="53">
        <v>0</v>
      </c>
      <c r="BR161" s="54"/>
      <c r="BS161" s="54"/>
      <c r="BT161" s="52">
        <v>59.066590235979746</v>
      </c>
    </row>
    <row r="162" spans="1:73">
      <c r="A162" s="55"/>
      <c r="B162" s="48" t="s">
        <v>167</v>
      </c>
      <c r="C162" s="49" t="s">
        <v>473</v>
      </c>
      <c r="D162" s="49"/>
      <c r="E162" s="49"/>
      <c r="F162" s="50" t="s">
        <v>474</v>
      </c>
      <c r="G162" s="50"/>
      <c r="H162" s="51">
        <v>3612.830801566829</v>
      </c>
      <c r="I162" s="52"/>
      <c r="J162" s="53"/>
      <c r="K162" s="53"/>
      <c r="L162" s="53"/>
      <c r="M162" s="53"/>
      <c r="N162" s="53"/>
      <c r="O162" s="53"/>
      <c r="P162" s="53"/>
      <c r="Q162" s="53"/>
      <c r="R162" s="53"/>
      <c r="S162" s="53"/>
      <c r="T162" s="53"/>
      <c r="U162" s="53"/>
      <c r="V162" s="53"/>
      <c r="W162" s="52">
        <v>3491.9747778733158</v>
      </c>
      <c r="X162" s="53"/>
      <c r="Y162" s="53"/>
      <c r="Z162" s="53"/>
      <c r="AA162" s="53"/>
      <c r="AB162" s="53"/>
      <c r="AC162" s="53"/>
      <c r="AD162" s="53"/>
      <c r="AE162" s="53">
        <v>2.1973822489729624</v>
      </c>
      <c r="AF162" s="53">
        <v>1215.0568453233973</v>
      </c>
      <c r="AG162" s="53"/>
      <c r="AH162" s="53"/>
      <c r="AI162" s="53"/>
      <c r="AJ162" s="53"/>
      <c r="AK162" s="53"/>
      <c r="AL162" s="53">
        <v>2274.7205503009459</v>
      </c>
      <c r="AM162" s="53">
        <v>0</v>
      </c>
      <c r="AN162" s="53"/>
      <c r="AO162" s="53"/>
      <c r="AP162" s="53"/>
      <c r="AQ162" s="53"/>
      <c r="AR162" s="53"/>
      <c r="AS162" s="53"/>
      <c r="AT162" s="52">
        <v>4.4425336772714239</v>
      </c>
      <c r="AU162" s="53">
        <v>4.4425336772714239</v>
      </c>
      <c r="AV162" s="53"/>
      <c r="AW162" s="53"/>
      <c r="AX162" s="53"/>
      <c r="AY162" s="53"/>
      <c r="AZ162" s="52">
        <v>116.15075952995127</v>
      </c>
      <c r="BA162" s="53"/>
      <c r="BB162" s="53"/>
      <c r="BC162" s="53"/>
      <c r="BD162" s="53">
        <v>0</v>
      </c>
      <c r="BE162" s="53"/>
      <c r="BF162" s="53">
        <v>0</v>
      </c>
      <c r="BG162" s="53">
        <v>0</v>
      </c>
      <c r="BH162" s="53">
        <v>0</v>
      </c>
      <c r="BI162" s="53">
        <v>0</v>
      </c>
      <c r="BJ162" s="53">
        <v>4.4903028565969239</v>
      </c>
      <c r="BK162" s="53">
        <v>110.75284226616986</v>
      </c>
      <c r="BL162" s="53">
        <v>0</v>
      </c>
      <c r="BM162" s="53">
        <v>0.93149899684723414</v>
      </c>
      <c r="BN162" s="53">
        <v>0</v>
      </c>
      <c r="BO162" s="52">
        <v>0</v>
      </c>
      <c r="BP162" s="53">
        <v>0</v>
      </c>
      <c r="BQ162" s="53">
        <v>0</v>
      </c>
      <c r="BR162" s="54"/>
      <c r="BS162" s="54"/>
      <c r="BT162" s="52">
        <v>0.26273048629024554</v>
      </c>
    </row>
    <row r="163" spans="1:73">
      <c r="A163" s="55"/>
      <c r="B163" s="48" t="s">
        <v>167</v>
      </c>
      <c r="C163" s="49" t="s">
        <v>475</v>
      </c>
      <c r="D163" s="49"/>
      <c r="E163" s="49"/>
      <c r="F163" s="50" t="s">
        <v>476</v>
      </c>
      <c r="G163" s="50"/>
      <c r="H163" s="51">
        <v>430.32865195375939</v>
      </c>
      <c r="I163" s="52"/>
      <c r="J163" s="53"/>
      <c r="K163" s="53"/>
      <c r="L163" s="53"/>
      <c r="M163" s="53"/>
      <c r="N163" s="53"/>
      <c r="O163" s="53"/>
      <c r="P163" s="53"/>
      <c r="Q163" s="53"/>
      <c r="R163" s="53"/>
      <c r="S163" s="53"/>
      <c r="T163" s="53"/>
      <c r="U163" s="53"/>
      <c r="V163" s="53"/>
      <c r="W163" s="52">
        <v>430.32865195375939</v>
      </c>
      <c r="X163" s="53"/>
      <c r="Y163" s="53"/>
      <c r="Z163" s="53"/>
      <c r="AA163" s="53"/>
      <c r="AB163" s="53"/>
      <c r="AC163" s="53"/>
      <c r="AD163" s="53"/>
      <c r="AE163" s="53"/>
      <c r="AF163" s="53"/>
      <c r="AG163" s="53"/>
      <c r="AH163" s="53"/>
      <c r="AI163" s="53">
        <v>430.32865195375939</v>
      </c>
      <c r="AJ163" s="53"/>
      <c r="AK163" s="53"/>
      <c r="AL163" s="53"/>
      <c r="AM163" s="53">
        <v>0</v>
      </c>
      <c r="AN163" s="53"/>
      <c r="AO163" s="53"/>
      <c r="AP163" s="53"/>
      <c r="AQ163" s="53"/>
      <c r="AR163" s="53"/>
      <c r="AS163" s="53"/>
      <c r="AT163" s="52"/>
      <c r="AU163" s="53"/>
      <c r="AV163" s="53"/>
      <c r="AW163" s="53"/>
      <c r="AX163" s="53"/>
      <c r="AY163" s="53"/>
      <c r="AZ163" s="52"/>
      <c r="BA163" s="53"/>
      <c r="BB163" s="53"/>
      <c r="BC163" s="53"/>
      <c r="BD163" s="53"/>
      <c r="BE163" s="53"/>
      <c r="BF163" s="53"/>
      <c r="BG163" s="53"/>
      <c r="BH163" s="53"/>
      <c r="BI163" s="53"/>
      <c r="BJ163" s="53"/>
      <c r="BK163" s="53"/>
      <c r="BL163" s="53"/>
      <c r="BM163" s="53"/>
      <c r="BN163" s="53"/>
      <c r="BO163" s="52"/>
      <c r="BP163" s="53"/>
      <c r="BQ163" s="53"/>
      <c r="BR163" s="54"/>
      <c r="BS163" s="54"/>
      <c r="BT163" s="52"/>
    </row>
    <row r="164" spans="1:73">
      <c r="A164" s="55"/>
      <c r="B164" s="48" t="s">
        <v>167</v>
      </c>
      <c r="C164" s="49" t="s">
        <v>477</v>
      </c>
      <c r="D164" s="49"/>
      <c r="E164" s="49"/>
      <c r="F164" s="50" t="s">
        <v>478</v>
      </c>
      <c r="G164" s="50"/>
      <c r="H164" s="51">
        <v>349.24047004872455</v>
      </c>
      <c r="I164" s="52"/>
      <c r="J164" s="53"/>
      <c r="K164" s="53"/>
      <c r="L164" s="53"/>
      <c r="M164" s="53"/>
      <c r="N164" s="53"/>
      <c r="O164" s="53"/>
      <c r="P164" s="53"/>
      <c r="Q164" s="53"/>
      <c r="R164" s="53"/>
      <c r="S164" s="53"/>
      <c r="T164" s="53"/>
      <c r="U164" s="53"/>
      <c r="V164" s="53"/>
      <c r="W164" s="52">
        <v>349.24047004872455</v>
      </c>
      <c r="X164" s="53"/>
      <c r="Y164" s="53"/>
      <c r="Z164" s="53"/>
      <c r="AA164" s="53"/>
      <c r="AB164" s="53"/>
      <c r="AC164" s="53"/>
      <c r="AD164" s="53"/>
      <c r="AE164" s="53"/>
      <c r="AF164" s="53"/>
      <c r="AG164" s="53">
        <v>2.1018438903219643</v>
      </c>
      <c r="AH164" s="53"/>
      <c r="AI164" s="53">
        <v>347.13862615840259</v>
      </c>
      <c r="AJ164" s="53"/>
      <c r="AK164" s="53"/>
      <c r="AL164" s="53"/>
      <c r="AM164" s="53">
        <v>0</v>
      </c>
      <c r="AN164" s="53"/>
      <c r="AO164" s="53"/>
      <c r="AP164" s="53"/>
      <c r="AQ164" s="53"/>
      <c r="AR164" s="53"/>
      <c r="AS164" s="53"/>
      <c r="AT164" s="52"/>
      <c r="AU164" s="53"/>
      <c r="AV164" s="53"/>
      <c r="AW164" s="53"/>
      <c r="AX164" s="53"/>
      <c r="AY164" s="53"/>
      <c r="AZ164" s="52"/>
      <c r="BA164" s="53"/>
      <c r="BB164" s="53"/>
      <c r="BC164" s="53"/>
      <c r="BD164" s="53"/>
      <c r="BE164" s="53"/>
      <c r="BF164" s="53"/>
      <c r="BG164" s="53"/>
      <c r="BH164" s="53"/>
      <c r="BI164" s="53"/>
      <c r="BJ164" s="53"/>
      <c r="BK164" s="53"/>
      <c r="BL164" s="53"/>
      <c r="BM164" s="53"/>
      <c r="BN164" s="53"/>
      <c r="BO164" s="52"/>
      <c r="BP164" s="53"/>
      <c r="BQ164" s="53"/>
      <c r="BR164" s="54"/>
      <c r="BS164" s="54"/>
      <c r="BT164" s="52"/>
    </row>
    <row r="165" spans="1:73">
      <c r="A165" s="55"/>
      <c r="B165" s="48" t="s">
        <v>167</v>
      </c>
      <c r="C165" s="49" t="s">
        <v>479</v>
      </c>
      <c r="D165" s="49"/>
      <c r="E165" s="49"/>
      <c r="F165" s="50" t="s">
        <v>480</v>
      </c>
      <c r="G165" s="50"/>
      <c r="H165" s="51">
        <v>816.32750549345553</v>
      </c>
      <c r="I165" s="52">
        <v>0</v>
      </c>
      <c r="J165" s="53">
        <v>0</v>
      </c>
      <c r="K165" s="53">
        <v>0</v>
      </c>
      <c r="L165" s="53">
        <v>0</v>
      </c>
      <c r="M165" s="53">
        <v>0</v>
      </c>
      <c r="N165" s="53">
        <v>0</v>
      </c>
      <c r="O165" s="53">
        <v>0</v>
      </c>
      <c r="P165" s="53">
        <v>0</v>
      </c>
      <c r="Q165" s="53">
        <v>0</v>
      </c>
      <c r="R165" s="53">
        <v>0</v>
      </c>
      <c r="S165" s="53">
        <v>0</v>
      </c>
      <c r="T165" s="53">
        <v>0</v>
      </c>
      <c r="U165" s="53">
        <v>0</v>
      </c>
      <c r="V165" s="53">
        <v>0</v>
      </c>
      <c r="W165" s="52">
        <v>816.32750549345553</v>
      </c>
      <c r="X165" s="53"/>
      <c r="Y165" s="53"/>
      <c r="Z165" s="53"/>
      <c r="AA165" s="53"/>
      <c r="AB165" s="53"/>
      <c r="AC165" s="53"/>
      <c r="AD165" s="53"/>
      <c r="AE165" s="53"/>
      <c r="AF165" s="53">
        <v>41.82191649947454</v>
      </c>
      <c r="AG165" s="53"/>
      <c r="AH165" s="53"/>
      <c r="AI165" s="53"/>
      <c r="AJ165" s="53"/>
      <c r="AK165" s="53"/>
      <c r="AL165" s="53">
        <v>716.22719021687203</v>
      </c>
      <c r="AM165" s="53">
        <v>58.278398777109004</v>
      </c>
      <c r="AN165" s="53"/>
      <c r="AO165" s="53"/>
      <c r="AP165" s="53"/>
      <c r="AQ165" s="53"/>
      <c r="AR165" s="53"/>
      <c r="AS165" s="53"/>
      <c r="AT165" s="52">
        <v>0</v>
      </c>
      <c r="AU165" s="53"/>
      <c r="AV165" s="53">
        <v>0</v>
      </c>
      <c r="AW165" s="53">
        <v>0</v>
      </c>
      <c r="AX165" s="53">
        <v>0</v>
      </c>
      <c r="AY165" s="53">
        <v>0</v>
      </c>
      <c r="AZ165" s="52">
        <v>0</v>
      </c>
      <c r="BA165" s="53"/>
      <c r="BB165" s="53"/>
      <c r="BC165" s="53"/>
      <c r="BD165" s="53">
        <v>0</v>
      </c>
      <c r="BE165" s="53"/>
      <c r="BF165" s="53">
        <v>0</v>
      </c>
      <c r="BG165" s="53">
        <v>0</v>
      </c>
      <c r="BH165" s="53">
        <v>0</v>
      </c>
      <c r="BI165" s="53">
        <v>0</v>
      </c>
      <c r="BJ165" s="53">
        <v>0</v>
      </c>
      <c r="BK165" s="53">
        <v>0</v>
      </c>
      <c r="BL165" s="53">
        <v>0</v>
      </c>
      <c r="BM165" s="53">
        <v>0</v>
      </c>
      <c r="BN165" s="53">
        <v>0</v>
      </c>
      <c r="BO165" s="52">
        <v>0</v>
      </c>
      <c r="BP165" s="53">
        <v>0</v>
      </c>
      <c r="BQ165" s="53">
        <v>0</v>
      </c>
      <c r="BR165" s="54"/>
      <c r="BS165" s="54"/>
      <c r="BT165" s="52"/>
    </row>
    <row r="166" spans="1:73">
      <c r="A166" s="55"/>
      <c r="B166" s="48" t="s">
        <v>167</v>
      </c>
      <c r="C166" s="49" t="s">
        <v>481</v>
      </c>
      <c r="D166" s="49"/>
      <c r="E166" s="49"/>
      <c r="F166" s="50" t="s">
        <v>482</v>
      </c>
      <c r="G166" s="50"/>
      <c r="H166" s="51">
        <v>0</v>
      </c>
      <c r="I166" s="52"/>
      <c r="J166" s="53"/>
      <c r="K166" s="53"/>
      <c r="L166" s="53"/>
      <c r="M166" s="53"/>
      <c r="N166" s="53"/>
      <c r="O166" s="53"/>
      <c r="P166" s="53"/>
      <c r="Q166" s="53"/>
      <c r="R166" s="53"/>
      <c r="S166" s="53"/>
      <c r="T166" s="53"/>
      <c r="U166" s="53"/>
      <c r="V166" s="53"/>
      <c r="W166" s="52">
        <v>0</v>
      </c>
      <c r="X166" s="53"/>
      <c r="Y166" s="53"/>
      <c r="Z166" s="53"/>
      <c r="AA166" s="53"/>
      <c r="AB166" s="53"/>
      <c r="AC166" s="53"/>
      <c r="AD166" s="53"/>
      <c r="AE166" s="53"/>
      <c r="AF166" s="53"/>
      <c r="AG166" s="53"/>
      <c r="AH166" s="53"/>
      <c r="AI166" s="53"/>
      <c r="AJ166" s="53"/>
      <c r="AK166" s="53"/>
      <c r="AL166" s="53"/>
      <c r="AM166" s="53">
        <v>0</v>
      </c>
      <c r="AN166" s="53"/>
      <c r="AO166" s="53"/>
      <c r="AP166" s="53"/>
      <c r="AQ166" s="53"/>
      <c r="AR166" s="53"/>
      <c r="AS166" s="53"/>
      <c r="AT166" s="52">
        <v>0</v>
      </c>
      <c r="AU166" s="53">
        <v>0</v>
      </c>
      <c r="AV166" s="53"/>
      <c r="AW166" s="53"/>
      <c r="AX166" s="53"/>
      <c r="AY166" s="53"/>
      <c r="AZ166" s="52"/>
      <c r="BA166" s="53"/>
      <c r="BB166" s="53"/>
      <c r="BC166" s="53"/>
      <c r="BD166" s="53"/>
      <c r="BE166" s="53"/>
      <c r="BF166" s="53"/>
      <c r="BG166" s="53"/>
      <c r="BH166" s="53"/>
      <c r="BI166" s="53"/>
      <c r="BJ166" s="53"/>
      <c r="BK166" s="53"/>
      <c r="BL166" s="53"/>
      <c r="BM166" s="53"/>
      <c r="BN166" s="53"/>
      <c r="BO166" s="52"/>
      <c r="BP166" s="53"/>
      <c r="BQ166" s="53"/>
      <c r="BR166" s="54"/>
      <c r="BS166" s="54"/>
      <c r="BT166" s="52">
        <v>0</v>
      </c>
    </row>
    <row r="167" spans="1:73">
      <c r="A167" s="55"/>
      <c r="B167" s="48" t="s">
        <v>167</v>
      </c>
      <c r="C167" s="49" t="s">
        <v>483</v>
      </c>
      <c r="D167" s="49"/>
      <c r="E167" s="49"/>
      <c r="F167" s="50" t="s">
        <v>484</v>
      </c>
      <c r="G167" s="50"/>
      <c r="H167" s="51">
        <v>49.942676984809395</v>
      </c>
      <c r="I167" s="52">
        <v>0</v>
      </c>
      <c r="J167" s="53">
        <v>0</v>
      </c>
      <c r="K167" s="53">
        <v>0</v>
      </c>
      <c r="L167" s="53">
        <v>0</v>
      </c>
      <c r="M167" s="53">
        <v>0</v>
      </c>
      <c r="N167" s="53">
        <v>0</v>
      </c>
      <c r="O167" s="53">
        <v>0</v>
      </c>
      <c r="P167" s="53">
        <v>0</v>
      </c>
      <c r="Q167" s="53">
        <v>0</v>
      </c>
      <c r="R167" s="53">
        <v>0</v>
      </c>
      <c r="S167" s="53">
        <v>0</v>
      </c>
      <c r="T167" s="53">
        <v>0</v>
      </c>
      <c r="U167" s="53">
        <v>0</v>
      </c>
      <c r="V167" s="53">
        <v>0</v>
      </c>
      <c r="W167" s="52">
        <v>0</v>
      </c>
      <c r="X167" s="53"/>
      <c r="Y167" s="53"/>
      <c r="Z167" s="53"/>
      <c r="AA167" s="53"/>
      <c r="AB167" s="53"/>
      <c r="AC167" s="53"/>
      <c r="AD167" s="53"/>
      <c r="AE167" s="53"/>
      <c r="AF167" s="53"/>
      <c r="AG167" s="53"/>
      <c r="AH167" s="53"/>
      <c r="AI167" s="53"/>
      <c r="AJ167" s="53"/>
      <c r="AK167" s="53"/>
      <c r="AL167" s="53"/>
      <c r="AM167" s="53">
        <v>0</v>
      </c>
      <c r="AN167" s="53"/>
      <c r="AO167" s="53"/>
      <c r="AP167" s="53"/>
      <c r="AQ167" s="53"/>
      <c r="AR167" s="53"/>
      <c r="AS167" s="53"/>
      <c r="AT167" s="52">
        <v>49.942676984809395</v>
      </c>
      <c r="AU167" s="53">
        <v>49.942676984809395</v>
      </c>
      <c r="AV167" s="53">
        <v>0</v>
      </c>
      <c r="AW167" s="53">
        <v>0</v>
      </c>
      <c r="AX167" s="53">
        <v>0</v>
      </c>
      <c r="AY167" s="53">
        <v>0</v>
      </c>
      <c r="AZ167" s="52">
        <v>0</v>
      </c>
      <c r="BA167" s="53"/>
      <c r="BB167" s="53"/>
      <c r="BC167" s="53"/>
      <c r="BD167" s="53">
        <v>0</v>
      </c>
      <c r="BE167" s="53"/>
      <c r="BF167" s="53">
        <v>0</v>
      </c>
      <c r="BG167" s="53">
        <v>0</v>
      </c>
      <c r="BH167" s="53">
        <v>0</v>
      </c>
      <c r="BI167" s="53">
        <v>0</v>
      </c>
      <c r="BJ167" s="53">
        <v>0</v>
      </c>
      <c r="BK167" s="53">
        <v>0</v>
      </c>
      <c r="BL167" s="53">
        <v>0</v>
      </c>
      <c r="BM167" s="53">
        <v>0</v>
      </c>
      <c r="BN167" s="53">
        <v>0</v>
      </c>
      <c r="BO167" s="52">
        <v>0</v>
      </c>
      <c r="BP167" s="53">
        <v>0</v>
      </c>
      <c r="BQ167" s="53">
        <v>0</v>
      </c>
      <c r="BR167" s="54"/>
      <c r="BS167" s="54"/>
      <c r="BT167" s="52">
        <v>0</v>
      </c>
    </row>
    <row r="168" spans="1:73">
      <c r="A168" s="48" t="s">
        <v>167</v>
      </c>
      <c r="B168" s="49" t="s">
        <v>485</v>
      </c>
      <c r="C168" s="49"/>
      <c r="D168" s="49"/>
      <c r="E168" s="49"/>
      <c r="F168" s="50" t="s">
        <v>486</v>
      </c>
      <c r="G168" s="50"/>
      <c r="H168" s="51">
        <v>8142.782077003917</v>
      </c>
      <c r="I168" s="52">
        <v>0</v>
      </c>
      <c r="J168" s="53">
        <v>0</v>
      </c>
      <c r="K168" s="53">
        <v>0</v>
      </c>
      <c r="L168" s="53">
        <v>0</v>
      </c>
      <c r="M168" s="53">
        <v>0</v>
      </c>
      <c r="N168" s="53">
        <v>0</v>
      </c>
      <c r="O168" s="53">
        <v>0</v>
      </c>
      <c r="P168" s="53">
        <v>0</v>
      </c>
      <c r="Q168" s="53">
        <v>0</v>
      </c>
      <c r="R168" s="53">
        <v>0</v>
      </c>
      <c r="S168" s="53">
        <v>0</v>
      </c>
      <c r="T168" s="53">
        <v>0</v>
      </c>
      <c r="U168" s="53">
        <v>0</v>
      </c>
      <c r="V168" s="53">
        <v>0</v>
      </c>
      <c r="W168" s="52">
        <v>1137.5752364574375</v>
      </c>
      <c r="X168" s="53"/>
      <c r="Y168" s="53"/>
      <c r="Z168" s="53"/>
      <c r="AA168" s="53"/>
      <c r="AB168" s="53"/>
      <c r="AC168" s="53"/>
      <c r="AD168" s="53"/>
      <c r="AE168" s="53">
        <v>29.736314130123244</v>
      </c>
      <c r="AF168" s="53">
        <v>23.597974586796596</v>
      </c>
      <c r="AG168" s="53"/>
      <c r="AH168" s="53"/>
      <c r="AI168" s="53">
        <v>33.892232731441673</v>
      </c>
      <c r="AJ168" s="53">
        <v>66.924620235024364</v>
      </c>
      <c r="AK168" s="53"/>
      <c r="AL168" s="53">
        <v>980.58182860418458</v>
      </c>
      <c r="AM168" s="53">
        <v>2.8661507595299511</v>
      </c>
      <c r="AN168" s="53"/>
      <c r="AO168" s="53"/>
      <c r="AP168" s="53"/>
      <c r="AQ168" s="53"/>
      <c r="AR168" s="53"/>
      <c r="AS168" s="53"/>
      <c r="AT168" s="52">
        <v>45.643450845514472</v>
      </c>
      <c r="AU168" s="53">
        <v>45.643450845514472</v>
      </c>
      <c r="AV168" s="53">
        <v>0</v>
      </c>
      <c r="AW168" s="53">
        <v>0</v>
      </c>
      <c r="AX168" s="53">
        <v>0</v>
      </c>
      <c r="AY168" s="53">
        <v>0</v>
      </c>
      <c r="AZ168" s="52">
        <v>749.57007738607047</v>
      </c>
      <c r="BA168" s="53"/>
      <c r="BB168" s="53"/>
      <c r="BC168" s="53"/>
      <c r="BD168" s="53">
        <v>0</v>
      </c>
      <c r="BE168" s="53"/>
      <c r="BF168" s="53">
        <v>737.3411674787427</v>
      </c>
      <c r="BG168" s="53">
        <v>0</v>
      </c>
      <c r="BH168" s="53">
        <v>12.228909907327791</v>
      </c>
      <c r="BI168" s="53">
        <v>0</v>
      </c>
      <c r="BJ168" s="53">
        <v>0</v>
      </c>
      <c r="BK168" s="53">
        <v>0</v>
      </c>
      <c r="BL168" s="53">
        <v>0</v>
      </c>
      <c r="BM168" s="53">
        <v>0</v>
      </c>
      <c r="BN168" s="53">
        <v>0</v>
      </c>
      <c r="BO168" s="52">
        <v>0</v>
      </c>
      <c r="BP168" s="53">
        <v>0</v>
      </c>
      <c r="BQ168" s="53">
        <v>0</v>
      </c>
      <c r="BR168" s="54"/>
      <c r="BS168" s="54">
        <v>344.39189834718638</v>
      </c>
      <c r="BT168" s="52">
        <v>5865.6014139677081</v>
      </c>
    </row>
    <row r="169" spans="1:73">
      <c r="A169" s="55"/>
      <c r="B169" s="48" t="s">
        <v>167</v>
      </c>
      <c r="C169" s="49" t="s">
        <v>487</v>
      </c>
      <c r="D169" s="49"/>
      <c r="E169" s="49"/>
      <c r="F169" s="50" t="s">
        <v>488</v>
      </c>
      <c r="G169" s="50"/>
      <c r="H169" s="51">
        <v>2806.534823731728</v>
      </c>
      <c r="I169" s="52">
        <v>0</v>
      </c>
      <c r="J169" s="53">
        <v>0</v>
      </c>
      <c r="K169" s="53">
        <v>0</v>
      </c>
      <c r="L169" s="53">
        <v>0</v>
      </c>
      <c r="M169" s="53">
        <v>0</v>
      </c>
      <c r="N169" s="53">
        <v>0</v>
      </c>
      <c r="O169" s="53">
        <v>0</v>
      </c>
      <c r="P169" s="53">
        <v>0</v>
      </c>
      <c r="Q169" s="53">
        <v>0</v>
      </c>
      <c r="R169" s="53">
        <v>0</v>
      </c>
      <c r="S169" s="53">
        <v>0</v>
      </c>
      <c r="T169" s="53">
        <v>0</v>
      </c>
      <c r="U169" s="53">
        <v>0</v>
      </c>
      <c r="V169" s="53">
        <v>0</v>
      </c>
      <c r="W169" s="52">
        <v>242.38081589758286</v>
      </c>
      <c r="X169" s="53"/>
      <c r="Y169" s="53"/>
      <c r="Z169" s="53"/>
      <c r="AA169" s="53"/>
      <c r="AB169" s="53"/>
      <c r="AC169" s="53"/>
      <c r="AD169" s="53"/>
      <c r="AE169" s="53">
        <v>8.8134135855545992</v>
      </c>
      <c r="AF169" s="53"/>
      <c r="AG169" s="53"/>
      <c r="AH169" s="53"/>
      <c r="AI169" s="53"/>
      <c r="AJ169" s="53">
        <v>4.1081494219929295</v>
      </c>
      <c r="AK169" s="53"/>
      <c r="AL169" s="53">
        <v>228.50386930352536</v>
      </c>
      <c r="AM169" s="53">
        <v>0.95538358650998367</v>
      </c>
      <c r="AN169" s="53"/>
      <c r="AO169" s="53"/>
      <c r="AP169" s="53"/>
      <c r="AQ169" s="53"/>
      <c r="AR169" s="53"/>
      <c r="AS169" s="53"/>
      <c r="AT169" s="52">
        <v>22.236552976019873</v>
      </c>
      <c r="AU169" s="53">
        <v>22.236552976019873</v>
      </c>
      <c r="AV169" s="53">
        <v>0</v>
      </c>
      <c r="AW169" s="53">
        <v>0</v>
      </c>
      <c r="AX169" s="53">
        <v>0</v>
      </c>
      <c r="AY169" s="53">
        <v>0</v>
      </c>
      <c r="AZ169" s="52">
        <v>33.438425527849432</v>
      </c>
      <c r="BA169" s="53"/>
      <c r="BB169" s="53"/>
      <c r="BC169" s="53"/>
      <c r="BD169" s="53">
        <v>0</v>
      </c>
      <c r="BE169" s="53"/>
      <c r="BF169" s="53">
        <v>21.209515620521639</v>
      </c>
      <c r="BG169" s="53">
        <v>0</v>
      </c>
      <c r="BH169" s="53">
        <v>12.228909907327791</v>
      </c>
      <c r="BI169" s="53">
        <v>0</v>
      </c>
      <c r="BJ169" s="53">
        <v>0</v>
      </c>
      <c r="BK169" s="53">
        <v>0</v>
      </c>
      <c r="BL169" s="53">
        <v>0</v>
      </c>
      <c r="BM169" s="53">
        <v>0</v>
      </c>
      <c r="BN169" s="53">
        <v>0</v>
      </c>
      <c r="BO169" s="52">
        <v>0</v>
      </c>
      <c r="BP169" s="53">
        <v>0</v>
      </c>
      <c r="BQ169" s="53">
        <v>0</v>
      </c>
      <c r="BR169" s="54"/>
      <c r="BS169" s="54">
        <v>250.97926817617272</v>
      </c>
      <c r="BT169" s="52">
        <v>2257.5236457437659</v>
      </c>
    </row>
    <row r="170" spans="1:73">
      <c r="A170" s="55"/>
      <c r="B170" s="48" t="s">
        <v>167</v>
      </c>
      <c r="C170" s="49" t="s">
        <v>489</v>
      </c>
      <c r="D170" s="49"/>
      <c r="E170" s="49"/>
      <c r="F170" s="50" t="s">
        <v>490</v>
      </c>
      <c r="G170" s="50"/>
      <c r="H170" s="51">
        <v>4423.7603897965027</v>
      </c>
      <c r="I170" s="52">
        <v>0</v>
      </c>
      <c r="J170" s="53">
        <v>0</v>
      </c>
      <c r="K170" s="53">
        <v>0</v>
      </c>
      <c r="L170" s="53">
        <v>0</v>
      </c>
      <c r="M170" s="53">
        <v>0</v>
      </c>
      <c r="N170" s="53">
        <v>0</v>
      </c>
      <c r="O170" s="53">
        <v>0</v>
      </c>
      <c r="P170" s="53">
        <v>0</v>
      </c>
      <c r="Q170" s="53">
        <v>0</v>
      </c>
      <c r="R170" s="53">
        <v>0</v>
      </c>
      <c r="S170" s="53">
        <v>0</v>
      </c>
      <c r="T170" s="53">
        <v>0</v>
      </c>
      <c r="U170" s="53">
        <v>0</v>
      </c>
      <c r="V170" s="53">
        <v>0</v>
      </c>
      <c r="W170" s="52">
        <v>196.66571128308016</v>
      </c>
      <c r="X170" s="53"/>
      <c r="Y170" s="53"/>
      <c r="Z170" s="53"/>
      <c r="AA170" s="53"/>
      <c r="AB170" s="53"/>
      <c r="AC170" s="53"/>
      <c r="AD170" s="53"/>
      <c r="AE170" s="53">
        <v>13.208178083500524</v>
      </c>
      <c r="AF170" s="53">
        <v>17.149135377854208</v>
      </c>
      <c r="AG170" s="53"/>
      <c r="AH170" s="53"/>
      <c r="AI170" s="53"/>
      <c r="AJ170" s="53">
        <v>62.79258622336868</v>
      </c>
      <c r="AK170" s="53"/>
      <c r="AL170" s="53">
        <v>103.49192700869399</v>
      </c>
      <c r="AM170" s="53">
        <v>0</v>
      </c>
      <c r="AN170" s="53"/>
      <c r="AO170" s="53"/>
      <c r="AP170" s="53"/>
      <c r="AQ170" s="53"/>
      <c r="AR170" s="53"/>
      <c r="AS170" s="53"/>
      <c r="AT170" s="52">
        <v>3.9648418840164323</v>
      </c>
      <c r="AU170" s="53">
        <v>3.9648418840164323</v>
      </c>
      <c r="AV170" s="53">
        <v>0</v>
      </c>
      <c r="AW170" s="53">
        <v>0</v>
      </c>
      <c r="AX170" s="53">
        <v>0</v>
      </c>
      <c r="AY170" s="53">
        <v>0</v>
      </c>
      <c r="AZ170" s="52">
        <v>711.71300277061232</v>
      </c>
      <c r="BA170" s="53"/>
      <c r="BB170" s="53"/>
      <c r="BC170" s="53"/>
      <c r="BD170" s="53">
        <v>0</v>
      </c>
      <c r="BE170" s="53"/>
      <c r="BF170" s="53">
        <v>711.71300277061232</v>
      </c>
      <c r="BG170" s="53">
        <v>0</v>
      </c>
      <c r="BH170" s="53">
        <v>0</v>
      </c>
      <c r="BI170" s="53">
        <v>0</v>
      </c>
      <c r="BJ170" s="53">
        <v>0</v>
      </c>
      <c r="BK170" s="53">
        <v>0</v>
      </c>
      <c r="BL170" s="53">
        <v>0</v>
      </c>
      <c r="BM170" s="53">
        <v>0</v>
      </c>
      <c r="BN170" s="53">
        <v>0</v>
      </c>
      <c r="BO170" s="52">
        <v>0</v>
      </c>
      <c r="BP170" s="53">
        <v>0</v>
      </c>
      <c r="BQ170" s="53">
        <v>0</v>
      </c>
      <c r="BR170" s="54"/>
      <c r="BS170" s="54">
        <v>93.197668864048907</v>
      </c>
      <c r="BT170" s="52">
        <v>3418.2191649947454</v>
      </c>
    </row>
    <row r="171" spans="1:73">
      <c r="A171" s="55"/>
      <c r="B171" s="48" t="s">
        <v>167</v>
      </c>
      <c r="C171" s="49" t="s">
        <v>491</v>
      </c>
      <c r="D171" s="49"/>
      <c r="E171" s="49"/>
      <c r="F171" s="50" t="s">
        <v>492</v>
      </c>
      <c r="G171" s="50"/>
      <c r="H171" s="51">
        <v>343.72312983662937</v>
      </c>
      <c r="I171" s="52">
        <v>0</v>
      </c>
      <c r="J171" s="53">
        <v>0</v>
      </c>
      <c r="K171" s="53">
        <v>0</v>
      </c>
      <c r="L171" s="53">
        <v>0</v>
      </c>
      <c r="M171" s="53">
        <v>0</v>
      </c>
      <c r="N171" s="53">
        <v>0</v>
      </c>
      <c r="O171" s="53">
        <v>0</v>
      </c>
      <c r="P171" s="53">
        <v>0</v>
      </c>
      <c r="Q171" s="53">
        <v>0</v>
      </c>
      <c r="R171" s="53">
        <v>0</v>
      </c>
      <c r="S171" s="53">
        <v>0</v>
      </c>
      <c r="T171" s="53">
        <v>0</v>
      </c>
      <c r="U171" s="53">
        <v>0</v>
      </c>
      <c r="V171" s="53">
        <v>0</v>
      </c>
      <c r="W171" s="52">
        <v>147.05741855354924</v>
      </c>
      <c r="X171" s="53"/>
      <c r="Y171" s="53"/>
      <c r="Z171" s="53"/>
      <c r="AA171" s="53"/>
      <c r="AB171" s="53"/>
      <c r="AC171" s="53"/>
      <c r="AD171" s="53"/>
      <c r="AE171" s="53">
        <v>7.7147224610681189</v>
      </c>
      <c r="AF171" s="53"/>
      <c r="AG171" s="53"/>
      <c r="AH171" s="53"/>
      <c r="AI171" s="53"/>
      <c r="AJ171" s="53"/>
      <c r="AK171" s="53"/>
      <c r="AL171" s="53">
        <v>139.34269609248113</v>
      </c>
      <c r="AM171" s="53">
        <v>0</v>
      </c>
      <c r="AN171" s="53"/>
      <c r="AO171" s="53"/>
      <c r="AP171" s="53"/>
      <c r="AQ171" s="53"/>
      <c r="AR171" s="53"/>
      <c r="AS171" s="53"/>
      <c r="AT171" s="52">
        <v>19.44205598547817</v>
      </c>
      <c r="AU171" s="53">
        <v>19.44205598547817</v>
      </c>
      <c r="AV171" s="53">
        <v>0</v>
      </c>
      <c r="AW171" s="53">
        <v>0</v>
      </c>
      <c r="AX171" s="53">
        <v>0</v>
      </c>
      <c r="AY171" s="53">
        <v>0</v>
      </c>
      <c r="AZ171" s="52">
        <v>4.4186490876086744</v>
      </c>
      <c r="BA171" s="53"/>
      <c r="BB171" s="53"/>
      <c r="BC171" s="53"/>
      <c r="BD171" s="53">
        <v>0</v>
      </c>
      <c r="BE171" s="53"/>
      <c r="BF171" s="53">
        <v>4.4186490876086744</v>
      </c>
      <c r="BG171" s="53">
        <v>0</v>
      </c>
      <c r="BH171" s="53">
        <v>0</v>
      </c>
      <c r="BI171" s="53">
        <v>0</v>
      </c>
      <c r="BJ171" s="53">
        <v>0</v>
      </c>
      <c r="BK171" s="53">
        <v>0</v>
      </c>
      <c r="BL171" s="53">
        <v>0</v>
      </c>
      <c r="BM171" s="53">
        <v>0</v>
      </c>
      <c r="BN171" s="53">
        <v>0</v>
      </c>
      <c r="BO171" s="52">
        <v>0</v>
      </c>
      <c r="BP171" s="53">
        <v>0</v>
      </c>
      <c r="BQ171" s="53">
        <v>0</v>
      </c>
      <c r="BR171" s="54"/>
      <c r="BS171" s="54">
        <v>0.21496130696474633</v>
      </c>
      <c r="BT171" s="52">
        <v>172.5661603133658</v>
      </c>
    </row>
    <row r="172" spans="1:73">
      <c r="A172" s="55"/>
      <c r="B172" s="48" t="s">
        <v>167</v>
      </c>
      <c r="C172" s="49" t="s">
        <v>493</v>
      </c>
      <c r="D172" s="49"/>
      <c r="E172" s="49"/>
      <c r="F172" s="50" t="s">
        <v>494</v>
      </c>
      <c r="G172" s="50"/>
      <c r="H172" s="51">
        <v>484.61832425718922</v>
      </c>
      <c r="I172" s="52">
        <v>0</v>
      </c>
      <c r="J172" s="53">
        <v>0</v>
      </c>
      <c r="K172" s="53">
        <v>0</v>
      </c>
      <c r="L172" s="53">
        <v>0</v>
      </c>
      <c r="M172" s="53">
        <v>0</v>
      </c>
      <c r="N172" s="53">
        <v>0</v>
      </c>
      <c r="O172" s="53">
        <v>0</v>
      </c>
      <c r="P172" s="53">
        <v>0</v>
      </c>
      <c r="Q172" s="53">
        <v>0</v>
      </c>
      <c r="R172" s="53">
        <v>0</v>
      </c>
      <c r="S172" s="53">
        <v>0</v>
      </c>
      <c r="T172" s="53">
        <v>0</v>
      </c>
      <c r="U172" s="53">
        <v>0</v>
      </c>
      <c r="V172" s="53">
        <v>0</v>
      </c>
      <c r="W172" s="52">
        <v>467.3497659310213</v>
      </c>
      <c r="X172" s="53"/>
      <c r="Y172" s="53"/>
      <c r="Z172" s="53"/>
      <c r="AA172" s="53"/>
      <c r="AB172" s="53"/>
      <c r="AC172" s="53"/>
      <c r="AD172" s="53"/>
      <c r="AE172" s="53"/>
      <c r="AF172" s="53">
        <v>5.3501480844559088</v>
      </c>
      <c r="AG172" s="53"/>
      <c r="AH172" s="53"/>
      <c r="AI172" s="53"/>
      <c r="AJ172" s="53"/>
      <c r="AK172" s="53"/>
      <c r="AL172" s="53">
        <v>460.06496608388267</v>
      </c>
      <c r="AM172" s="53">
        <v>1.9107671730199673</v>
      </c>
      <c r="AN172" s="53"/>
      <c r="AO172" s="53"/>
      <c r="AP172" s="53"/>
      <c r="AQ172" s="53"/>
      <c r="AR172" s="53"/>
      <c r="AS172" s="53"/>
      <c r="AT172" s="52">
        <v>0</v>
      </c>
      <c r="AU172" s="53">
        <v>0</v>
      </c>
      <c r="AV172" s="53">
        <v>0</v>
      </c>
      <c r="AW172" s="53">
        <v>0</v>
      </c>
      <c r="AX172" s="53">
        <v>0</v>
      </c>
      <c r="AY172" s="53">
        <v>0</v>
      </c>
      <c r="AZ172" s="52">
        <v>0</v>
      </c>
      <c r="BA172" s="53"/>
      <c r="BB172" s="53"/>
      <c r="BC172" s="53"/>
      <c r="BD172" s="53">
        <v>0</v>
      </c>
      <c r="BE172" s="53"/>
      <c r="BF172" s="53">
        <v>0</v>
      </c>
      <c r="BG172" s="53">
        <v>0</v>
      </c>
      <c r="BH172" s="53">
        <v>0</v>
      </c>
      <c r="BI172" s="53">
        <v>0</v>
      </c>
      <c r="BJ172" s="53">
        <v>0</v>
      </c>
      <c r="BK172" s="53">
        <v>0</v>
      </c>
      <c r="BL172" s="53">
        <v>0</v>
      </c>
      <c r="BM172" s="53">
        <v>0</v>
      </c>
      <c r="BN172" s="53">
        <v>0</v>
      </c>
      <c r="BO172" s="52">
        <v>0</v>
      </c>
      <c r="BP172" s="53">
        <v>0</v>
      </c>
      <c r="BQ172" s="53">
        <v>0</v>
      </c>
      <c r="BR172" s="54"/>
      <c r="BS172" s="54">
        <v>0</v>
      </c>
      <c r="BT172" s="52">
        <v>17.292442915830705</v>
      </c>
    </row>
    <row r="173" spans="1:73">
      <c r="A173" s="81"/>
      <c r="B173" s="56" t="s">
        <v>167</v>
      </c>
      <c r="C173" s="57" t="s">
        <v>495</v>
      </c>
      <c r="D173" s="57"/>
      <c r="E173" s="57"/>
      <c r="F173" s="58" t="s">
        <v>496</v>
      </c>
      <c r="G173" s="58"/>
      <c r="H173" s="59">
        <v>84.145409381866813</v>
      </c>
      <c r="I173" s="60">
        <v>0</v>
      </c>
      <c r="J173" s="61">
        <v>0</v>
      </c>
      <c r="K173" s="61">
        <v>0</v>
      </c>
      <c r="L173" s="61">
        <v>0</v>
      </c>
      <c r="M173" s="61">
        <v>0</v>
      </c>
      <c r="N173" s="61">
        <v>0</v>
      </c>
      <c r="O173" s="61">
        <v>0</v>
      </c>
      <c r="P173" s="61">
        <v>0</v>
      </c>
      <c r="Q173" s="61">
        <v>0</v>
      </c>
      <c r="R173" s="61">
        <v>0</v>
      </c>
      <c r="S173" s="61">
        <v>0</v>
      </c>
      <c r="T173" s="61">
        <v>0</v>
      </c>
      <c r="U173" s="61">
        <v>0</v>
      </c>
      <c r="V173" s="61">
        <v>0</v>
      </c>
      <c r="W173" s="60">
        <v>84.145409381866813</v>
      </c>
      <c r="X173" s="61"/>
      <c r="Y173" s="61"/>
      <c r="Z173" s="61"/>
      <c r="AA173" s="61"/>
      <c r="AB173" s="61"/>
      <c r="AC173" s="61"/>
      <c r="AD173" s="61"/>
      <c r="AE173" s="61"/>
      <c r="AF173" s="61">
        <v>1.0748065348237317</v>
      </c>
      <c r="AG173" s="61"/>
      <c r="AH173" s="61"/>
      <c r="AI173" s="61">
        <v>33.892232731441673</v>
      </c>
      <c r="AJ173" s="61"/>
      <c r="AK173" s="61"/>
      <c r="AL173" s="61">
        <v>49.17837011560141</v>
      </c>
      <c r="AM173" s="61">
        <v>0</v>
      </c>
      <c r="AN173" s="61"/>
      <c r="AO173" s="61"/>
      <c r="AP173" s="61"/>
      <c r="AQ173" s="61"/>
      <c r="AR173" s="61"/>
      <c r="AS173" s="61"/>
      <c r="AT173" s="60">
        <v>0</v>
      </c>
      <c r="AU173" s="61">
        <v>0</v>
      </c>
      <c r="AV173" s="61">
        <v>0</v>
      </c>
      <c r="AW173" s="61">
        <v>0</v>
      </c>
      <c r="AX173" s="61">
        <v>0</v>
      </c>
      <c r="AY173" s="61">
        <v>0</v>
      </c>
      <c r="AZ173" s="60">
        <v>0</v>
      </c>
      <c r="BA173" s="61"/>
      <c r="BB173" s="61"/>
      <c r="BC173" s="61"/>
      <c r="BD173" s="61">
        <v>0</v>
      </c>
      <c r="BE173" s="61"/>
      <c r="BF173" s="61">
        <v>0</v>
      </c>
      <c r="BG173" s="61">
        <v>0</v>
      </c>
      <c r="BH173" s="61">
        <v>0</v>
      </c>
      <c r="BI173" s="61">
        <v>0</v>
      </c>
      <c r="BJ173" s="61">
        <v>0</v>
      </c>
      <c r="BK173" s="61">
        <v>0</v>
      </c>
      <c r="BL173" s="61">
        <v>0</v>
      </c>
      <c r="BM173" s="61">
        <v>0</v>
      </c>
      <c r="BN173" s="61">
        <v>0</v>
      </c>
      <c r="BO173" s="60">
        <v>0</v>
      </c>
      <c r="BP173" s="61">
        <v>0</v>
      </c>
      <c r="BQ173" s="61">
        <v>0</v>
      </c>
      <c r="BR173" s="62"/>
      <c r="BS173" s="62">
        <v>0</v>
      </c>
      <c r="BT173" s="60">
        <v>0</v>
      </c>
    </row>
    <row r="174" spans="1:73" ht="11.25" customHeight="1">
      <c r="A174" s="82" t="s">
        <v>497</v>
      </c>
      <c r="B174" s="82"/>
      <c r="C174" s="82"/>
      <c r="D174" s="82"/>
      <c r="E174" s="82"/>
      <c r="F174" s="83" t="s">
        <v>498</v>
      </c>
      <c r="G174" s="83"/>
      <c r="H174" s="84">
        <v>6370.1156014139669</v>
      </c>
      <c r="I174" s="85">
        <v>41.965224037451037</v>
      </c>
      <c r="J174" s="86">
        <v>0</v>
      </c>
      <c r="K174" s="86">
        <v>0</v>
      </c>
      <c r="L174" s="86">
        <v>17.459635043469952</v>
      </c>
      <c r="M174" s="86">
        <v>0</v>
      </c>
      <c r="N174" s="86">
        <v>0</v>
      </c>
      <c r="O174" s="86">
        <v>0</v>
      </c>
      <c r="P174" s="86">
        <v>24.505588993981082</v>
      </c>
      <c r="Q174" s="86">
        <v>0</v>
      </c>
      <c r="R174" s="86">
        <v>0</v>
      </c>
      <c r="S174" s="86">
        <v>0</v>
      </c>
      <c r="T174" s="86">
        <v>0</v>
      </c>
      <c r="U174" s="86">
        <v>0</v>
      </c>
      <c r="V174" s="86">
        <v>0</v>
      </c>
      <c r="W174" s="85">
        <v>3796.9571032769654</v>
      </c>
      <c r="X174" s="86">
        <v>545.90618133180465</v>
      </c>
      <c r="Y174" s="86">
        <v>0</v>
      </c>
      <c r="Z174" s="86">
        <v>52.546097258049102</v>
      </c>
      <c r="AA174" s="86">
        <v>0</v>
      </c>
      <c r="AB174" s="86"/>
      <c r="AC174" s="86">
        <v>46.431642304385207</v>
      </c>
      <c r="AD174" s="86">
        <v>224.61068118849718</v>
      </c>
      <c r="AE174" s="86">
        <v>472.36552976019868</v>
      </c>
      <c r="AF174" s="86">
        <v>584.45590904748258</v>
      </c>
      <c r="AG174" s="86">
        <v>-2.1018438903219643</v>
      </c>
      <c r="AH174" s="86">
        <v>8.4551447406133562</v>
      </c>
      <c r="AI174" s="86">
        <v>-24.648896531957579</v>
      </c>
      <c r="AJ174" s="86">
        <v>0</v>
      </c>
      <c r="AK174" s="86">
        <v>1844.3680137575236</v>
      </c>
      <c r="AL174" s="86">
        <v>346.25489634088086</v>
      </c>
      <c r="AM174" s="86">
        <v>-75.809687589567204</v>
      </c>
      <c r="AN174" s="86">
        <v>1.0509219451609821</v>
      </c>
      <c r="AO174" s="86">
        <v>9.0283748925193468</v>
      </c>
      <c r="AP174" s="86">
        <v>-0.93149899684723414</v>
      </c>
      <c r="AQ174" s="86">
        <v>-234.068978694946</v>
      </c>
      <c r="AR174" s="86">
        <v>0</v>
      </c>
      <c r="AS174" s="86">
        <v>-0.95538358650998367</v>
      </c>
      <c r="AT174" s="85">
        <v>2529.9751600267505</v>
      </c>
      <c r="AU174" s="86">
        <v>2529.9990446164134</v>
      </c>
      <c r="AV174" s="86">
        <v>0</v>
      </c>
      <c r="AW174" s="86">
        <v>0</v>
      </c>
      <c r="AX174" s="86">
        <v>0</v>
      </c>
      <c r="AY174" s="86">
        <v>0</v>
      </c>
      <c r="AZ174" s="85">
        <v>1.2181140728002293</v>
      </c>
      <c r="BA174" s="86">
        <v>0</v>
      </c>
      <c r="BB174" s="86">
        <v>0</v>
      </c>
      <c r="BC174" s="86">
        <v>0</v>
      </c>
      <c r="BD174" s="86">
        <v>0</v>
      </c>
      <c r="BE174" s="86">
        <v>0</v>
      </c>
      <c r="BF174" s="86">
        <v>0</v>
      </c>
      <c r="BG174" s="86">
        <v>0</v>
      </c>
      <c r="BH174" s="86">
        <v>1.0509219451609821</v>
      </c>
      <c r="BI174" s="86">
        <v>0</v>
      </c>
      <c r="BJ174" s="86">
        <v>0.31049966561574471</v>
      </c>
      <c r="BK174" s="86">
        <v>-0.14330753797649756</v>
      </c>
      <c r="BL174" s="86">
        <v>0</v>
      </c>
      <c r="BM174" s="86">
        <v>0</v>
      </c>
      <c r="BN174" s="86">
        <v>0</v>
      </c>
      <c r="BO174" s="85">
        <v>0</v>
      </c>
      <c r="BP174" s="86">
        <v>0</v>
      </c>
      <c r="BQ174" s="86">
        <v>0</v>
      </c>
      <c r="BR174" s="87">
        <v>0</v>
      </c>
      <c r="BS174" s="87">
        <v>0</v>
      </c>
      <c r="BT174" s="85">
        <v>0</v>
      </c>
    </row>
    <row r="175" spans="1:73">
      <c r="A175" s="40"/>
      <c r="B175" s="40"/>
      <c r="C175" s="40"/>
      <c r="D175" s="40"/>
      <c r="E175" s="40"/>
      <c r="F175" s="103"/>
      <c r="G175" s="103"/>
      <c r="H175" s="104"/>
      <c r="I175" s="104"/>
      <c r="J175" s="104"/>
      <c r="K175" s="104"/>
      <c r="L175" s="104"/>
      <c r="M175" s="104"/>
      <c r="N175" s="104"/>
      <c r="O175" s="104"/>
      <c r="P175" s="104"/>
      <c r="Q175" s="104"/>
      <c r="R175" s="104"/>
      <c r="S175" s="104"/>
      <c r="T175" s="104"/>
      <c r="U175" s="104"/>
      <c r="V175" s="104"/>
      <c r="W175" s="104"/>
      <c r="X175" s="104"/>
      <c r="Y175" s="104"/>
      <c r="Z175" s="104"/>
      <c r="AA175" s="104"/>
      <c r="AB175" s="104"/>
      <c r="AC175" s="104"/>
      <c r="AD175" s="104"/>
      <c r="AE175" s="104"/>
      <c r="AF175" s="104"/>
      <c r="AG175" s="104"/>
      <c r="AH175" s="104"/>
      <c r="AI175" s="104"/>
      <c r="AJ175" s="104"/>
      <c r="AK175" s="104"/>
      <c r="AL175" s="104"/>
      <c r="AM175" s="104"/>
      <c r="AN175" s="104"/>
      <c r="AO175" s="104"/>
      <c r="AP175" s="104"/>
      <c r="AQ175" s="104"/>
      <c r="AR175" s="104"/>
      <c r="AS175" s="104"/>
      <c r="AT175" s="104"/>
      <c r="AU175" s="104"/>
      <c r="AV175" s="104"/>
      <c r="AW175" s="104"/>
      <c r="AX175" s="104"/>
      <c r="AY175" s="104"/>
      <c r="AZ175" s="104"/>
      <c r="BA175" s="104"/>
      <c r="BB175" s="104"/>
      <c r="BC175" s="104"/>
      <c r="BD175" s="104"/>
      <c r="BE175" s="104"/>
      <c r="BF175" s="104"/>
      <c r="BG175" s="104"/>
      <c r="BH175" s="104"/>
      <c r="BI175" s="104"/>
      <c r="BJ175" s="104"/>
      <c r="BK175" s="104"/>
      <c r="BL175" s="104"/>
      <c r="BM175" s="104"/>
      <c r="BN175" s="104"/>
      <c r="BO175" s="104"/>
      <c r="BP175" s="104"/>
      <c r="BQ175" s="104"/>
      <c r="BR175" s="104"/>
      <c r="BS175" s="104"/>
      <c r="BT175" s="104"/>
      <c r="BU175" s="40"/>
    </row>
    <row r="178" spans="1:72">
      <c r="A178" s="22" t="s">
        <v>499</v>
      </c>
      <c r="BI178" s="40"/>
      <c r="BJ178" s="40"/>
      <c r="BK178" s="40"/>
      <c r="BL178" s="40"/>
    </row>
    <row r="179" spans="1:72">
      <c r="A179" s="16"/>
      <c r="B179" s="16"/>
      <c r="C179" s="16" t="s">
        <v>500</v>
      </c>
      <c r="D179" s="16"/>
      <c r="E179" s="16"/>
      <c r="F179" s="18" t="s">
        <v>501</v>
      </c>
      <c r="G179" s="18"/>
      <c r="H179" s="18"/>
      <c r="I179" s="18"/>
      <c r="J179" s="18"/>
      <c r="K179" s="18"/>
      <c r="L179" s="18"/>
      <c r="M179" s="18"/>
      <c r="N179" s="18"/>
      <c r="O179" s="18"/>
      <c r="P179" s="18"/>
      <c r="Q179" s="18"/>
      <c r="R179" s="18"/>
      <c r="S179" s="18"/>
      <c r="T179" s="18"/>
      <c r="U179" s="18"/>
      <c r="V179" s="18"/>
      <c r="W179" s="16"/>
      <c r="X179" s="16"/>
      <c r="Y179" s="16"/>
      <c r="Z179" s="16"/>
      <c r="AA179" s="16"/>
      <c r="AB179" s="16"/>
      <c r="AC179" s="16"/>
      <c r="AD179" s="16"/>
      <c r="AE179" s="16"/>
      <c r="AF179" s="16"/>
      <c r="AG179" s="16"/>
      <c r="AH179" s="16"/>
      <c r="AI179" s="16"/>
      <c r="AJ179" s="16"/>
      <c r="AK179" s="16"/>
      <c r="AL179" s="16"/>
      <c r="AM179" s="16"/>
      <c r="AN179" s="16"/>
      <c r="AO179" s="16"/>
      <c r="AP179" s="16"/>
      <c r="AQ179" s="16"/>
      <c r="AR179" s="16"/>
      <c r="AS179" s="16"/>
      <c r="AT179" s="16"/>
      <c r="AU179" s="16"/>
      <c r="AV179" s="16"/>
      <c r="AW179" s="16"/>
      <c r="AX179" s="16"/>
      <c r="AY179" s="16"/>
      <c r="AZ179" s="18"/>
      <c r="BA179" s="16"/>
      <c r="BB179" s="16"/>
      <c r="BC179" s="16"/>
      <c r="BD179" s="16"/>
      <c r="BE179" s="16"/>
      <c r="BF179" s="16"/>
      <c r="BG179" s="16"/>
      <c r="BH179" s="16"/>
      <c r="BI179" s="16"/>
      <c r="BJ179" s="106">
        <v>4.8008025222126678</v>
      </c>
      <c r="BK179" s="106">
        <v>110.60953472819337</v>
      </c>
      <c r="BL179" s="16"/>
      <c r="BM179" s="16"/>
      <c r="BN179" s="16"/>
      <c r="BO179" s="16"/>
      <c r="BP179" s="16"/>
      <c r="BQ179" s="16"/>
      <c r="BR179" s="16"/>
      <c r="BS179" s="16"/>
      <c r="BT179" s="16"/>
    </row>
  </sheetData>
  <printOptions horizontalCentered="1" verticalCentered="1"/>
  <pageMargins left="0.39370078740157483" right="0.39370078740157483" top="0.39370078740157483" bottom="0.39370078740157483" header="0.39370078740157483" footer="0.39370078740157483"/>
  <pageSetup paperSize="8" scale="26" orientation="landscape"/>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T39"/>
  <sheetViews>
    <sheetView topLeftCell="A25" zoomScale="60" zoomScaleNormal="60" workbookViewId="0">
      <selection activeCell="M18" sqref="M18"/>
    </sheetView>
  </sheetViews>
  <sheetFormatPr defaultRowHeight="14.4"/>
  <cols>
    <col min="1" max="1" width="18.5546875" customWidth="1"/>
    <col min="2" max="2" width="10.33203125" customWidth="1"/>
    <col min="4" max="4" width="13" customWidth="1"/>
    <col min="8" max="8" width="19.88671875" customWidth="1"/>
  </cols>
  <sheetData>
    <row r="1" spans="1:6">
      <c r="C1">
        <v>1</v>
      </c>
      <c r="D1" t="s">
        <v>22</v>
      </c>
      <c r="E1">
        <v>3.5999999999999999E-3</v>
      </c>
      <c r="F1" t="s">
        <v>23</v>
      </c>
    </row>
    <row r="3" spans="1:6">
      <c r="B3" s="1" t="s">
        <v>24</v>
      </c>
      <c r="D3" s="1" t="s">
        <v>25</v>
      </c>
    </row>
    <row r="4" spans="1:6">
      <c r="B4" t="s">
        <v>22</v>
      </c>
      <c r="C4" t="s">
        <v>21</v>
      </c>
      <c r="D4" t="s">
        <v>69</v>
      </c>
      <c r="E4" t="s">
        <v>21</v>
      </c>
    </row>
    <row r="5" spans="1:6">
      <c r="A5" t="s">
        <v>26</v>
      </c>
      <c r="B5">
        <v>105</v>
      </c>
      <c r="C5">
        <f>B5*$E$1</f>
        <v>0.378</v>
      </c>
      <c r="D5">
        <v>258</v>
      </c>
      <c r="E5">
        <f>D5*0.001</f>
        <v>0.25800000000000001</v>
      </c>
    </row>
    <row r="6" spans="1:6">
      <c r="A6" t="s">
        <v>27</v>
      </c>
      <c r="B6">
        <v>31</v>
      </c>
      <c r="C6">
        <f t="shared" ref="C6:C23" si="0">B6*$E$1</f>
        <v>0.11159999999999999</v>
      </c>
      <c r="D6">
        <v>2977</v>
      </c>
      <c r="E6">
        <f t="shared" ref="E6:E20" si="1">D6*0.001</f>
        <v>2.9769999999999999</v>
      </c>
    </row>
    <row r="7" spans="1:6">
      <c r="A7" t="s">
        <v>28</v>
      </c>
      <c r="B7">
        <v>4865</v>
      </c>
      <c r="C7">
        <f t="shared" si="0"/>
        <v>17.513999999999999</v>
      </c>
      <c r="D7">
        <v>643</v>
      </c>
      <c r="E7">
        <f t="shared" si="1"/>
        <v>0.64300000000000002</v>
      </c>
    </row>
    <row r="8" spans="1:6">
      <c r="A8" t="s">
        <v>29</v>
      </c>
      <c r="B8">
        <v>257</v>
      </c>
      <c r="C8">
        <f t="shared" si="0"/>
        <v>0.92520000000000002</v>
      </c>
      <c r="D8">
        <v>3315</v>
      </c>
      <c r="E8">
        <f t="shared" si="1"/>
        <v>3.3149999999999999</v>
      </c>
    </row>
    <row r="9" spans="1:6">
      <c r="A9" t="s">
        <v>30</v>
      </c>
      <c r="B9">
        <v>196</v>
      </c>
      <c r="C9">
        <f t="shared" si="0"/>
        <v>0.7056</v>
      </c>
      <c r="D9">
        <v>8162</v>
      </c>
      <c r="E9">
        <f t="shared" si="1"/>
        <v>8.1620000000000008</v>
      </c>
    </row>
    <row r="10" spans="1:6">
      <c r="A10" t="s">
        <v>31</v>
      </c>
      <c r="B10">
        <v>0</v>
      </c>
      <c r="C10">
        <f t="shared" si="0"/>
        <v>0</v>
      </c>
      <c r="D10">
        <v>0</v>
      </c>
      <c r="E10">
        <f t="shared" si="1"/>
        <v>0</v>
      </c>
    </row>
    <row r="11" spans="1:6">
      <c r="A11" t="s">
        <v>32</v>
      </c>
      <c r="B11">
        <v>117152</v>
      </c>
      <c r="C11">
        <f t="shared" si="0"/>
        <v>421.74719999999996</v>
      </c>
      <c r="D11">
        <v>0</v>
      </c>
      <c r="E11">
        <f t="shared" si="1"/>
        <v>0</v>
      </c>
    </row>
    <row r="12" spans="1:6">
      <c r="A12" t="s">
        <v>33</v>
      </c>
      <c r="B12">
        <v>0</v>
      </c>
      <c r="C12">
        <f t="shared" si="0"/>
        <v>0</v>
      </c>
      <c r="D12">
        <v>0</v>
      </c>
      <c r="E12">
        <f t="shared" si="1"/>
        <v>0</v>
      </c>
    </row>
    <row r="13" spans="1:6">
      <c r="A13" t="s">
        <v>34</v>
      </c>
      <c r="B13">
        <v>0</v>
      </c>
      <c r="C13">
        <f t="shared" si="0"/>
        <v>0</v>
      </c>
      <c r="D13">
        <v>0</v>
      </c>
      <c r="E13">
        <f t="shared" si="1"/>
        <v>0</v>
      </c>
    </row>
    <row r="14" spans="1:6">
      <c r="A14" t="s">
        <v>35</v>
      </c>
      <c r="B14">
        <v>0</v>
      </c>
      <c r="C14">
        <f t="shared" si="0"/>
        <v>0</v>
      </c>
      <c r="D14">
        <v>0</v>
      </c>
      <c r="E14">
        <f t="shared" si="1"/>
        <v>0</v>
      </c>
    </row>
    <row r="15" spans="1:6">
      <c r="A15" t="s">
        <v>36</v>
      </c>
      <c r="B15">
        <v>879</v>
      </c>
      <c r="C15">
        <f t="shared" si="0"/>
        <v>3.1644000000000001</v>
      </c>
      <c r="D15">
        <v>0</v>
      </c>
      <c r="E15">
        <f t="shared" si="1"/>
        <v>0</v>
      </c>
    </row>
    <row r="16" spans="1:6">
      <c r="A16" t="s">
        <v>37</v>
      </c>
      <c r="B16">
        <v>0</v>
      </c>
      <c r="C16">
        <f t="shared" si="0"/>
        <v>0</v>
      </c>
      <c r="D16">
        <v>0</v>
      </c>
      <c r="E16">
        <f t="shared" si="1"/>
        <v>0</v>
      </c>
    </row>
    <row r="17" spans="1:20">
      <c r="A17" t="s">
        <v>38</v>
      </c>
      <c r="B17">
        <v>155</v>
      </c>
      <c r="C17">
        <f t="shared" si="0"/>
        <v>0.55799999999999994</v>
      </c>
      <c r="D17">
        <v>6901</v>
      </c>
      <c r="E17">
        <f t="shared" si="1"/>
        <v>6.9009999999999998</v>
      </c>
    </row>
    <row r="19" spans="1:20">
      <c r="A19" t="s">
        <v>39</v>
      </c>
      <c r="B19">
        <v>14673</v>
      </c>
      <c r="C19">
        <f t="shared" si="0"/>
        <v>52.822800000000001</v>
      </c>
      <c r="D19">
        <v>0</v>
      </c>
      <c r="E19">
        <f t="shared" si="1"/>
        <v>0</v>
      </c>
    </row>
    <row r="20" spans="1:20">
      <c r="A20" t="s">
        <v>40</v>
      </c>
      <c r="B20">
        <v>7124</v>
      </c>
      <c r="C20">
        <f t="shared" si="0"/>
        <v>25.6464</v>
      </c>
      <c r="D20">
        <v>0</v>
      </c>
      <c r="E20">
        <f t="shared" si="1"/>
        <v>0</v>
      </c>
    </row>
    <row r="22" spans="1:20">
      <c r="A22" t="s">
        <v>70</v>
      </c>
      <c r="B22">
        <v>123640</v>
      </c>
      <c r="C22">
        <f>B22*$E$1</f>
        <v>445.10399999999998</v>
      </c>
      <c r="D22">
        <v>22256</v>
      </c>
      <c r="E22">
        <f>D22*0.001</f>
        <v>22.256</v>
      </c>
    </row>
    <row r="23" spans="1:20">
      <c r="A23" t="s">
        <v>41</v>
      </c>
      <c r="B23">
        <v>113451</v>
      </c>
      <c r="C23">
        <f t="shared" si="0"/>
        <v>408.42359999999996</v>
      </c>
      <c r="D23">
        <v>16081</v>
      </c>
      <c r="E23">
        <f>D23*0.001</f>
        <v>16.081</v>
      </c>
      <c r="T23" t="s">
        <v>98</v>
      </c>
    </row>
    <row r="25" spans="1:20">
      <c r="C25">
        <v>1</v>
      </c>
      <c r="D25" t="s">
        <v>42</v>
      </c>
      <c r="E25">
        <v>4.1868000000000002E-2</v>
      </c>
      <c r="F25" t="s">
        <v>21</v>
      </c>
    </row>
    <row r="26" spans="1:20">
      <c r="A26" s="1" t="s">
        <v>100</v>
      </c>
    </row>
    <row r="27" spans="1:20">
      <c r="B27" t="s">
        <v>43</v>
      </c>
      <c r="C27" t="s">
        <v>44</v>
      </c>
      <c r="D27" t="s">
        <v>45</v>
      </c>
      <c r="E27" t="s">
        <v>46</v>
      </c>
      <c r="F27" t="s">
        <v>31</v>
      </c>
      <c r="G27" t="s">
        <v>32</v>
      </c>
      <c r="H27" t="s">
        <v>47</v>
      </c>
      <c r="I27" t="s">
        <v>48</v>
      </c>
      <c r="J27" t="s">
        <v>99</v>
      </c>
    </row>
    <row r="28" spans="1:20">
      <c r="B28" t="s">
        <v>42</v>
      </c>
      <c r="C28" t="s">
        <v>42</v>
      </c>
      <c r="D28" t="s">
        <v>42</v>
      </c>
      <c r="E28" t="s">
        <v>42</v>
      </c>
      <c r="F28" t="s">
        <v>42</v>
      </c>
      <c r="G28" t="s">
        <v>42</v>
      </c>
      <c r="H28" t="s">
        <v>42</v>
      </c>
      <c r="I28" t="s">
        <v>42</v>
      </c>
    </row>
    <row r="29" spans="1:20">
      <c r="A29" t="s">
        <v>49</v>
      </c>
      <c r="B29">
        <v>8</v>
      </c>
      <c r="C29">
        <v>0</v>
      </c>
      <c r="D29">
        <v>3</v>
      </c>
      <c r="E29">
        <v>778</v>
      </c>
      <c r="F29">
        <v>0</v>
      </c>
      <c r="G29">
        <v>10040</v>
      </c>
      <c r="H29">
        <v>76</v>
      </c>
      <c r="I29">
        <v>34</v>
      </c>
      <c r="J29">
        <v>0</v>
      </c>
    </row>
    <row r="30" spans="1:20">
      <c r="A30" t="s">
        <v>50</v>
      </c>
      <c r="B30">
        <v>18</v>
      </c>
      <c r="C30">
        <v>0</v>
      </c>
      <c r="D30">
        <v>0</v>
      </c>
      <c r="E30">
        <v>0</v>
      </c>
      <c r="F30">
        <v>0</v>
      </c>
      <c r="G30">
        <v>0</v>
      </c>
      <c r="H30">
        <v>0</v>
      </c>
      <c r="I30">
        <v>165</v>
      </c>
      <c r="J30">
        <v>0</v>
      </c>
    </row>
    <row r="31" spans="1:20">
      <c r="A31" t="s">
        <v>51</v>
      </c>
      <c r="B31">
        <v>1</v>
      </c>
      <c r="C31">
        <v>0</v>
      </c>
      <c r="D31">
        <v>79</v>
      </c>
      <c r="E31">
        <v>16</v>
      </c>
      <c r="F31">
        <v>0</v>
      </c>
      <c r="G31">
        <v>0</v>
      </c>
      <c r="H31">
        <v>0</v>
      </c>
      <c r="I31">
        <v>190</v>
      </c>
      <c r="J31">
        <v>73</v>
      </c>
    </row>
    <row r="33" spans="1:10">
      <c r="B33" t="s">
        <v>43</v>
      </c>
      <c r="C33" t="s">
        <v>44</v>
      </c>
      <c r="D33" t="s">
        <v>45</v>
      </c>
      <c r="E33" t="s">
        <v>46</v>
      </c>
      <c r="F33" t="s">
        <v>31</v>
      </c>
      <c r="G33" t="s">
        <v>32</v>
      </c>
      <c r="H33" t="s">
        <v>47</v>
      </c>
      <c r="I33" t="s">
        <v>48</v>
      </c>
    </row>
    <row r="34" spans="1:10">
      <c r="B34" t="s">
        <v>21</v>
      </c>
      <c r="C34" t="s">
        <v>21</v>
      </c>
      <c r="D34" t="s">
        <v>21</v>
      </c>
      <c r="E34" t="s">
        <v>21</v>
      </c>
      <c r="F34" t="s">
        <v>21</v>
      </c>
      <c r="G34" t="s">
        <v>21</v>
      </c>
      <c r="H34" t="s">
        <v>21</v>
      </c>
      <c r="I34" t="s">
        <v>21</v>
      </c>
    </row>
    <row r="35" spans="1:10">
      <c r="A35" t="s">
        <v>49</v>
      </c>
      <c r="B35">
        <f>B29*$E$25</f>
        <v>0.33494400000000002</v>
      </c>
      <c r="C35">
        <f t="shared" ref="C35:I35" si="2">C29*$E$25</f>
        <v>0</v>
      </c>
      <c r="D35">
        <f t="shared" si="2"/>
        <v>0.12560399999999999</v>
      </c>
      <c r="E35">
        <f t="shared" si="2"/>
        <v>32.573304</v>
      </c>
      <c r="F35">
        <f t="shared" si="2"/>
        <v>0</v>
      </c>
      <c r="G35">
        <f t="shared" si="2"/>
        <v>420.35472000000004</v>
      </c>
      <c r="H35">
        <f t="shared" si="2"/>
        <v>3.1819680000000004</v>
      </c>
      <c r="I35">
        <f t="shared" si="2"/>
        <v>1.4235120000000001</v>
      </c>
    </row>
    <row r="36" spans="1:10">
      <c r="A36" t="s">
        <v>50</v>
      </c>
      <c r="B36">
        <f t="shared" ref="B36:I37" si="3">B30*$E$25</f>
        <v>0.75362400000000007</v>
      </c>
      <c r="C36">
        <f t="shared" si="3"/>
        <v>0</v>
      </c>
      <c r="D36">
        <f t="shared" si="3"/>
        <v>0</v>
      </c>
      <c r="E36">
        <f t="shared" si="3"/>
        <v>0</v>
      </c>
      <c r="F36">
        <f t="shared" si="3"/>
        <v>0</v>
      </c>
      <c r="G36">
        <f t="shared" si="3"/>
        <v>0</v>
      </c>
      <c r="H36">
        <f t="shared" si="3"/>
        <v>0</v>
      </c>
      <c r="I36">
        <f t="shared" si="3"/>
        <v>6.90822</v>
      </c>
    </row>
    <row r="37" spans="1:10">
      <c r="A37" t="s">
        <v>51</v>
      </c>
      <c r="B37">
        <f t="shared" si="3"/>
        <v>4.1868000000000002E-2</v>
      </c>
      <c r="C37">
        <f t="shared" si="3"/>
        <v>0</v>
      </c>
      <c r="D37">
        <f t="shared" si="3"/>
        <v>3.3075720000000004</v>
      </c>
      <c r="E37">
        <f t="shared" si="3"/>
        <v>0.66988800000000004</v>
      </c>
      <c r="F37">
        <f t="shared" si="3"/>
        <v>0</v>
      </c>
      <c r="G37">
        <f t="shared" si="3"/>
        <v>0</v>
      </c>
      <c r="H37">
        <f t="shared" si="3"/>
        <v>0</v>
      </c>
      <c r="I37">
        <f>I31*$E$25</f>
        <v>7.9549200000000004</v>
      </c>
      <c r="J37">
        <f>J31*$E$25</f>
        <v>3.0563640000000003</v>
      </c>
    </row>
    <row r="39" spans="1:10">
      <c r="A39" t="s">
        <v>52</v>
      </c>
      <c r="B39">
        <f>SUM(B35:B37)</f>
        <v>1.130436</v>
      </c>
      <c r="C39">
        <f t="shared" ref="C39:I39" si="4">SUM(C35:C37)</f>
        <v>0</v>
      </c>
      <c r="D39">
        <f t="shared" si="4"/>
        <v>3.4331760000000004</v>
      </c>
      <c r="E39">
        <f t="shared" si="4"/>
        <v>33.243192000000001</v>
      </c>
      <c r="F39">
        <f t="shared" si="4"/>
        <v>0</v>
      </c>
      <c r="G39">
        <f t="shared" si="4"/>
        <v>420.35472000000004</v>
      </c>
      <c r="H39">
        <f t="shared" si="4"/>
        <v>3.1819680000000004</v>
      </c>
      <c r="I39">
        <f t="shared" si="4"/>
        <v>16.286652</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Q806"/>
  <sheetViews>
    <sheetView workbookViewId="0">
      <selection activeCell="G26" sqref="G26"/>
    </sheetView>
  </sheetViews>
  <sheetFormatPr defaultRowHeight="14.4"/>
  <cols>
    <col min="1" max="1" width="20.109375" style="108" customWidth="1"/>
    <col min="2" max="2" width="55.33203125" style="108" customWidth="1"/>
    <col min="3" max="3" width="17.6640625" style="108" customWidth="1"/>
    <col min="4" max="4" width="17.6640625" customWidth="1"/>
    <col min="5" max="5" width="16.109375" customWidth="1"/>
    <col min="6" max="6" width="11.5546875" customWidth="1"/>
    <col min="7" max="7" width="10.33203125" customWidth="1"/>
    <col min="8" max="8" width="10.5546875" customWidth="1"/>
    <col min="9" max="9" width="13" customWidth="1"/>
    <col min="11" max="11" width="12.6640625" customWidth="1"/>
    <col min="15" max="15" width="47.6640625" style="108" customWidth="1"/>
    <col min="16" max="16" width="46.33203125" style="108" customWidth="1"/>
    <col min="17" max="17" width="9.109375" style="108" customWidth="1"/>
  </cols>
  <sheetData>
    <row r="1" spans="1:17" ht="18">
      <c r="A1" s="107" t="s">
        <v>504</v>
      </c>
      <c r="O1" s="107" t="s">
        <v>604</v>
      </c>
    </row>
    <row r="2" spans="1:17" ht="64.95" customHeight="1">
      <c r="C2" s="111" t="s">
        <v>505</v>
      </c>
      <c r="D2" s="111" t="s">
        <v>518</v>
      </c>
      <c r="E2" s="111" t="s">
        <v>519</v>
      </c>
      <c r="F2" s="111" t="s">
        <v>469</v>
      </c>
      <c r="G2" s="111" t="s">
        <v>520</v>
      </c>
      <c r="H2" s="111" t="s">
        <v>521</v>
      </c>
      <c r="I2" s="111" t="s">
        <v>522</v>
      </c>
      <c r="J2" s="111" t="s">
        <v>463</v>
      </c>
      <c r="K2" s="111" t="s">
        <v>523</v>
      </c>
    </row>
    <row r="3" spans="1:17">
      <c r="C3" s="109">
        <v>2010</v>
      </c>
      <c r="E3" s="108"/>
      <c r="I3" s="108"/>
      <c r="Q3" s="109">
        <v>2010</v>
      </c>
    </row>
    <row r="4" spans="1:17">
      <c r="B4" s="109" t="s">
        <v>506</v>
      </c>
      <c r="C4" s="108">
        <v>951</v>
      </c>
      <c r="D4" s="108">
        <v>873</v>
      </c>
      <c r="E4" s="108">
        <v>872</v>
      </c>
      <c r="F4" s="108">
        <v>0</v>
      </c>
      <c r="G4" s="108">
        <v>0</v>
      </c>
      <c r="H4" s="108">
        <v>1</v>
      </c>
      <c r="I4" s="108">
        <v>0</v>
      </c>
      <c r="J4" s="108">
        <v>0</v>
      </c>
      <c r="K4" s="108">
        <v>78</v>
      </c>
      <c r="O4" s="109" t="s">
        <v>603</v>
      </c>
      <c r="P4" s="109" t="s">
        <v>548</v>
      </c>
      <c r="Q4" s="108">
        <v>1935</v>
      </c>
    </row>
    <row r="5" spans="1:17">
      <c r="B5" s="109" t="s">
        <v>507</v>
      </c>
      <c r="C5" s="108">
        <v>478</v>
      </c>
      <c r="D5" s="108">
        <v>20</v>
      </c>
      <c r="E5" s="108">
        <v>18</v>
      </c>
      <c r="F5" s="108">
        <v>0</v>
      </c>
      <c r="G5" s="108">
        <v>0</v>
      </c>
      <c r="H5" s="108">
        <v>0</v>
      </c>
      <c r="I5" s="108">
        <v>2</v>
      </c>
      <c r="J5" s="108">
        <v>0</v>
      </c>
      <c r="K5" s="108">
        <v>458</v>
      </c>
      <c r="P5" s="109" t="s">
        <v>547</v>
      </c>
      <c r="Q5" s="108">
        <v>0</v>
      </c>
    </row>
    <row r="6" spans="1:17">
      <c r="B6" s="109" t="s">
        <v>508</v>
      </c>
      <c r="C6" s="108">
        <v>1275</v>
      </c>
      <c r="D6" s="108">
        <v>1275</v>
      </c>
      <c r="E6" s="108">
        <v>426</v>
      </c>
      <c r="F6" s="108">
        <v>113</v>
      </c>
      <c r="G6" s="108">
        <v>4</v>
      </c>
      <c r="H6" s="108">
        <v>704</v>
      </c>
      <c r="I6" s="108">
        <v>21</v>
      </c>
      <c r="J6" s="108">
        <v>6</v>
      </c>
      <c r="K6" s="108">
        <v>0</v>
      </c>
      <c r="P6" s="109" t="s">
        <v>507</v>
      </c>
      <c r="Q6" s="108">
        <v>162</v>
      </c>
    </row>
    <row r="7" spans="1:17">
      <c r="B7" s="109" t="s">
        <v>509</v>
      </c>
      <c r="C7" s="108">
        <v>1196</v>
      </c>
      <c r="D7" s="108">
        <v>1196</v>
      </c>
      <c r="E7" s="108">
        <v>0</v>
      </c>
      <c r="F7" s="108">
        <v>1174</v>
      </c>
      <c r="G7" s="108">
        <v>5</v>
      </c>
      <c r="H7" s="108">
        <v>16</v>
      </c>
      <c r="I7" s="108">
        <v>1</v>
      </c>
      <c r="J7" s="108">
        <v>0</v>
      </c>
      <c r="K7" s="108">
        <v>0</v>
      </c>
      <c r="P7" s="109" t="s">
        <v>546</v>
      </c>
      <c r="Q7" s="108">
        <v>1486</v>
      </c>
    </row>
    <row r="8" spans="1:17">
      <c r="B8" s="109" t="s">
        <v>510</v>
      </c>
      <c r="C8" s="108">
        <v>458</v>
      </c>
      <c r="D8" s="108">
        <v>458</v>
      </c>
      <c r="E8" s="108">
        <v>1</v>
      </c>
      <c r="F8" s="108">
        <v>358</v>
      </c>
      <c r="G8" s="108">
        <v>1</v>
      </c>
      <c r="H8" s="108">
        <v>62</v>
      </c>
      <c r="I8" s="108">
        <v>37</v>
      </c>
      <c r="J8" s="108">
        <v>0</v>
      </c>
      <c r="K8" s="108">
        <v>0</v>
      </c>
      <c r="P8" s="109" t="s">
        <v>545</v>
      </c>
      <c r="Q8" s="108">
        <v>88517</v>
      </c>
    </row>
    <row r="9" spans="1:17">
      <c r="B9" s="109" t="s">
        <v>511</v>
      </c>
      <c r="C9" s="108">
        <v>4286</v>
      </c>
      <c r="D9" s="108">
        <v>4286</v>
      </c>
      <c r="E9" s="108">
        <v>263</v>
      </c>
      <c r="F9" s="108">
        <v>2922</v>
      </c>
      <c r="G9" s="108">
        <v>582</v>
      </c>
      <c r="H9" s="108">
        <v>101</v>
      </c>
      <c r="I9" s="108">
        <v>291</v>
      </c>
      <c r="J9" s="108">
        <v>127</v>
      </c>
      <c r="K9" s="108">
        <v>0</v>
      </c>
      <c r="P9" s="109" t="s">
        <v>509</v>
      </c>
      <c r="Q9" s="108">
        <v>10166</v>
      </c>
    </row>
    <row r="10" spans="1:17">
      <c r="B10" s="109" t="s">
        <v>512</v>
      </c>
      <c r="C10" s="108">
        <v>257</v>
      </c>
      <c r="D10" s="108">
        <v>257</v>
      </c>
      <c r="E10" s="108">
        <v>192</v>
      </c>
      <c r="F10" s="108">
        <v>61</v>
      </c>
      <c r="G10" s="108">
        <v>2</v>
      </c>
      <c r="H10" s="108">
        <v>0</v>
      </c>
      <c r="I10" s="108">
        <v>2</v>
      </c>
      <c r="J10" s="108">
        <v>0</v>
      </c>
      <c r="K10" s="108">
        <v>0</v>
      </c>
      <c r="P10" s="109" t="s">
        <v>510</v>
      </c>
      <c r="Q10" s="108">
        <v>750</v>
      </c>
    </row>
    <row r="11" spans="1:17">
      <c r="B11" s="109" t="s">
        <v>513</v>
      </c>
      <c r="C11" s="108">
        <v>1066</v>
      </c>
      <c r="D11" s="108">
        <v>206</v>
      </c>
      <c r="E11" s="108">
        <v>160</v>
      </c>
      <c r="F11" s="108">
        <v>2</v>
      </c>
      <c r="G11" s="108">
        <v>7</v>
      </c>
      <c r="H11" s="108">
        <v>12</v>
      </c>
      <c r="I11" s="108">
        <v>8</v>
      </c>
      <c r="J11" s="108">
        <v>17</v>
      </c>
      <c r="K11" s="108">
        <v>859</v>
      </c>
      <c r="P11" s="109" t="s">
        <v>511</v>
      </c>
      <c r="Q11" s="108">
        <v>6130</v>
      </c>
    </row>
    <row r="12" spans="1:17">
      <c r="B12" s="109" t="s">
        <v>514</v>
      </c>
      <c r="C12" s="108">
        <v>926</v>
      </c>
      <c r="D12" s="108">
        <v>382</v>
      </c>
      <c r="E12" s="108">
        <v>258</v>
      </c>
      <c r="F12" s="108">
        <v>66</v>
      </c>
      <c r="G12" s="108">
        <v>23</v>
      </c>
      <c r="H12" s="108">
        <v>5</v>
      </c>
      <c r="I12" s="108">
        <v>30</v>
      </c>
      <c r="J12" s="108">
        <v>1</v>
      </c>
      <c r="K12" s="108">
        <v>544</v>
      </c>
      <c r="P12" s="109" t="s">
        <v>512</v>
      </c>
      <c r="Q12" s="108">
        <v>1957</v>
      </c>
    </row>
    <row r="13" spans="1:17">
      <c r="B13" s="109" t="s">
        <v>515</v>
      </c>
      <c r="C13" s="108">
        <v>307</v>
      </c>
      <c r="D13" s="108">
        <v>307</v>
      </c>
      <c r="E13" s="108">
        <v>295</v>
      </c>
      <c r="F13" s="108">
        <v>0</v>
      </c>
      <c r="G13" s="108">
        <v>0</v>
      </c>
      <c r="H13" s="108">
        <v>0</v>
      </c>
      <c r="I13" s="108">
        <v>12</v>
      </c>
      <c r="J13" s="108">
        <v>0</v>
      </c>
      <c r="K13" s="108">
        <v>0</v>
      </c>
      <c r="P13" s="109" t="s">
        <v>544</v>
      </c>
      <c r="Q13" s="108">
        <v>6151</v>
      </c>
    </row>
    <row r="14" spans="1:17">
      <c r="B14" s="109"/>
      <c r="D14" s="108"/>
      <c r="E14" s="108"/>
      <c r="F14" s="108"/>
      <c r="G14" s="108"/>
      <c r="H14" s="108"/>
      <c r="I14" s="108"/>
      <c r="J14" s="108"/>
      <c r="K14" s="108"/>
      <c r="P14" s="109" t="s">
        <v>543</v>
      </c>
      <c r="Q14" s="108">
        <v>110361</v>
      </c>
    </row>
    <row r="15" spans="1:17">
      <c r="B15" s="109" t="s">
        <v>516</v>
      </c>
      <c r="C15" s="108">
        <v>113746</v>
      </c>
      <c r="D15" s="108">
        <v>113746</v>
      </c>
      <c r="E15" s="108">
        <v>43374</v>
      </c>
      <c r="F15" s="108">
        <v>687</v>
      </c>
      <c r="G15" s="108">
        <v>2208</v>
      </c>
      <c r="H15" s="108">
        <v>39754</v>
      </c>
      <c r="I15" s="108">
        <v>26554</v>
      </c>
      <c r="J15" s="108">
        <v>1169</v>
      </c>
      <c r="K15" s="108">
        <v>0</v>
      </c>
      <c r="P15" s="109" t="s">
        <v>542</v>
      </c>
      <c r="Q15" s="108">
        <v>1049</v>
      </c>
    </row>
    <row r="16" spans="1:17">
      <c r="B16" s="109" t="s">
        <v>517</v>
      </c>
      <c r="C16" s="108">
        <v>4467</v>
      </c>
      <c r="D16" s="108">
        <v>4467</v>
      </c>
      <c r="E16" s="108">
        <v>443</v>
      </c>
      <c r="F16" s="108">
        <v>0</v>
      </c>
      <c r="G16" s="108">
        <v>2</v>
      </c>
      <c r="H16" s="108">
        <v>1084</v>
      </c>
      <c r="I16" s="108">
        <v>2938</v>
      </c>
      <c r="J16" s="108">
        <v>0</v>
      </c>
      <c r="K16" s="108">
        <v>0</v>
      </c>
      <c r="P16" s="109" t="s">
        <v>516</v>
      </c>
      <c r="Q16" s="108">
        <v>123630</v>
      </c>
    </row>
    <row r="17" spans="1:17">
      <c r="B17" s="109"/>
      <c r="P17" s="109" t="s">
        <v>517</v>
      </c>
      <c r="Q17" s="108">
        <v>5569</v>
      </c>
    </row>
    <row r="18" spans="1:17" ht="28.8">
      <c r="A18" s="110" t="s">
        <v>524</v>
      </c>
      <c r="B18" s="109"/>
      <c r="O18" s="109" t="s">
        <v>602</v>
      </c>
      <c r="P18" s="109" t="s">
        <v>548</v>
      </c>
      <c r="Q18" s="108">
        <v>1935</v>
      </c>
    </row>
    <row r="19" spans="1:17">
      <c r="B19" s="109"/>
      <c r="P19" s="109" t="s">
        <v>547</v>
      </c>
      <c r="Q19" s="108">
        <v>0</v>
      </c>
    </row>
    <row r="20" spans="1:17">
      <c r="B20" s="109"/>
      <c r="P20" s="109" t="s">
        <v>507</v>
      </c>
      <c r="Q20" s="108">
        <v>0</v>
      </c>
    </row>
    <row r="21" spans="1:17">
      <c r="B21" s="109"/>
      <c r="P21" s="109" t="s">
        <v>546</v>
      </c>
      <c r="Q21" s="108">
        <v>1486</v>
      </c>
    </row>
    <row r="22" spans="1:17">
      <c r="B22" s="109"/>
      <c r="P22" s="109" t="s">
        <v>545</v>
      </c>
      <c r="Q22" s="108">
        <v>88517</v>
      </c>
    </row>
    <row r="23" spans="1:17">
      <c r="B23" s="109"/>
      <c r="P23" s="109" t="s">
        <v>509</v>
      </c>
      <c r="Q23" s="108">
        <v>5145</v>
      </c>
    </row>
    <row r="24" spans="1:17">
      <c r="B24" s="109"/>
      <c r="P24" s="109" t="s">
        <v>510</v>
      </c>
      <c r="Q24" s="108">
        <v>0</v>
      </c>
    </row>
    <row r="25" spans="1:17">
      <c r="B25" s="109"/>
      <c r="P25" s="109" t="s">
        <v>511</v>
      </c>
      <c r="Q25" s="108">
        <v>0</v>
      </c>
    </row>
    <row r="26" spans="1:17">
      <c r="B26" s="109"/>
      <c r="P26" s="109" t="s">
        <v>512</v>
      </c>
      <c r="Q26" s="108">
        <v>0</v>
      </c>
    </row>
    <row r="27" spans="1:17">
      <c r="B27" s="109"/>
      <c r="P27" s="109" t="s">
        <v>544</v>
      </c>
      <c r="Q27" s="108">
        <v>5734</v>
      </c>
    </row>
    <row r="28" spans="1:17">
      <c r="B28" s="109"/>
      <c r="P28" s="109" t="s">
        <v>543</v>
      </c>
      <c r="Q28" s="108">
        <v>110361</v>
      </c>
    </row>
    <row r="29" spans="1:17">
      <c r="B29" s="109"/>
      <c r="P29" s="109" t="s">
        <v>542</v>
      </c>
      <c r="Q29" s="108">
        <v>0</v>
      </c>
    </row>
    <row r="30" spans="1:17">
      <c r="B30" s="109"/>
      <c r="P30" s="109" t="s">
        <v>516</v>
      </c>
      <c r="Q30" s="108">
        <v>0</v>
      </c>
    </row>
    <row r="31" spans="1:17">
      <c r="B31" s="109"/>
      <c r="P31" s="109" t="s">
        <v>517</v>
      </c>
      <c r="Q31" s="108">
        <v>0</v>
      </c>
    </row>
    <row r="32" spans="1:17">
      <c r="B32" s="109"/>
      <c r="O32" s="109" t="s">
        <v>601</v>
      </c>
      <c r="P32" s="109" t="s">
        <v>548</v>
      </c>
      <c r="Q32" s="108">
        <v>0</v>
      </c>
    </row>
    <row r="33" spans="2:17">
      <c r="B33" s="109"/>
      <c r="P33" s="109" t="s">
        <v>547</v>
      </c>
      <c r="Q33" s="108">
        <v>0</v>
      </c>
    </row>
    <row r="34" spans="2:17">
      <c r="B34" s="109"/>
      <c r="P34" s="109" t="s">
        <v>507</v>
      </c>
      <c r="Q34" s="108">
        <v>162</v>
      </c>
    </row>
    <row r="35" spans="2:17">
      <c r="B35" s="109"/>
      <c r="P35" s="109" t="s">
        <v>546</v>
      </c>
      <c r="Q35" s="108">
        <v>0</v>
      </c>
    </row>
    <row r="36" spans="2:17">
      <c r="B36" s="109"/>
      <c r="P36" s="109" t="s">
        <v>545</v>
      </c>
      <c r="Q36" s="108">
        <v>0</v>
      </c>
    </row>
    <row r="37" spans="2:17">
      <c r="B37" s="109"/>
      <c r="P37" s="109" t="s">
        <v>509</v>
      </c>
      <c r="Q37" s="108">
        <v>5022</v>
      </c>
    </row>
    <row r="38" spans="2:17">
      <c r="B38" s="109"/>
      <c r="P38" s="109" t="s">
        <v>510</v>
      </c>
      <c r="Q38" s="108">
        <v>750</v>
      </c>
    </row>
    <row r="39" spans="2:17">
      <c r="B39" s="109"/>
      <c r="P39" s="109" t="s">
        <v>511</v>
      </c>
      <c r="Q39" s="108">
        <v>6130</v>
      </c>
    </row>
    <row r="40" spans="2:17">
      <c r="B40" s="109"/>
      <c r="P40" s="109" t="s">
        <v>512</v>
      </c>
      <c r="Q40" s="108">
        <v>1957</v>
      </c>
    </row>
    <row r="41" spans="2:17">
      <c r="B41" s="109"/>
      <c r="P41" s="109" t="s">
        <v>544</v>
      </c>
      <c r="Q41" s="108">
        <v>417</v>
      </c>
    </row>
    <row r="42" spans="2:17">
      <c r="B42" s="109"/>
      <c r="P42" s="109" t="s">
        <v>543</v>
      </c>
      <c r="Q42" s="108">
        <v>0</v>
      </c>
    </row>
    <row r="43" spans="2:17">
      <c r="B43" s="109"/>
      <c r="P43" s="109" t="s">
        <v>542</v>
      </c>
      <c r="Q43" s="108">
        <v>1049</v>
      </c>
    </row>
    <row r="44" spans="2:17">
      <c r="B44" s="109"/>
      <c r="P44" s="109" t="s">
        <v>516</v>
      </c>
      <c r="Q44" s="108">
        <v>123630</v>
      </c>
    </row>
    <row r="45" spans="2:17">
      <c r="B45" s="109"/>
      <c r="P45" s="109" t="s">
        <v>517</v>
      </c>
      <c r="Q45" s="108">
        <v>5569</v>
      </c>
    </row>
    <row r="46" spans="2:17">
      <c r="B46" s="109"/>
      <c r="O46" s="109" t="s">
        <v>600</v>
      </c>
      <c r="P46" s="109" t="s">
        <v>548</v>
      </c>
      <c r="Q46" s="108">
        <v>684</v>
      </c>
    </row>
    <row r="47" spans="2:17">
      <c r="B47" s="109"/>
      <c r="P47" s="109" t="s">
        <v>547</v>
      </c>
      <c r="Q47" s="108">
        <v>434</v>
      </c>
    </row>
    <row r="48" spans="2:17">
      <c r="B48" s="109"/>
      <c r="P48" s="109" t="s">
        <v>507</v>
      </c>
      <c r="Q48" s="108">
        <v>412</v>
      </c>
    </row>
    <row r="49" spans="2:17">
      <c r="B49" s="109"/>
      <c r="P49" s="109" t="s">
        <v>546</v>
      </c>
      <c r="Q49" s="108">
        <v>160</v>
      </c>
    </row>
    <row r="50" spans="2:17">
      <c r="B50" s="109"/>
      <c r="P50" s="109" t="s">
        <v>545</v>
      </c>
      <c r="Q50" s="108">
        <v>998</v>
      </c>
    </row>
    <row r="51" spans="2:17">
      <c r="B51" s="109"/>
      <c r="P51" s="109" t="s">
        <v>509</v>
      </c>
      <c r="Q51" s="108">
        <v>389</v>
      </c>
    </row>
    <row r="52" spans="2:17">
      <c r="B52" s="109"/>
      <c r="P52" s="109" t="s">
        <v>510</v>
      </c>
      <c r="Q52" s="108">
        <v>405</v>
      </c>
    </row>
    <row r="53" spans="2:17">
      <c r="B53" s="109"/>
      <c r="P53" s="109" t="s">
        <v>511</v>
      </c>
      <c r="Q53" s="108">
        <v>1188</v>
      </c>
    </row>
    <row r="54" spans="2:17">
      <c r="B54" s="109"/>
      <c r="P54" s="109" t="s">
        <v>512</v>
      </c>
      <c r="Q54" s="108">
        <v>1772</v>
      </c>
    </row>
    <row r="55" spans="2:17">
      <c r="B55" s="109"/>
      <c r="P55" s="109" t="s">
        <v>544</v>
      </c>
      <c r="Q55" s="108">
        <v>332</v>
      </c>
    </row>
    <row r="56" spans="2:17">
      <c r="B56" s="109"/>
      <c r="P56" s="109" t="s">
        <v>543</v>
      </c>
      <c r="Q56" s="108">
        <v>0</v>
      </c>
    </row>
    <row r="57" spans="2:17">
      <c r="B57" s="109"/>
      <c r="P57" s="109" t="s">
        <v>542</v>
      </c>
      <c r="Q57" s="108">
        <v>0</v>
      </c>
    </row>
    <row r="58" spans="2:17">
      <c r="B58" s="109"/>
      <c r="P58" s="109" t="s">
        <v>516</v>
      </c>
      <c r="Q58" s="108">
        <v>14673</v>
      </c>
    </row>
    <row r="59" spans="2:17">
      <c r="B59" s="109"/>
      <c r="P59" s="109" t="s">
        <v>517</v>
      </c>
      <c r="Q59" s="108">
        <v>0</v>
      </c>
    </row>
    <row r="60" spans="2:17">
      <c r="B60" s="109"/>
      <c r="O60" s="109" t="s">
        <v>599</v>
      </c>
      <c r="P60" s="109" t="s">
        <v>548</v>
      </c>
      <c r="Q60" s="108">
        <v>1691</v>
      </c>
    </row>
    <row r="61" spans="2:17">
      <c r="B61" s="109"/>
      <c r="P61" s="109" t="s">
        <v>547</v>
      </c>
      <c r="Q61" s="108">
        <v>4</v>
      </c>
    </row>
    <row r="62" spans="2:17">
      <c r="B62" s="109"/>
      <c r="P62" s="109" t="s">
        <v>507</v>
      </c>
      <c r="Q62" s="108">
        <v>20</v>
      </c>
    </row>
    <row r="63" spans="2:17">
      <c r="B63" s="109"/>
      <c r="P63" s="109" t="s">
        <v>546</v>
      </c>
      <c r="Q63" s="108">
        <v>7</v>
      </c>
    </row>
    <row r="64" spans="2:17">
      <c r="B64" s="109"/>
      <c r="P64" s="109" t="s">
        <v>545</v>
      </c>
      <c r="Q64" s="108">
        <v>77750</v>
      </c>
    </row>
    <row r="65" spans="2:17">
      <c r="B65" s="109"/>
      <c r="P65" s="109" t="s">
        <v>509</v>
      </c>
      <c r="Q65" s="108">
        <v>7203</v>
      </c>
    </row>
    <row r="66" spans="2:17">
      <c r="B66" s="109"/>
      <c r="P66" s="109" t="s">
        <v>510</v>
      </c>
      <c r="Q66" s="108">
        <v>176</v>
      </c>
    </row>
    <row r="67" spans="2:17">
      <c r="B67" s="109"/>
      <c r="P67" s="109" t="s">
        <v>511</v>
      </c>
      <c r="Q67" s="108">
        <v>2089</v>
      </c>
    </row>
    <row r="68" spans="2:17">
      <c r="B68" s="109"/>
      <c r="P68" s="109" t="s">
        <v>512</v>
      </c>
      <c r="Q68" s="108">
        <v>1798</v>
      </c>
    </row>
    <row r="69" spans="2:17">
      <c r="B69" s="109"/>
      <c r="P69" s="109" t="s">
        <v>544</v>
      </c>
      <c r="Q69" s="108">
        <v>5303</v>
      </c>
    </row>
    <row r="70" spans="2:17">
      <c r="B70" s="109"/>
      <c r="P70" s="109" t="s">
        <v>543</v>
      </c>
      <c r="Q70" s="108">
        <v>102558</v>
      </c>
    </row>
    <row r="71" spans="2:17">
      <c r="B71" s="109"/>
      <c r="P71" s="109" t="s">
        <v>542</v>
      </c>
      <c r="Q71" s="108">
        <v>0</v>
      </c>
    </row>
    <row r="72" spans="2:17">
      <c r="B72" s="109"/>
      <c r="P72" s="109" t="s">
        <v>516</v>
      </c>
      <c r="Q72" s="108">
        <v>7123</v>
      </c>
    </row>
    <row r="73" spans="2:17">
      <c r="B73" s="109"/>
      <c r="P73" s="109" t="s">
        <v>517</v>
      </c>
      <c r="Q73" s="108">
        <v>0</v>
      </c>
    </row>
    <row r="74" spans="2:17">
      <c r="B74" s="109"/>
      <c r="O74" s="109" t="s">
        <v>598</v>
      </c>
      <c r="P74" s="109" t="s">
        <v>548</v>
      </c>
      <c r="Q74" s="108">
        <v>0</v>
      </c>
    </row>
    <row r="75" spans="2:17">
      <c r="B75" s="109"/>
      <c r="P75" s="109" t="s">
        <v>547</v>
      </c>
      <c r="Q75" s="108">
        <v>0</v>
      </c>
    </row>
    <row r="76" spans="2:17">
      <c r="B76" s="109"/>
      <c r="P76" s="109" t="s">
        <v>507</v>
      </c>
      <c r="Q76" s="108">
        <v>0</v>
      </c>
    </row>
    <row r="77" spans="2:17">
      <c r="B77" s="109"/>
      <c r="P77" s="109" t="s">
        <v>546</v>
      </c>
      <c r="Q77" s="108">
        <v>0</v>
      </c>
    </row>
    <row r="78" spans="2:17">
      <c r="B78" s="109"/>
      <c r="P78" s="109" t="s">
        <v>545</v>
      </c>
      <c r="Q78" s="108">
        <v>0</v>
      </c>
    </row>
    <row r="79" spans="2:17">
      <c r="B79" s="109"/>
      <c r="P79" s="109" t="s">
        <v>509</v>
      </c>
      <c r="Q79" s="108">
        <v>0</v>
      </c>
    </row>
    <row r="80" spans="2:17">
      <c r="B80" s="109"/>
      <c r="P80" s="109" t="s">
        <v>510</v>
      </c>
      <c r="Q80" s="108">
        <v>399</v>
      </c>
    </row>
    <row r="81" spans="2:17">
      <c r="B81" s="109"/>
      <c r="P81" s="109" t="s">
        <v>511</v>
      </c>
      <c r="Q81" s="108">
        <v>273</v>
      </c>
    </row>
    <row r="82" spans="2:17">
      <c r="B82" s="109"/>
      <c r="P82" s="109" t="s">
        <v>512</v>
      </c>
      <c r="Q82" s="108">
        <v>189</v>
      </c>
    </row>
    <row r="83" spans="2:17">
      <c r="B83" s="109"/>
      <c r="P83" s="109" t="s">
        <v>544</v>
      </c>
      <c r="Q83" s="108">
        <v>0</v>
      </c>
    </row>
    <row r="84" spans="2:17">
      <c r="B84" s="109"/>
      <c r="P84" s="109" t="s">
        <v>543</v>
      </c>
      <c r="Q84" s="108">
        <v>0</v>
      </c>
    </row>
    <row r="85" spans="2:17">
      <c r="B85" s="109"/>
      <c r="P85" s="109" t="s">
        <v>542</v>
      </c>
      <c r="Q85" s="108">
        <v>0</v>
      </c>
    </row>
    <row r="86" spans="2:17">
      <c r="B86" s="109"/>
      <c r="P86" s="109" t="s">
        <v>516</v>
      </c>
      <c r="Q86" s="108">
        <v>0</v>
      </c>
    </row>
    <row r="87" spans="2:17">
      <c r="B87" s="109"/>
      <c r="P87" s="109" t="s">
        <v>517</v>
      </c>
      <c r="Q87" s="108">
        <v>0</v>
      </c>
    </row>
    <row r="88" spans="2:17">
      <c r="B88" s="109"/>
      <c r="O88" s="109" t="s">
        <v>597</v>
      </c>
      <c r="P88" s="109" t="s">
        <v>548</v>
      </c>
      <c r="Q88" s="108">
        <v>0</v>
      </c>
    </row>
    <row r="89" spans="2:17">
      <c r="B89" s="109"/>
      <c r="P89" s="109" t="s">
        <v>547</v>
      </c>
      <c r="Q89" s="108">
        <v>0</v>
      </c>
    </row>
    <row r="90" spans="2:17">
      <c r="B90" s="109"/>
      <c r="P90" s="109" t="s">
        <v>507</v>
      </c>
      <c r="Q90" s="108">
        <v>0</v>
      </c>
    </row>
    <row r="91" spans="2:17">
      <c r="B91" s="109"/>
      <c r="P91" s="109" t="s">
        <v>546</v>
      </c>
      <c r="Q91" s="108">
        <v>0</v>
      </c>
    </row>
    <row r="92" spans="2:17">
      <c r="B92" s="109"/>
      <c r="P92" s="109" t="s">
        <v>545</v>
      </c>
      <c r="Q92" s="108">
        <v>0</v>
      </c>
    </row>
    <row r="93" spans="2:17">
      <c r="B93" s="109"/>
      <c r="P93" s="109" t="s">
        <v>509</v>
      </c>
      <c r="Q93" s="108">
        <v>0</v>
      </c>
    </row>
    <row r="94" spans="2:17">
      <c r="B94" s="109"/>
      <c r="P94" s="109" t="s">
        <v>510</v>
      </c>
      <c r="Q94" s="108">
        <v>0</v>
      </c>
    </row>
    <row r="95" spans="2:17">
      <c r="B95" s="109"/>
      <c r="P95" s="109" t="s">
        <v>511</v>
      </c>
      <c r="Q95" s="108">
        <v>273</v>
      </c>
    </row>
    <row r="96" spans="2:17">
      <c r="B96" s="109"/>
      <c r="P96" s="109" t="s">
        <v>512</v>
      </c>
      <c r="Q96" s="108">
        <v>189</v>
      </c>
    </row>
    <row r="97" spans="2:17">
      <c r="B97" s="109"/>
      <c r="P97" s="109" t="s">
        <v>544</v>
      </c>
      <c r="Q97" s="108">
        <v>0</v>
      </c>
    </row>
    <row r="98" spans="2:17">
      <c r="B98" s="109"/>
      <c r="P98" s="109" t="s">
        <v>543</v>
      </c>
      <c r="Q98" s="108">
        <v>0</v>
      </c>
    </row>
    <row r="99" spans="2:17">
      <c r="B99" s="109"/>
      <c r="P99" s="109" t="s">
        <v>542</v>
      </c>
      <c r="Q99" s="108">
        <v>0</v>
      </c>
    </row>
    <row r="100" spans="2:17">
      <c r="B100" s="109"/>
      <c r="P100" s="109" t="s">
        <v>516</v>
      </c>
      <c r="Q100" s="108">
        <v>0</v>
      </c>
    </row>
    <row r="101" spans="2:17">
      <c r="B101" s="109"/>
      <c r="P101" s="109" t="s">
        <v>517</v>
      </c>
      <c r="Q101" s="108">
        <v>0</v>
      </c>
    </row>
    <row r="102" spans="2:17">
      <c r="B102" s="109"/>
      <c r="O102" s="109" t="s">
        <v>596</v>
      </c>
      <c r="P102" s="109" t="s">
        <v>548</v>
      </c>
      <c r="Q102" s="108">
        <v>0</v>
      </c>
    </row>
    <row r="103" spans="2:17">
      <c r="B103" s="109"/>
      <c r="P103" s="109" t="s">
        <v>547</v>
      </c>
      <c r="Q103" s="108">
        <v>0</v>
      </c>
    </row>
    <row r="104" spans="2:17">
      <c r="B104" s="109"/>
      <c r="P104" s="109" t="s">
        <v>507</v>
      </c>
      <c r="Q104" s="108">
        <v>0</v>
      </c>
    </row>
    <row r="105" spans="2:17">
      <c r="B105" s="109"/>
      <c r="P105" s="109" t="s">
        <v>546</v>
      </c>
      <c r="Q105" s="108">
        <v>0</v>
      </c>
    </row>
    <row r="106" spans="2:17">
      <c r="B106" s="109"/>
      <c r="P106" s="109" t="s">
        <v>545</v>
      </c>
      <c r="Q106" s="108">
        <v>0</v>
      </c>
    </row>
    <row r="107" spans="2:17">
      <c r="B107" s="109"/>
      <c r="P107" s="109" t="s">
        <v>509</v>
      </c>
      <c r="Q107" s="108">
        <v>0</v>
      </c>
    </row>
    <row r="108" spans="2:17">
      <c r="B108" s="109"/>
      <c r="P108" s="109" t="s">
        <v>510</v>
      </c>
      <c r="Q108" s="108">
        <v>399</v>
      </c>
    </row>
    <row r="109" spans="2:17">
      <c r="B109" s="109"/>
      <c r="P109" s="109" t="s">
        <v>511</v>
      </c>
      <c r="Q109" s="108">
        <v>0</v>
      </c>
    </row>
    <row r="110" spans="2:17">
      <c r="B110" s="109"/>
      <c r="P110" s="109" t="s">
        <v>512</v>
      </c>
      <c r="Q110" s="108">
        <v>0</v>
      </c>
    </row>
    <row r="111" spans="2:17">
      <c r="B111" s="109"/>
      <c r="P111" s="109" t="s">
        <v>544</v>
      </c>
      <c r="Q111" s="108">
        <v>0</v>
      </c>
    </row>
    <row r="112" spans="2:17">
      <c r="B112" s="109"/>
      <c r="P112" s="109" t="s">
        <v>543</v>
      </c>
      <c r="Q112" s="108">
        <v>0</v>
      </c>
    </row>
    <row r="113" spans="2:17">
      <c r="B113" s="109"/>
      <c r="P113" s="109" t="s">
        <v>542</v>
      </c>
      <c r="Q113" s="108">
        <v>0</v>
      </c>
    </row>
    <row r="114" spans="2:17">
      <c r="P114" s="109" t="s">
        <v>516</v>
      </c>
      <c r="Q114" s="108">
        <v>0</v>
      </c>
    </row>
    <row r="115" spans="2:17">
      <c r="P115" s="109" t="s">
        <v>517</v>
      </c>
      <c r="Q115" s="108">
        <v>0</v>
      </c>
    </row>
    <row r="116" spans="2:17">
      <c r="O116" s="109" t="s">
        <v>595</v>
      </c>
      <c r="P116" s="109" t="s">
        <v>548</v>
      </c>
      <c r="Q116" s="108">
        <v>-222</v>
      </c>
    </row>
    <row r="117" spans="2:17">
      <c r="P117" s="109" t="s">
        <v>547</v>
      </c>
      <c r="Q117" s="108">
        <v>-5</v>
      </c>
    </row>
    <row r="118" spans="2:17">
      <c r="P118" s="109" t="s">
        <v>507</v>
      </c>
      <c r="Q118" s="108">
        <v>4</v>
      </c>
    </row>
    <row r="119" spans="2:17">
      <c r="P119" s="109" t="s">
        <v>546</v>
      </c>
      <c r="Q119" s="108">
        <v>0</v>
      </c>
    </row>
    <row r="120" spans="2:17">
      <c r="P120" s="109" t="s">
        <v>545</v>
      </c>
      <c r="Q120" s="108">
        <v>50</v>
      </c>
    </row>
    <row r="121" spans="2:17">
      <c r="P121" s="109" t="s">
        <v>509</v>
      </c>
      <c r="Q121" s="108">
        <v>192</v>
      </c>
    </row>
    <row r="122" spans="2:17">
      <c r="P122" s="109" t="s">
        <v>510</v>
      </c>
      <c r="Q122" s="108">
        <v>-1</v>
      </c>
    </row>
    <row r="123" spans="2:17">
      <c r="P123" s="109" t="s">
        <v>511</v>
      </c>
      <c r="Q123" s="108">
        <v>162</v>
      </c>
    </row>
    <row r="124" spans="2:17">
      <c r="P124" s="109" t="s">
        <v>512</v>
      </c>
      <c r="Q124" s="108">
        <v>19</v>
      </c>
    </row>
    <row r="125" spans="2:17">
      <c r="P125" s="109" t="s">
        <v>544</v>
      </c>
      <c r="Q125" s="108">
        <v>-58</v>
      </c>
    </row>
    <row r="126" spans="2:17">
      <c r="P126" s="109" t="s">
        <v>543</v>
      </c>
      <c r="Q126" s="108">
        <v>0</v>
      </c>
    </row>
    <row r="127" spans="2:17">
      <c r="P127" s="109" t="s">
        <v>542</v>
      </c>
      <c r="Q127" s="108">
        <v>0</v>
      </c>
    </row>
    <row r="128" spans="2:17">
      <c r="P128" s="109" t="s">
        <v>516</v>
      </c>
      <c r="Q128" s="108">
        <v>0</v>
      </c>
    </row>
    <row r="129" spans="15:17">
      <c r="P129" s="109" t="s">
        <v>517</v>
      </c>
      <c r="Q129" s="108">
        <v>0</v>
      </c>
    </row>
    <row r="130" spans="15:17">
      <c r="O130" s="109" t="s">
        <v>594</v>
      </c>
      <c r="P130" s="109" t="s">
        <v>548</v>
      </c>
      <c r="Q130" s="108">
        <v>706</v>
      </c>
    </row>
    <row r="131" spans="15:17">
      <c r="P131" s="109" t="s">
        <v>547</v>
      </c>
      <c r="Q131" s="108">
        <v>426</v>
      </c>
    </row>
    <row r="132" spans="15:17">
      <c r="P132" s="109" t="s">
        <v>507</v>
      </c>
      <c r="Q132" s="108">
        <v>559</v>
      </c>
    </row>
    <row r="133" spans="15:17">
      <c r="P133" s="109" t="s">
        <v>546</v>
      </c>
      <c r="Q133" s="108">
        <v>1639</v>
      </c>
    </row>
    <row r="134" spans="15:17">
      <c r="P134" s="109" t="s">
        <v>545</v>
      </c>
      <c r="Q134" s="108">
        <v>11816</v>
      </c>
    </row>
    <row r="135" spans="15:17">
      <c r="P135" s="109" t="s">
        <v>509</v>
      </c>
      <c r="Q135" s="108">
        <v>3545</v>
      </c>
    </row>
    <row r="136" spans="15:17">
      <c r="P136" s="109" t="s">
        <v>510</v>
      </c>
      <c r="Q136" s="108">
        <v>579</v>
      </c>
    </row>
    <row r="137" spans="15:17">
      <c r="P137" s="109" t="s">
        <v>511</v>
      </c>
      <c r="Q137" s="108">
        <v>5118</v>
      </c>
    </row>
    <row r="138" spans="15:17">
      <c r="P138" s="109" t="s">
        <v>512</v>
      </c>
      <c r="Q138" s="108">
        <v>1762</v>
      </c>
    </row>
    <row r="139" spans="15:17">
      <c r="P139" s="109" t="s">
        <v>544</v>
      </c>
      <c r="Q139" s="108">
        <v>1122</v>
      </c>
    </row>
    <row r="140" spans="15:17">
      <c r="P140" s="109" t="s">
        <v>543</v>
      </c>
      <c r="Q140" s="108">
        <v>7803</v>
      </c>
    </row>
    <row r="141" spans="15:17">
      <c r="P141" s="109" t="s">
        <v>542</v>
      </c>
      <c r="Q141" s="108">
        <v>1049</v>
      </c>
    </row>
    <row r="142" spans="15:17">
      <c r="P142" s="109" t="s">
        <v>516</v>
      </c>
      <c r="Q142" s="108">
        <v>131179</v>
      </c>
    </row>
    <row r="143" spans="15:17">
      <c r="P143" s="109" t="s">
        <v>517</v>
      </c>
      <c r="Q143" s="108">
        <v>5569</v>
      </c>
    </row>
    <row r="144" spans="15:17">
      <c r="O144" s="109" t="s">
        <v>593</v>
      </c>
      <c r="P144" s="109" t="s">
        <v>548</v>
      </c>
      <c r="Q144" s="108">
        <v>26</v>
      </c>
    </row>
    <row r="145" spans="15:17">
      <c r="P145" s="109" t="s">
        <v>547</v>
      </c>
      <c r="Q145" s="108">
        <v>92</v>
      </c>
    </row>
    <row r="146" spans="15:17">
      <c r="P146" s="109" t="s">
        <v>507</v>
      </c>
      <c r="Q146" s="108">
        <v>0</v>
      </c>
    </row>
    <row r="147" spans="15:17">
      <c r="P147" s="109" t="s">
        <v>546</v>
      </c>
      <c r="Q147" s="108">
        <v>364</v>
      </c>
    </row>
    <row r="148" spans="15:17">
      <c r="P148" s="109" t="s">
        <v>545</v>
      </c>
      <c r="Q148" s="108">
        <v>11927</v>
      </c>
    </row>
    <row r="149" spans="15:17">
      <c r="P149" s="109" t="s">
        <v>509</v>
      </c>
      <c r="Q149" s="108">
        <v>1067</v>
      </c>
    </row>
    <row r="150" spans="15:17">
      <c r="P150" s="109" t="s">
        <v>510</v>
      </c>
      <c r="Q150" s="108">
        <v>90</v>
      </c>
    </row>
    <row r="151" spans="15:17">
      <c r="P151" s="109" t="s">
        <v>511</v>
      </c>
      <c r="Q151" s="108">
        <v>357</v>
      </c>
    </row>
    <row r="152" spans="15:17">
      <c r="P152" s="109" t="s">
        <v>512</v>
      </c>
      <c r="Q152" s="108">
        <v>1534</v>
      </c>
    </row>
    <row r="153" spans="15:17">
      <c r="P153" s="109" t="s">
        <v>544</v>
      </c>
      <c r="Q153" s="108">
        <v>275</v>
      </c>
    </row>
    <row r="154" spans="15:17">
      <c r="P154" s="109" t="s">
        <v>543</v>
      </c>
      <c r="Q154" s="108">
        <v>925</v>
      </c>
    </row>
    <row r="155" spans="15:17">
      <c r="P155" s="109" t="s">
        <v>542</v>
      </c>
      <c r="Q155" s="108">
        <v>23</v>
      </c>
    </row>
    <row r="156" spans="15:17">
      <c r="P156" s="109" t="s">
        <v>516</v>
      </c>
      <c r="Q156" s="108">
        <v>846</v>
      </c>
    </row>
    <row r="157" spans="15:17">
      <c r="P157" s="109" t="s">
        <v>517</v>
      </c>
      <c r="Q157" s="108">
        <v>5</v>
      </c>
    </row>
    <row r="158" spans="15:17">
      <c r="O158" s="109" t="s">
        <v>592</v>
      </c>
      <c r="P158" s="109" t="s">
        <v>548</v>
      </c>
      <c r="Q158" s="108">
        <v>0</v>
      </c>
    </row>
    <row r="159" spans="15:17">
      <c r="P159" s="109" t="s">
        <v>547</v>
      </c>
      <c r="Q159" s="108">
        <v>92</v>
      </c>
    </row>
    <row r="160" spans="15:17">
      <c r="P160" s="109" t="s">
        <v>507</v>
      </c>
      <c r="Q160" s="108">
        <v>0</v>
      </c>
    </row>
    <row r="161" spans="15:17">
      <c r="P161" s="109" t="s">
        <v>546</v>
      </c>
      <c r="Q161" s="108">
        <v>0</v>
      </c>
    </row>
    <row r="162" spans="15:17">
      <c r="P162" s="109" t="s">
        <v>545</v>
      </c>
      <c r="Q162" s="108">
        <v>0</v>
      </c>
    </row>
    <row r="163" spans="15:17">
      <c r="P163" s="109" t="s">
        <v>509</v>
      </c>
      <c r="Q163" s="108">
        <v>0</v>
      </c>
    </row>
    <row r="164" spans="15:17">
      <c r="P164" s="109" t="s">
        <v>510</v>
      </c>
      <c r="Q164" s="108">
        <v>0</v>
      </c>
    </row>
    <row r="165" spans="15:17">
      <c r="P165" s="109" t="s">
        <v>511</v>
      </c>
      <c r="Q165" s="108">
        <v>0</v>
      </c>
    </row>
    <row r="166" spans="15:17">
      <c r="P166" s="109" t="s">
        <v>512</v>
      </c>
      <c r="Q166" s="108">
        <v>0</v>
      </c>
    </row>
    <row r="167" spans="15:17">
      <c r="P167" s="109" t="s">
        <v>544</v>
      </c>
      <c r="Q167" s="108">
        <v>0</v>
      </c>
    </row>
    <row r="168" spans="15:17">
      <c r="P168" s="109" t="s">
        <v>543</v>
      </c>
      <c r="Q168" s="108">
        <v>0</v>
      </c>
    </row>
    <row r="169" spans="15:17">
      <c r="P169" s="109" t="s">
        <v>542</v>
      </c>
      <c r="Q169" s="108">
        <v>0</v>
      </c>
    </row>
    <row r="170" spans="15:17">
      <c r="P170" s="109" t="s">
        <v>516</v>
      </c>
      <c r="Q170" s="108">
        <v>0</v>
      </c>
    </row>
    <row r="171" spans="15:17">
      <c r="P171" s="109" t="s">
        <v>517</v>
      </c>
      <c r="Q171" s="108">
        <v>0</v>
      </c>
    </row>
    <row r="172" spans="15:17">
      <c r="O172" s="109" t="s">
        <v>591</v>
      </c>
      <c r="P172" s="109" t="s">
        <v>548</v>
      </c>
      <c r="Q172" s="108">
        <v>0</v>
      </c>
    </row>
    <row r="173" spans="15:17">
      <c r="P173" s="109" t="s">
        <v>547</v>
      </c>
      <c r="Q173" s="108">
        <v>0</v>
      </c>
    </row>
    <row r="174" spans="15:17">
      <c r="P174" s="109" t="s">
        <v>507</v>
      </c>
      <c r="Q174" s="108">
        <v>0</v>
      </c>
    </row>
    <row r="175" spans="15:17">
      <c r="P175" s="109" t="s">
        <v>546</v>
      </c>
      <c r="Q175" s="108">
        <v>0</v>
      </c>
    </row>
    <row r="176" spans="15:17">
      <c r="P176" s="109" t="s">
        <v>545</v>
      </c>
      <c r="Q176" s="108">
        <v>11927</v>
      </c>
    </row>
    <row r="177" spans="15:17">
      <c r="P177" s="109" t="s">
        <v>509</v>
      </c>
      <c r="Q177" s="108">
        <v>1067</v>
      </c>
    </row>
    <row r="178" spans="15:17">
      <c r="P178" s="109" t="s">
        <v>510</v>
      </c>
      <c r="Q178" s="108">
        <v>90</v>
      </c>
    </row>
    <row r="179" spans="15:17">
      <c r="P179" s="109" t="s">
        <v>511</v>
      </c>
      <c r="Q179" s="108">
        <v>289</v>
      </c>
    </row>
    <row r="180" spans="15:17">
      <c r="P180" s="109" t="s">
        <v>512</v>
      </c>
      <c r="Q180" s="108">
        <v>1534</v>
      </c>
    </row>
    <row r="181" spans="15:17">
      <c r="P181" s="109" t="s">
        <v>544</v>
      </c>
      <c r="Q181" s="108">
        <v>23</v>
      </c>
    </row>
    <row r="182" spans="15:17">
      <c r="P182" s="109" t="s">
        <v>543</v>
      </c>
      <c r="Q182" s="108">
        <v>0</v>
      </c>
    </row>
    <row r="183" spans="15:17">
      <c r="P183" s="109" t="s">
        <v>542</v>
      </c>
      <c r="Q183" s="108">
        <v>0</v>
      </c>
    </row>
    <row r="184" spans="15:17">
      <c r="P184" s="109" t="s">
        <v>516</v>
      </c>
      <c r="Q184" s="108">
        <v>0</v>
      </c>
    </row>
    <row r="185" spans="15:17">
      <c r="P185" s="109" t="s">
        <v>517</v>
      </c>
      <c r="Q185" s="108">
        <v>0</v>
      </c>
    </row>
    <row r="186" spans="15:17">
      <c r="O186" s="109" t="s">
        <v>590</v>
      </c>
      <c r="P186" s="109" t="s">
        <v>548</v>
      </c>
      <c r="Q186" s="108">
        <v>0</v>
      </c>
    </row>
    <row r="187" spans="15:17">
      <c r="P187" s="109" t="s">
        <v>547</v>
      </c>
      <c r="Q187" s="108">
        <v>0</v>
      </c>
    </row>
    <row r="188" spans="15:17">
      <c r="P188" s="109" t="s">
        <v>507</v>
      </c>
      <c r="Q188" s="108">
        <v>0</v>
      </c>
    </row>
    <row r="189" spans="15:17">
      <c r="P189" s="109" t="s">
        <v>546</v>
      </c>
      <c r="Q189" s="108">
        <v>30</v>
      </c>
    </row>
    <row r="190" spans="15:17">
      <c r="P190" s="109" t="s">
        <v>545</v>
      </c>
      <c r="Q190" s="108">
        <v>0</v>
      </c>
    </row>
    <row r="191" spans="15:17">
      <c r="P191" s="109" t="s">
        <v>509</v>
      </c>
      <c r="Q191" s="108">
        <v>0</v>
      </c>
    </row>
    <row r="192" spans="15:17">
      <c r="P192" s="109" t="s">
        <v>510</v>
      </c>
      <c r="Q192" s="108">
        <v>0</v>
      </c>
    </row>
    <row r="193" spans="15:17">
      <c r="P193" s="109" t="s">
        <v>511</v>
      </c>
      <c r="Q193" s="108">
        <v>3</v>
      </c>
    </row>
    <row r="194" spans="15:17">
      <c r="P194" s="109" t="s">
        <v>512</v>
      </c>
      <c r="Q194" s="108">
        <v>0</v>
      </c>
    </row>
    <row r="195" spans="15:17">
      <c r="P195" s="109" t="s">
        <v>544</v>
      </c>
      <c r="Q195" s="108">
        <v>0</v>
      </c>
    </row>
    <row r="196" spans="15:17">
      <c r="P196" s="109" t="s">
        <v>543</v>
      </c>
      <c r="Q196" s="108">
        <v>906</v>
      </c>
    </row>
    <row r="197" spans="15:17">
      <c r="P197" s="109" t="s">
        <v>542</v>
      </c>
      <c r="Q197" s="108">
        <v>11</v>
      </c>
    </row>
    <row r="198" spans="15:17">
      <c r="P198" s="109" t="s">
        <v>516</v>
      </c>
      <c r="Q198" s="108">
        <v>0</v>
      </c>
    </row>
    <row r="199" spans="15:17">
      <c r="P199" s="109" t="s">
        <v>517</v>
      </c>
      <c r="Q199" s="108">
        <v>0</v>
      </c>
    </row>
    <row r="200" spans="15:17">
      <c r="O200" s="109" t="s">
        <v>589</v>
      </c>
      <c r="P200" s="109" t="s">
        <v>548</v>
      </c>
      <c r="Q200" s="108">
        <v>26</v>
      </c>
    </row>
    <row r="201" spans="15:17">
      <c r="P201" s="109" t="s">
        <v>547</v>
      </c>
      <c r="Q201" s="108">
        <v>0</v>
      </c>
    </row>
    <row r="202" spans="15:17">
      <c r="P202" s="109" t="s">
        <v>507</v>
      </c>
      <c r="Q202" s="108">
        <v>0</v>
      </c>
    </row>
    <row r="203" spans="15:17">
      <c r="P203" s="109" t="s">
        <v>546</v>
      </c>
      <c r="Q203" s="108">
        <v>150</v>
      </c>
    </row>
    <row r="204" spans="15:17">
      <c r="P204" s="109" t="s">
        <v>545</v>
      </c>
      <c r="Q204" s="108">
        <v>0</v>
      </c>
    </row>
    <row r="205" spans="15:17">
      <c r="P205" s="109" t="s">
        <v>509</v>
      </c>
      <c r="Q205" s="108">
        <v>0</v>
      </c>
    </row>
    <row r="206" spans="15:17">
      <c r="P206" s="109" t="s">
        <v>510</v>
      </c>
      <c r="Q206" s="108">
        <v>0</v>
      </c>
    </row>
    <row r="207" spans="15:17">
      <c r="P207" s="109" t="s">
        <v>511</v>
      </c>
      <c r="Q207" s="108">
        <v>2</v>
      </c>
    </row>
    <row r="208" spans="15:17">
      <c r="P208" s="109" t="s">
        <v>512</v>
      </c>
      <c r="Q208" s="108">
        <v>0</v>
      </c>
    </row>
    <row r="209" spans="15:17">
      <c r="P209" s="109" t="s">
        <v>544</v>
      </c>
      <c r="Q209" s="108">
        <v>0</v>
      </c>
    </row>
    <row r="210" spans="15:17">
      <c r="P210" s="109" t="s">
        <v>543</v>
      </c>
      <c r="Q210" s="108">
        <v>0</v>
      </c>
    </row>
    <row r="211" spans="15:17">
      <c r="P211" s="109" t="s">
        <v>542</v>
      </c>
      <c r="Q211" s="108">
        <v>10</v>
      </c>
    </row>
    <row r="212" spans="15:17">
      <c r="P212" s="109" t="s">
        <v>516</v>
      </c>
      <c r="Q212" s="108">
        <v>14</v>
      </c>
    </row>
    <row r="213" spans="15:17">
      <c r="P213" s="109" t="s">
        <v>517</v>
      </c>
      <c r="Q213" s="108">
        <v>0</v>
      </c>
    </row>
    <row r="214" spans="15:17">
      <c r="O214" s="109" t="s">
        <v>588</v>
      </c>
      <c r="P214" s="109" t="s">
        <v>548</v>
      </c>
      <c r="Q214" s="108">
        <v>0</v>
      </c>
    </row>
    <row r="215" spans="15:17">
      <c r="P215" s="109" t="s">
        <v>547</v>
      </c>
      <c r="Q215" s="108">
        <v>0</v>
      </c>
    </row>
    <row r="216" spans="15:17">
      <c r="P216" s="109" t="s">
        <v>507</v>
      </c>
      <c r="Q216" s="108">
        <v>0</v>
      </c>
    </row>
    <row r="217" spans="15:17">
      <c r="P217" s="109" t="s">
        <v>546</v>
      </c>
      <c r="Q217" s="108">
        <v>185</v>
      </c>
    </row>
    <row r="218" spans="15:17">
      <c r="P218" s="109" t="s">
        <v>545</v>
      </c>
      <c r="Q218" s="108">
        <v>0</v>
      </c>
    </row>
    <row r="219" spans="15:17">
      <c r="P219" s="109" t="s">
        <v>509</v>
      </c>
      <c r="Q219" s="108">
        <v>0</v>
      </c>
    </row>
    <row r="220" spans="15:17">
      <c r="P220" s="109" t="s">
        <v>510</v>
      </c>
      <c r="Q220" s="108">
        <v>0</v>
      </c>
    </row>
    <row r="221" spans="15:17">
      <c r="P221" s="109" t="s">
        <v>511</v>
      </c>
      <c r="Q221" s="108">
        <v>63</v>
      </c>
    </row>
    <row r="222" spans="15:17">
      <c r="P222" s="109" t="s">
        <v>512</v>
      </c>
      <c r="Q222" s="108">
        <v>0</v>
      </c>
    </row>
    <row r="223" spans="15:17">
      <c r="P223" s="109" t="s">
        <v>544</v>
      </c>
      <c r="Q223" s="108">
        <v>12</v>
      </c>
    </row>
    <row r="224" spans="15:17">
      <c r="P224" s="109" t="s">
        <v>543</v>
      </c>
      <c r="Q224" s="108">
        <v>19</v>
      </c>
    </row>
    <row r="225" spans="15:17">
      <c r="P225" s="109" t="s">
        <v>542</v>
      </c>
      <c r="Q225" s="108">
        <v>2</v>
      </c>
    </row>
    <row r="226" spans="15:17">
      <c r="P226" s="109" t="s">
        <v>516</v>
      </c>
      <c r="Q226" s="108">
        <v>831</v>
      </c>
    </row>
    <row r="227" spans="15:17">
      <c r="P227" s="109" t="s">
        <v>517</v>
      </c>
      <c r="Q227" s="108">
        <v>5</v>
      </c>
    </row>
    <row r="228" spans="15:17">
      <c r="O228" s="109" t="s">
        <v>587</v>
      </c>
      <c r="P228" s="109" t="s">
        <v>548</v>
      </c>
      <c r="Q228" s="108">
        <v>0</v>
      </c>
    </row>
    <row r="229" spans="15:17">
      <c r="P229" s="109" t="s">
        <v>547</v>
      </c>
      <c r="Q229" s="108">
        <v>0</v>
      </c>
    </row>
    <row r="230" spans="15:17">
      <c r="P230" s="109" t="s">
        <v>507</v>
      </c>
      <c r="Q230" s="108">
        <v>0</v>
      </c>
    </row>
    <row r="231" spans="15:17">
      <c r="P231" s="109" t="s">
        <v>546</v>
      </c>
      <c r="Q231" s="108">
        <v>0</v>
      </c>
    </row>
    <row r="232" spans="15:17">
      <c r="P232" s="109" t="s">
        <v>545</v>
      </c>
      <c r="Q232" s="108">
        <v>0</v>
      </c>
    </row>
    <row r="233" spans="15:17">
      <c r="P233" s="109" t="s">
        <v>509</v>
      </c>
      <c r="Q233" s="108">
        <v>0</v>
      </c>
    </row>
    <row r="234" spans="15:17">
      <c r="P234" s="109" t="s">
        <v>510</v>
      </c>
      <c r="Q234" s="108">
        <v>0</v>
      </c>
    </row>
    <row r="235" spans="15:17">
      <c r="P235" s="109" t="s">
        <v>511</v>
      </c>
      <c r="Q235" s="108">
        <v>0</v>
      </c>
    </row>
    <row r="236" spans="15:17">
      <c r="P236" s="109" t="s">
        <v>512</v>
      </c>
      <c r="Q236" s="108">
        <v>0</v>
      </c>
    </row>
    <row r="237" spans="15:17">
      <c r="P237" s="109" t="s">
        <v>544</v>
      </c>
      <c r="Q237" s="108">
        <v>241</v>
      </c>
    </row>
    <row r="238" spans="15:17">
      <c r="P238" s="109" t="s">
        <v>543</v>
      </c>
      <c r="Q238" s="108">
        <v>0</v>
      </c>
    </row>
    <row r="239" spans="15:17">
      <c r="P239" s="109" t="s">
        <v>542</v>
      </c>
      <c r="Q239" s="108">
        <v>0</v>
      </c>
    </row>
    <row r="240" spans="15:17">
      <c r="P240" s="109" t="s">
        <v>516</v>
      </c>
      <c r="Q240" s="108">
        <v>0</v>
      </c>
    </row>
    <row r="241" spans="15:17">
      <c r="P241" s="109" t="s">
        <v>517</v>
      </c>
      <c r="Q241" s="108">
        <v>0</v>
      </c>
    </row>
    <row r="242" spans="15:17">
      <c r="O242" s="109" t="s">
        <v>586</v>
      </c>
      <c r="P242" s="109" t="s">
        <v>548</v>
      </c>
      <c r="Q242" s="108">
        <v>0</v>
      </c>
    </row>
    <row r="243" spans="15:17">
      <c r="P243" s="109" t="s">
        <v>547</v>
      </c>
      <c r="Q243" s="108">
        <v>0</v>
      </c>
    </row>
    <row r="244" spans="15:17">
      <c r="P244" s="109" t="s">
        <v>507</v>
      </c>
      <c r="Q244" s="108">
        <v>0</v>
      </c>
    </row>
    <row r="245" spans="15:17">
      <c r="P245" s="109" t="s">
        <v>546</v>
      </c>
      <c r="Q245" s="108">
        <v>0</v>
      </c>
    </row>
    <row r="246" spans="15:17">
      <c r="P246" s="109" t="s">
        <v>545</v>
      </c>
      <c r="Q246" s="108">
        <v>0</v>
      </c>
    </row>
    <row r="247" spans="15:17">
      <c r="P247" s="109" t="s">
        <v>509</v>
      </c>
      <c r="Q247" s="108">
        <v>0</v>
      </c>
    </row>
    <row r="248" spans="15:17">
      <c r="P248" s="109" t="s">
        <v>510</v>
      </c>
      <c r="Q248" s="108">
        <v>0</v>
      </c>
    </row>
    <row r="249" spans="15:17">
      <c r="P249" s="109" t="s">
        <v>511</v>
      </c>
      <c r="Q249" s="108">
        <v>213</v>
      </c>
    </row>
    <row r="250" spans="15:17">
      <c r="P250" s="109" t="s">
        <v>512</v>
      </c>
      <c r="Q250" s="108">
        <v>1</v>
      </c>
    </row>
    <row r="251" spans="15:17">
      <c r="P251" s="109" t="s">
        <v>544</v>
      </c>
      <c r="Q251" s="108">
        <v>5</v>
      </c>
    </row>
    <row r="252" spans="15:17">
      <c r="P252" s="109" t="s">
        <v>543</v>
      </c>
      <c r="Q252" s="108">
        <v>4283</v>
      </c>
    </row>
    <row r="253" spans="15:17">
      <c r="P253" s="109" t="s">
        <v>542</v>
      </c>
      <c r="Q253" s="108">
        <v>620</v>
      </c>
    </row>
    <row r="254" spans="15:17">
      <c r="P254" s="109" t="s">
        <v>516</v>
      </c>
      <c r="Q254" s="108">
        <v>7097</v>
      </c>
    </row>
    <row r="255" spans="15:17">
      <c r="P255" s="109" t="s">
        <v>517</v>
      </c>
      <c r="Q255" s="108">
        <v>78</v>
      </c>
    </row>
    <row r="256" spans="15:17">
      <c r="O256" s="109" t="s">
        <v>585</v>
      </c>
      <c r="P256" s="109" t="s">
        <v>548</v>
      </c>
      <c r="Q256" s="108">
        <v>0</v>
      </c>
    </row>
    <row r="257" spans="15:17">
      <c r="P257" s="109" t="s">
        <v>547</v>
      </c>
      <c r="Q257" s="108">
        <v>0</v>
      </c>
    </row>
    <row r="258" spans="15:17">
      <c r="P258" s="109" t="s">
        <v>507</v>
      </c>
      <c r="Q258" s="108">
        <v>0</v>
      </c>
    </row>
    <row r="259" spans="15:17">
      <c r="P259" s="109" t="s">
        <v>546</v>
      </c>
      <c r="Q259" s="108">
        <v>0</v>
      </c>
    </row>
    <row r="260" spans="15:17">
      <c r="P260" s="109" t="s">
        <v>545</v>
      </c>
      <c r="Q260" s="108">
        <v>0</v>
      </c>
    </row>
    <row r="261" spans="15:17">
      <c r="P261" s="109" t="s">
        <v>509</v>
      </c>
      <c r="Q261" s="108">
        <v>0</v>
      </c>
    </row>
    <row r="262" spans="15:17">
      <c r="P262" s="109" t="s">
        <v>510</v>
      </c>
      <c r="Q262" s="108">
        <v>0</v>
      </c>
    </row>
    <row r="263" spans="15:17">
      <c r="P263" s="109" t="s">
        <v>511</v>
      </c>
      <c r="Q263" s="108">
        <v>203</v>
      </c>
    </row>
    <row r="264" spans="15:17">
      <c r="P264" s="109" t="s">
        <v>512</v>
      </c>
      <c r="Q264" s="108">
        <v>0</v>
      </c>
    </row>
    <row r="265" spans="15:17">
      <c r="P265" s="109" t="s">
        <v>544</v>
      </c>
      <c r="Q265" s="108">
        <v>0</v>
      </c>
    </row>
    <row r="266" spans="15:17">
      <c r="P266" s="109" t="s">
        <v>543</v>
      </c>
      <c r="Q266" s="108">
        <v>4283</v>
      </c>
    </row>
    <row r="267" spans="15:17">
      <c r="P267" s="109" t="s">
        <v>542</v>
      </c>
      <c r="Q267" s="108">
        <v>0</v>
      </c>
    </row>
    <row r="268" spans="15:17">
      <c r="P268" s="109" t="s">
        <v>516</v>
      </c>
      <c r="Q268" s="108">
        <v>5404</v>
      </c>
    </row>
    <row r="269" spans="15:17">
      <c r="P269" s="109" t="s">
        <v>517</v>
      </c>
      <c r="Q269" s="108">
        <v>0</v>
      </c>
    </row>
    <row r="270" spans="15:17">
      <c r="O270" s="109" t="s">
        <v>584</v>
      </c>
      <c r="P270" s="109" t="s">
        <v>548</v>
      </c>
      <c r="Q270" s="108">
        <v>0</v>
      </c>
    </row>
    <row r="271" spans="15:17">
      <c r="P271" s="109" t="s">
        <v>547</v>
      </c>
      <c r="Q271" s="108">
        <v>0</v>
      </c>
    </row>
    <row r="272" spans="15:17">
      <c r="P272" s="109" t="s">
        <v>507</v>
      </c>
      <c r="Q272" s="108">
        <v>0</v>
      </c>
    </row>
    <row r="273" spans="15:17">
      <c r="P273" s="109" t="s">
        <v>546</v>
      </c>
      <c r="Q273" s="108">
        <v>0</v>
      </c>
    </row>
    <row r="274" spans="15:17">
      <c r="P274" s="109" t="s">
        <v>545</v>
      </c>
      <c r="Q274" s="108">
        <v>0</v>
      </c>
    </row>
    <row r="275" spans="15:17">
      <c r="P275" s="109" t="s">
        <v>509</v>
      </c>
      <c r="Q275" s="108">
        <v>0</v>
      </c>
    </row>
    <row r="276" spans="15:17">
      <c r="P276" s="109" t="s">
        <v>510</v>
      </c>
      <c r="Q276" s="108">
        <v>0</v>
      </c>
    </row>
    <row r="277" spans="15:17">
      <c r="P277" s="109" t="s">
        <v>511</v>
      </c>
      <c r="Q277" s="108">
        <v>0</v>
      </c>
    </row>
    <row r="278" spans="15:17">
      <c r="P278" s="109" t="s">
        <v>512</v>
      </c>
      <c r="Q278" s="108">
        <v>0</v>
      </c>
    </row>
    <row r="279" spans="15:17">
      <c r="P279" s="109" t="s">
        <v>544</v>
      </c>
      <c r="Q279" s="108">
        <v>0</v>
      </c>
    </row>
    <row r="280" spans="15:17">
      <c r="P280" s="109" t="s">
        <v>543</v>
      </c>
      <c r="Q280" s="108">
        <v>0</v>
      </c>
    </row>
    <row r="281" spans="15:17">
      <c r="P281" s="109" t="s">
        <v>542</v>
      </c>
      <c r="Q281" s="108">
        <v>0</v>
      </c>
    </row>
    <row r="282" spans="15:17">
      <c r="P282" s="109" t="s">
        <v>516</v>
      </c>
      <c r="Q282" s="108">
        <v>34</v>
      </c>
    </row>
    <row r="283" spans="15:17">
      <c r="P283" s="109" t="s">
        <v>517</v>
      </c>
      <c r="Q283" s="108">
        <v>0</v>
      </c>
    </row>
    <row r="284" spans="15:17">
      <c r="O284" s="109" t="s">
        <v>583</v>
      </c>
      <c r="P284" s="109" t="s">
        <v>548</v>
      </c>
      <c r="Q284" s="108">
        <v>0</v>
      </c>
    </row>
    <row r="285" spans="15:17">
      <c r="P285" s="109" t="s">
        <v>547</v>
      </c>
      <c r="Q285" s="108">
        <v>0</v>
      </c>
    </row>
    <row r="286" spans="15:17">
      <c r="P286" s="109" t="s">
        <v>507</v>
      </c>
      <c r="Q286" s="108">
        <v>0</v>
      </c>
    </row>
    <row r="287" spans="15:17">
      <c r="P287" s="109" t="s">
        <v>546</v>
      </c>
      <c r="Q287" s="108">
        <v>0</v>
      </c>
    </row>
    <row r="288" spans="15:17">
      <c r="P288" s="109" t="s">
        <v>545</v>
      </c>
      <c r="Q288" s="108">
        <v>0</v>
      </c>
    </row>
    <row r="289" spans="15:17">
      <c r="P289" s="109" t="s">
        <v>509</v>
      </c>
      <c r="Q289" s="108">
        <v>0</v>
      </c>
    </row>
    <row r="290" spans="15:17">
      <c r="P290" s="109" t="s">
        <v>510</v>
      </c>
      <c r="Q290" s="108">
        <v>0</v>
      </c>
    </row>
    <row r="291" spans="15:17">
      <c r="P291" s="109" t="s">
        <v>511</v>
      </c>
      <c r="Q291" s="108">
        <v>1</v>
      </c>
    </row>
    <row r="292" spans="15:17">
      <c r="P292" s="109" t="s">
        <v>512</v>
      </c>
      <c r="Q292" s="108">
        <v>1</v>
      </c>
    </row>
    <row r="293" spans="15:17">
      <c r="P293" s="109" t="s">
        <v>544</v>
      </c>
      <c r="Q293" s="108">
        <v>5</v>
      </c>
    </row>
    <row r="294" spans="15:17">
      <c r="P294" s="109" t="s">
        <v>543</v>
      </c>
      <c r="Q294" s="108">
        <v>0</v>
      </c>
    </row>
    <row r="295" spans="15:17">
      <c r="P295" s="109" t="s">
        <v>542</v>
      </c>
      <c r="Q295" s="108">
        <v>620</v>
      </c>
    </row>
    <row r="296" spans="15:17">
      <c r="P296" s="109" t="s">
        <v>516</v>
      </c>
      <c r="Q296" s="108">
        <v>511</v>
      </c>
    </row>
    <row r="297" spans="15:17">
      <c r="P297" s="109" t="s">
        <v>517</v>
      </c>
      <c r="Q297" s="108">
        <v>69</v>
      </c>
    </row>
    <row r="298" spans="15:17">
      <c r="O298" s="109" t="s">
        <v>582</v>
      </c>
      <c r="P298" s="109" t="s">
        <v>548</v>
      </c>
      <c r="Q298" s="108">
        <v>0</v>
      </c>
    </row>
    <row r="299" spans="15:17">
      <c r="P299" s="109" t="s">
        <v>547</v>
      </c>
      <c r="Q299" s="108">
        <v>0</v>
      </c>
    </row>
    <row r="300" spans="15:17">
      <c r="P300" s="109" t="s">
        <v>507</v>
      </c>
      <c r="Q300" s="108">
        <v>0</v>
      </c>
    </row>
    <row r="301" spans="15:17">
      <c r="P301" s="109" t="s">
        <v>546</v>
      </c>
      <c r="Q301" s="108">
        <v>0</v>
      </c>
    </row>
    <row r="302" spans="15:17">
      <c r="P302" s="109" t="s">
        <v>545</v>
      </c>
      <c r="Q302" s="108">
        <v>0</v>
      </c>
    </row>
    <row r="303" spans="15:17">
      <c r="P303" s="109" t="s">
        <v>509</v>
      </c>
      <c r="Q303" s="108">
        <v>0</v>
      </c>
    </row>
    <row r="304" spans="15:17">
      <c r="P304" s="109" t="s">
        <v>510</v>
      </c>
      <c r="Q304" s="108">
        <v>0</v>
      </c>
    </row>
    <row r="305" spans="15:17">
      <c r="P305" s="109" t="s">
        <v>511</v>
      </c>
      <c r="Q305" s="108">
        <v>0</v>
      </c>
    </row>
    <row r="306" spans="15:17">
      <c r="P306" s="109" t="s">
        <v>512</v>
      </c>
      <c r="Q306" s="108">
        <v>0</v>
      </c>
    </row>
    <row r="307" spans="15:17">
      <c r="P307" s="109" t="s">
        <v>544</v>
      </c>
      <c r="Q307" s="108">
        <v>0</v>
      </c>
    </row>
    <row r="308" spans="15:17">
      <c r="P308" s="109" t="s">
        <v>543</v>
      </c>
      <c r="Q308" s="108">
        <v>0</v>
      </c>
    </row>
    <row r="309" spans="15:17">
      <c r="P309" s="109" t="s">
        <v>542</v>
      </c>
      <c r="Q309" s="108">
        <v>0</v>
      </c>
    </row>
    <row r="310" spans="15:17">
      <c r="P310" s="109" t="s">
        <v>516</v>
      </c>
      <c r="Q310" s="108">
        <v>574</v>
      </c>
    </row>
    <row r="311" spans="15:17">
      <c r="P311" s="109" t="s">
        <v>517</v>
      </c>
      <c r="Q311" s="108">
        <v>0</v>
      </c>
    </row>
    <row r="312" spans="15:17">
      <c r="O312" s="109" t="s">
        <v>581</v>
      </c>
      <c r="P312" s="109" t="s">
        <v>548</v>
      </c>
      <c r="Q312" s="108">
        <v>0</v>
      </c>
    </row>
    <row r="313" spans="15:17">
      <c r="P313" s="109" t="s">
        <v>547</v>
      </c>
      <c r="Q313" s="108">
        <v>0</v>
      </c>
    </row>
    <row r="314" spans="15:17">
      <c r="P314" s="109" t="s">
        <v>507</v>
      </c>
      <c r="Q314" s="108">
        <v>0</v>
      </c>
    </row>
    <row r="315" spans="15:17">
      <c r="P315" s="109" t="s">
        <v>546</v>
      </c>
      <c r="Q315" s="108">
        <v>0</v>
      </c>
    </row>
    <row r="316" spans="15:17">
      <c r="P316" s="109" t="s">
        <v>545</v>
      </c>
      <c r="Q316" s="108">
        <v>0</v>
      </c>
    </row>
    <row r="317" spans="15:17">
      <c r="P317" s="109" t="s">
        <v>509</v>
      </c>
      <c r="Q317" s="108">
        <v>0</v>
      </c>
    </row>
    <row r="318" spans="15:17">
      <c r="P318" s="109" t="s">
        <v>510</v>
      </c>
      <c r="Q318" s="108">
        <v>0</v>
      </c>
    </row>
    <row r="319" spans="15:17">
      <c r="P319" s="109" t="s">
        <v>511</v>
      </c>
      <c r="Q319" s="108">
        <v>1</v>
      </c>
    </row>
    <row r="320" spans="15:17">
      <c r="P320" s="109" t="s">
        <v>512</v>
      </c>
      <c r="Q320" s="108">
        <v>0</v>
      </c>
    </row>
    <row r="321" spans="15:17">
      <c r="P321" s="109" t="s">
        <v>544</v>
      </c>
      <c r="Q321" s="108">
        <v>0</v>
      </c>
    </row>
    <row r="322" spans="15:17">
      <c r="P322" s="109" t="s">
        <v>543</v>
      </c>
      <c r="Q322" s="108">
        <v>0</v>
      </c>
    </row>
    <row r="323" spans="15:17">
      <c r="P323" s="109" t="s">
        <v>542</v>
      </c>
      <c r="Q323" s="108">
        <v>0</v>
      </c>
    </row>
    <row r="324" spans="15:17">
      <c r="P324" s="109" t="s">
        <v>516</v>
      </c>
      <c r="Q324" s="108">
        <v>525</v>
      </c>
    </row>
    <row r="325" spans="15:17">
      <c r="P325" s="109" t="s">
        <v>517</v>
      </c>
      <c r="Q325" s="108">
        <v>0</v>
      </c>
    </row>
    <row r="326" spans="15:17">
      <c r="O326" s="109" t="s">
        <v>580</v>
      </c>
      <c r="P326" s="109" t="s">
        <v>548</v>
      </c>
      <c r="Q326" s="108">
        <v>0</v>
      </c>
    </row>
    <row r="327" spans="15:17">
      <c r="P327" s="109" t="s">
        <v>547</v>
      </c>
      <c r="Q327" s="108">
        <v>0</v>
      </c>
    </row>
    <row r="328" spans="15:17">
      <c r="P328" s="109" t="s">
        <v>507</v>
      </c>
      <c r="Q328" s="108">
        <v>0</v>
      </c>
    </row>
    <row r="329" spans="15:17">
      <c r="P329" s="109" t="s">
        <v>546</v>
      </c>
      <c r="Q329" s="108">
        <v>0</v>
      </c>
    </row>
    <row r="330" spans="15:17">
      <c r="P330" s="109" t="s">
        <v>545</v>
      </c>
      <c r="Q330" s="108">
        <v>0</v>
      </c>
    </row>
    <row r="331" spans="15:17">
      <c r="P331" s="109" t="s">
        <v>509</v>
      </c>
      <c r="Q331" s="108">
        <v>0</v>
      </c>
    </row>
    <row r="332" spans="15:17">
      <c r="P332" s="109" t="s">
        <v>510</v>
      </c>
      <c r="Q332" s="108">
        <v>0</v>
      </c>
    </row>
    <row r="333" spans="15:17">
      <c r="P333" s="109" t="s">
        <v>511</v>
      </c>
      <c r="Q333" s="108">
        <v>6</v>
      </c>
    </row>
    <row r="334" spans="15:17">
      <c r="P334" s="109" t="s">
        <v>512</v>
      </c>
      <c r="Q334" s="108">
        <v>0</v>
      </c>
    </row>
    <row r="335" spans="15:17">
      <c r="P335" s="109" t="s">
        <v>544</v>
      </c>
      <c r="Q335" s="108">
        <v>0</v>
      </c>
    </row>
    <row r="336" spans="15:17">
      <c r="P336" s="109" t="s">
        <v>543</v>
      </c>
      <c r="Q336" s="108">
        <v>0</v>
      </c>
    </row>
    <row r="337" spans="15:17">
      <c r="P337" s="109" t="s">
        <v>542</v>
      </c>
      <c r="Q337" s="108">
        <v>0</v>
      </c>
    </row>
    <row r="338" spans="15:17">
      <c r="P338" s="109" t="s">
        <v>516</v>
      </c>
      <c r="Q338" s="108">
        <v>24</v>
      </c>
    </row>
    <row r="339" spans="15:17">
      <c r="P339" s="109" t="s">
        <v>517</v>
      </c>
      <c r="Q339" s="108">
        <v>0</v>
      </c>
    </row>
    <row r="340" spans="15:17">
      <c r="O340" s="109" t="s">
        <v>579</v>
      </c>
      <c r="P340" s="109" t="s">
        <v>548</v>
      </c>
      <c r="Q340" s="108">
        <v>0</v>
      </c>
    </row>
    <row r="341" spans="15:17">
      <c r="P341" s="109" t="s">
        <v>547</v>
      </c>
      <c r="Q341" s="108">
        <v>0</v>
      </c>
    </row>
    <row r="342" spans="15:17">
      <c r="P342" s="109" t="s">
        <v>507</v>
      </c>
      <c r="Q342" s="108">
        <v>0</v>
      </c>
    </row>
    <row r="343" spans="15:17">
      <c r="P343" s="109" t="s">
        <v>546</v>
      </c>
      <c r="Q343" s="108">
        <v>0</v>
      </c>
    </row>
    <row r="344" spans="15:17">
      <c r="P344" s="109" t="s">
        <v>545</v>
      </c>
      <c r="Q344" s="108">
        <v>0</v>
      </c>
    </row>
    <row r="345" spans="15:17">
      <c r="P345" s="109" t="s">
        <v>509</v>
      </c>
      <c r="Q345" s="108">
        <v>0</v>
      </c>
    </row>
    <row r="346" spans="15:17">
      <c r="P346" s="109" t="s">
        <v>510</v>
      </c>
      <c r="Q346" s="108">
        <v>0</v>
      </c>
    </row>
    <row r="347" spans="15:17">
      <c r="P347" s="109" t="s">
        <v>511</v>
      </c>
      <c r="Q347" s="108">
        <v>0</v>
      </c>
    </row>
    <row r="348" spans="15:17">
      <c r="P348" s="109" t="s">
        <v>512</v>
      </c>
      <c r="Q348" s="108">
        <v>0</v>
      </c>
    </row>
    <row r="349" spans="15:17">
      <c r="P349" s="109" t="s">
        <v>544</v>
      </c>
      <c r="Q349" s="108">
        <v>0</v>
      </c>
    </row>
    <row r="350" spans="15:17">
      <c r="P350" s="109" t="s">
        <v>543</v>
      </c>
      <c r="Q350" s="108">
        <v>0</v>
      </c>
    </row>
    <row r="351" spans="15:17">
      <c r="P351" s="109" t="s">
        <v>542</v>
      </c>
      <c r="Q351" s="108">
        <v>0</v>
      </c>
    </row>
    <row r="352" spans="15:17">
      <c r="P352" s="109" t="s">
        <v>516</v>
      </c>
      <c r="Q352" s="108">
        <v>11</v>
      </c>
    </row>
    <row r="353" spans="15:17">
      <c r="P353" s="109" t="s">
        <v>517</v>
      </c>
      <c r="Q353" s="108">
        <v>0</v>
      </c>
    </row>
    <row r="354" spans="15:17">
      <c r="O354" s="109" t="s">
        <v>578</v>
      </c>
      <c r="P354" s="109" t="s">
        <v>548</v>
      </c>
      <c r="Q354" s="108">
        <v>0</v>
      </c>
    </row>
    <row r="355" spans="15:17">
      <c r="P355" s="109" t="s">
        <v>547</v>
      </c>
      <c r="Q355" s="108">
        <v>0</v>
      </c>
    </row>
    <row r="356" spans="15:17">
      <c r="P356" s="109" t="s">
        <v>507</v>
      </c>
      <c r="Q356" s="108">
        <v>0</v>
      </c>
    </row>
    <row r="357" spans="15:17">
      <c r="P357" s="109" t="s">
        <v>546</v>
      </c>
      <c r="Q357" s="108">
        <v>0</v>
      </c>
    </row>
    <row r="358" spans="15:17">
      <c r="P358" s="109" t="s">
        <v>545</v>
      </c>
      <c r="Q358" s="108">
        <v>0</v>
      </c>
    </row>
    <row r="359" spans="15:17">
      <c r="P359" s="109" t="s">
        <v>509</v>
      </c>
      <c r="Q359" s="108">
        <v>0</v>
      </c>
    </row>
    <row r="360" spans="15:17">
      <c r="P360" s="109" t="s">
        <v>510</v>
      </c>
      <c r="Q360" s="108">
        <v>0</v>
      </c>
    </row>
    <row r="361" spans="15:17">
      <c r="P361" s="109" t="s">
        <v>511</v>
      </c>
      <c r="Q361" s="108">
        <v>1</v>
      </c>
    </row>
    <row r="362" spans="15:17">
      <c r="P362" s="109" t="s">
        <v>512</v>
      </c>
      <c r="Q362" s="108">
        <v>0</v>
      </c>
    </row>
    <row r="363" spans="15:17">
      <c r="P363" s="109" t="s">
        <v>544</v>
      </c>
      <c r="Q363" s="108">
        <v>0</v>
      </c>
    </row>
    <row r="364" spans="15:17">
      <c r="P364" s="109" t="s">
        <v>543</v>
      </c>
      <c r="Q364" s="108">
        <v>0</v>
      </c>
    </row>
    <row r="365" spans="15:17">
      <c r="P365" s="109" t="s">
        <v>542</v>
      </c>
      <c r="Q365" s="108">
        <v>0</v>
      </c>
    </row>
    <row r="366" spans="15:17">
      <c r="P366" s="109" t="s">
        <v>516</v>
      </c>
      <c r="Q366" s="108">
        <v>14</v>
      </c>
    </row>
    <row r="367" spans="15:17">
      <c r="P367" s="109" t="s">
        <v>517</v>
      </c>
      <c r="Q367" s="108">
        <v>9</v>
      </c>
    </row>
    <row r="368" spans="15:17">
      <c r="O368" s="109" t="s">
        <v>577</v>
      </c>
      <c r="P368" s="109" t="s">
        <v>548</v>
      </c>
      <c r="Q368" s="108">
        <v>0</v>
      </c>
    </row>
    <row r="369" spans="15:17">
      <c r="P369" s="109" t="s">
        <v>547</v>
      </c>
      <c r="Q369" s="108">
        <v>0</v>
      </c>
    </row>
    <row r="370" spans="15:17">
      <c r="P370" s="109" t="s">
        <v>507</v>
      </c>
      <c r="Q370" s="108">
        <v>0</v>
      </c>
    </row>
    <row r="371" spans="15:17">
      <c r="P371" s="109" t="s">
        <v>546</v>
      </c>
      <c r="Q371" s="108">
        <v>0</v>
      </c>
    </row>
    <row r="372" spans="15:17">
      <c r="P372" s="109" t="s">
        <v>545</v>
      </c>
      <c r="Q372" s="108">
        <v>0</v>
      </c>
    </row>
    <row r="373" spans="15:17">
      <c r="P373" s="109" t="s">
        <v>509</v>
      </c>
      <c r="Q373" s="108">
        <v>0</v>
      </c>
    </row>
    <row r="374" spans="15:17">
      <c r="P374" s="109" t="s">
        <v>510</v>
      </c>
      <c r="Q374" s="108">
        <v>0</v>
      </c>
    </row>
    <row r="375" spans="15:17">
      <c r="P375" s="109" t="s">
        <v>511</v>
      </c>
      <c r="Q375" s="108">
        <v>0</v>
      </c>
    </row>
    <row r="376" spans="15:17">
      <c r="P376" s="109" t="s">
        <v>512</v>
      </c>
      <c r="Q376" s="108">
        <v>0</v>
      </c>
    </row>
    <row r="377" spans="15:17">
      <c r="P377" s="109" t="s">
        <v>544</v>
      </c>
      <c r="Q377" s="108">
        <v>0</v>
      </c>
    </row>
    <row r="378" spans="15:17">
      <c r="P378" s="109" t="s">
        <v>543</v>
      </c>
      <c r="Q378" s="108">
        <v>15</v>
      </c>
    </row>
    <row r="379" spans="15:17">
      <c r="P379" s="109" t="s">
        <v>542</v>
      </c>
      <c r="Q379" s="108">
        <v>99</v>
      </c>
    </row>
    <row r="380" spans="15:17">
      <c r="P380" s="109" t="s">
        <v>516</v>
      </c>
      <c r="Q380" s="108">
        <v>9490</v>
      </c>
    </row>
    <row r="381" spans="15:17">
      <c r="P381" s="109" t="s">
        <v>517</v>
      </c>
      <c r="Q381" s="108">
        <v>1019</v>
      </c>
    </row>
    <row r="382" spans="15:17">
      <c r="O382" s="109" t="s">
        <v>576</v>
      </c>
      <c r="P382" s="109" t="s">
        <v>548</v>
      </c>
      <c r="Q382" s="108">
        <v>25</v>
      </c>
    </row>
    <row r="383" spans="15:17">
      <c r="P383" s="109" t="s">
        <v>547</v>
      </c>
      <c r="Q383" s="108">
        <v>37</v>
      </c>
    </row>
    <row r="384" spans="15:17">
      <c r="P384" s="109" t="s">
        <v>507</v>
      </c>
      <c r="Q384" s="108">
        <v>82</v>
      </c>
    </row>
    <row r="385" spans="15:17">
      <c r="P385" s="109" t="s">
        <v>546</v>
      </c>
      <c r="Q385" s="108">
        <v>0</v>
      </c>
    </row>
    <row r="386" spans="15:17">
      <c r="P386" s="109" t="s">
        <v>545</v>
      </c>
      <c r="Q386" s="108">
        <v>-112</v>
      </c>
    </row>
    <row r="387" spans="15:17">
      <c r="P387" s="109" t="s">
        <v>509</v>
      </c>
      <c r="Q387" s="108">
        <v>1281</v>
      </c>
    </row>
    <row r="388" spans="15:17">
      <c r="P388" s="109" t="s">
        <v>510</v>
      </c>
      <c r="Q388" s="108">
        <v>32</v>
      </c>
    </row>
    <row r="389" spans="15:17">
      <c r="P389" s="109" t="s">
        <v>511</v>
      </c>
      <c r="Q389" s="108">
        <v>262</v>
      </c>
    </row>
    <row r="390" spans="15:17">
      <c r="P390" s="109" t="s">
        <v>512</v>
      </c>
      <c r="Q390" s="108">
        <v>-31</v>
      </c>
    </row>
    <row r="391" spans="15:17">
      <c r="P391" s="109" t="s">
        <v>544</v>
      </c>
      <c r="Q391" s="108">
        <v>-223</v>
      </c>
    </row>
    <row r="392" spans="15:17">
      <c r="P392" s="109" t="s">
        <v>543</v>
      </c>
      <c r="Q392" s="108">
        <v>1647</v>
      </c>
    </row>
    <row r="393" spans="15:17">
      <c r="P393" s="109" t="s">
        <v>542</v>
      </c>
      <c r="Q393" s="108">
        <v>0</v>
      </c>
    </row>
    <row r="394" spans="15:17">
      <c r="P394" s="109" t="s">
        <v>516</v>
      </c>
      <c r="Q394" s="108">
        <v>0</v>
      </c>
    </row>
    <row r="395" spans="15:17">
      <c r="P395" s="109" t="s">
        <v>517</v>
      </c>
      <c r="Q395" s="108">
        <v>0</v>
      </c>
    </row>
    <row r="396" spans="15:17">
      <c r="O396" s="109" t="s">
        <v>575</v>
      </c>
      <c r="P396" s="109" t="s">
        <v>548</v>
      </c>
      <c r="Q396" s="108">
        <v>654</v>
      </c>
    </row>
    <row r="397" spans="15:17">
      <c r="P397" s="109" t="s">
        <v>547</v>
      </c>
      <c r="Q397" s="108">
        <v>297</v>
      </c>
    </row>
    <row r="398" spans="15:17">
      <c r="P398" s="109" t="s">
        <v>507</v>
      </c>
      <c r="Q398" s="108">
        <v>478</v>
      </c>
    </row>
    <row r="399" spans="15:17">
      <c r="P399" s="109" t="s">
        <v>546</v>
      </c>
      <c r="Q399" s="108">
        <v>1275</v>
      </c>
    </row>
    <row r="400" spans="15:17">
      <c r="P400" s="109" t="s">
        <v>545</v>
      </c>
      <c r="Q400" s="108">
        <v>0</v>
      </c>
    </row>
    <row r="401" spans="15:17">
      <c r="P401" s="109" t="s">
        <v>509</v>
      </c>
      <c r="Q401" s="108">
        <v>1196</v>
      </c>
    </row>
    <row r="402" spans="15:17">
      <c r="P402" s="109" t="s">
        <v>510</v>
      </c>
      <c r="Q402" s="108">
        <v>458</v>
      </c>
    </row>
    <row r="403" spans="15:17">
      <c r="P403" s="109" t="s">
        <v>511</v>
      </c>
      <c r="Q403" s="108">
        <v>4286</v>
      </c>
    </row>
    <row r="404" spans="15:17">
      <c r="P404" s="109" t="s">
        <v>512</v>
      </c>
      <c r="Q404" s="108">
        <v>257</v>
      </c>
    </row>
    <row r="405" spans="15:17">
      <c r="P405" s="109" t="s">
        <v>544</v>
      </c>
      <c r="Q405" s="108">
        <v>1066</v>
      </c>
    </row>
    <row r="406" spans="15:17">
      <c r="P406" s="109" t="s">
        <v>543</v>
      </c>
      <c r="Q406" s="108">
        <v>926</v>
      </c>
    </row>
    <row r="407" spans="15:17">
      <c r="P407" s="109" t="s">
        <v>542</v>
      </c>
      <c r="Q407" s="108">
        <v>307</v>
      </c>
    </row>
    <row r="408" spans="15:17">
      <c r="P408" s="109" t="s">
        <v>516</v>
      </c>
      <c r="Q408" s="108">
        <v>113746</v>
      </c>
    </row>
    <row r="409" spans="15:17">
      <c r="P409" s="109" t="s">
        <v>517</v>
      </c>
      <c r="Q409" s="108">
        <v>4467</v>
      </c>
    </row>
    <row r="410" spans="15:17">
      <c r="O410" s="109" t="s">
        <v>574</v>
      </c>
      <c r="P410" s="109" t="s">
        <v>548</v>
      </c>
      <c r="Q410" s="108">
        <v>576</v>
      </c>
    </row>
    <row r="411" spans="15:17">
      <c r="P411" s="109" t="s">
        <v>547</v>
      </c>
      <c r="Q411" s="108">
        <v>297</v>
      </c>
    </row>
    <row r="412" spans="15:17">
      <c r="P412" s="109" t="s">
        <v>507</v>
      </c>
      <c r="Q412" s="108">
        <v>20</v>
      </c>
    </row>
    <row r="413" spans="15:17">
      <c r="P413" s="109" t="s">
        <v>546</v>
      </c>
      <c r="Q413" s="108">
        <v>1275</v>
      </c>
    </row>
    <row r="414" spans="15:17">
      <c r="P414" s="109" t="s">
        <v>545</v>
      </c>
      <c r="Q414" s="108">
        <v>0</v>
      </c>
    </row>
    <row r="415" spans="15:17">
      <c r="P415" s="109" t="s">
        <v>509</v>
      </c>
      <c r="Q415" s="108">
        <v>1196</v>
      </c>
    </row>
    <row r="416" spans="15:17">
      <c r="P416" s="109" t="s">
        <v>510</v>
      </c>
      <c r="Q416" s="108">
        <v>458</v>
      </c>
    </row>
    <row r="417" spans="15:17">
      <c r="P417" s="109" t="s">
        <v>511</v>
      </c>
      <c r="Q417" s="108">
        <v>4286</v>
      </c>
    </row>
    <row r="418" spans="15:17">
      <c r="P418" s="109" t="s">
        <v>512</v>
      </c>
      <c r="Q418" s="108">
        <v>257</v>
      </c>
    </row>
    <row r="419" spans="15:17">
      <c r="P419" s="109" t="s">
        <v>544</v>
      </c>
      <c r="Q419" s="108">
        <v>206</v>
      </c>
    </row>
    <row r="420" spans="15:17">
      <c r="P420" s="109" t="s">
        <v>543</v>
      </c>
      <c r="Q420" s="108">
        <v>382</v>
      </c>
    </row>
    <row r="421" spans="15:17">
      <c r="P421" s="109" t="s">
        <v>542</v>
      </c>
      <c r="Q421" s="108">
        <v>307</v>
      </c>
    </row>
    <row r="422" spans="15:17">
      <c r="P422" s="109" t="s">
        <v>516</v>
      </c>
      <c r="Q422" s="108">
        <v>113746</v>
      </c>
    </row>
    <row r="423" spans="15:17">
      <c r="P423" s="109" t="s">
        <v>517</v>
      </c>
      <c r="Q423" s="108">
        <v>4467</v>
      </c>
    </row>
    <row r="424" spans="15:17">
      <c r="O424" s="109" t="s">
        <v>573</v>
      </c>
      <c r="P424" s="109" t="s">
        <v>548</v>
      </c>
      <c r="Q424" s="108">
        <v>576</v>
      </c>
    </row>
    <row r="425" spans="15:17">
      <c r="P425" s="109" t="s">
        <v>547</v>
      </c>
      <c r="Q425" s="108">
        <v>296</v>
      </c>
    </row>
    <row r="426" spans="15:17">
      <c r="P426" s="109" t="s">
        <v>507</v>
      </c>
      <c r="Q426" s="108">
        <v>18</v>
      </c>
    </row>
    <row r="427" spans="15:17">
      <c r="P427" s="109" t="s">
        <v>546</v>
      </c>
      <c r="Q427" s="108">
        <v>426</v>
      </c>
    </row>
    <row r="428" spans="15:17">
      <c r="P428" s="109" t="s">
        <v>545</v>
      </c>
      <c r="Q428" s="108">
        <v>0</v>
      </c>
    </row>
    <row r="429" spans="15:17">
      <c r="P429" s="109" t="s">
        <v>509</v>
      </c>
      <c r="Q429" s="108">
        <v>0</v>
      </c>
    </row>
    <row r="430" spans="15:17">
      <c r="P430" s="109" t="s">
        <v>510</v>
      </c>
      <c r="Q430" s="108">
        <v>1</v>
      </c>
    </row>
    <row r="431" spans="15:17">
      <c r="P431" s="109" t="s">
        <v>511</v>
      </c>
      <c r="Q431" s="108">
        <v>263</v>
      </c>
    </row>
    <row r="432" spans="15:17">
      <c r="P432" s="109" t="s">
        <v>512</v>
      </c>
      <c r="Q432" s="108">
        <v>192</v>
      </c>
    </row>
    <row r="433" spans="15:17">
      <c r="P433" s="109" t="s">
        <v>544</v>
      </c>
      <c r="Q433" s="108">
        <v>160</v>
      </c>
    </row>
    <row r="434" spans="15:17">
      <c r="P434" s="109" t="s">
        <v>543</v>
      </c>
      <c r="Q434" s="108">
        <v>258</v>
      </c>
    </row>
    <row r="435" spans="15:17">
      <c r="P435" s="109" t="s">
        <v>542</v>
      </c>
      <c r="Q435" s="108">
        <v>295</v>
      </c>
    </row>
    <row r="436" spans="15:17">
      <c r="P436" s="109" t="s">
        <v>516</v>
      </c>
      <c r="Q436" s="108">
        <v>43374</v>
      </c>
    </row>
    <row r="437" spans="15:17">
      <c r="P437" s="109" t="s">
        <v>517</v>
      </c>
      <c r="Q437" s="108">
        <v>443</v>
      </c>
    </row>
    <row r="438" spans="15:17">
      <c r="O438" s="109" t="s">
        <v>572</v>
      </c>
      <c r="P438" s="109" t="s">
        <v>548</v>
      </c>
      <c r="Q438" s="108">
        <v>0</v>
      </c>
    </row>
    <row r="439" spans="15:17">
      <c r="P439" s="109" t="s">
        <v>547</v>
      </c>
      <c r="Q439" s="108">
        <v>0</v>
      </c>
    </row>
    <row r="440" spans="15:17">
      <c r="P440" s="109" t="s">
        <v>507</v>
      </c>
      <c r="Q440" s="108">
        <v>0</v>
      </c>
    </row>
    <row r="441" spans="15:17">
      <c r="P441" s="109" t="s">
        <v>546</v>
      </c>
      <c r="Q441" s="108">
        <v>0</v>
      </c>
    </row>
    <row r="442" spans="15:17">
      <c r="P442" s="109" t="s">
        <v>545</v>
      </c>
      <c r="Q442" s="108">
        <v>0</v>
      </c>
    </row>
    <row r="443" spans="15:17">
      <c r="P443" s="109" t="s">
        <v>509</v>
      </c>
      <c r="Q443" s="108">
        <v>0</v>
      </c>
    </row>
    <row r="444" spans="15:17">
      <c r="P444" s="109" t="s">
        <v>510</v>
      </c>
      <c r="Q444" s="108">
        <v>0</v>
      </c>
    </row>
    <row r="445" spans="15:17">
      <c r="P445" s="109" t="s">
        <v>511</v>
      </c>
      <c r="Q445" s="108">
        <v>56</v>
      </c>
    </row>
    <row r="446" spans="15:17">
      <c r="P446" s="109" t="s">
        <v>512</v>
      </c>
      <c r="Q446" s="108">
        <v>1</v>
      </c>
    </row>
    <row r="447" spans="15:17">
      <c r="P447" s="109" t="s">
        <v>544</v>
      </c>
      <c r="Q447" s="108">
        <v>1</v>
      </c>
    </row>
    <row r="448" spans="15:17">
      <c r="P448" s="109" t="s">
        <v>543</v>
      </c>
      <c r="Q448" s="108">
        <v>5</v>
      </c>
    </row>
    <row r="449" spans="15:17">
      <c r="P449" s="109" t="s">
        <v>542</v>
      </c>
      <c r="Q449" s="108">
        <v>1</v>
      </c>
    </row>
    <row r="450" spans="15:17">
      <c r="P450" s="109" t="s">
        <v>516</v>
      </c>
      <c r="Q450" s="108">
        <v>559</v>
      </c>
    </row>
    <row r="451" spans="15:17">
      <c r="P451" s="109" t="s">
        <v>517</v>
      </c>
      <c r="Q451" s="108">
        <v>2</v>
      </c>
    </row>
    <row r="452" spans="15:17">
      <c r="O452" s="109" t="s">
        <v>571</v>
      </c>
      <c r="P452" s="109" t="s">
        <v>548</v>
      </c>
      <c r="Q452" s="108">
        <v>0</v>
      </c>
    </row>
    <row r="453" spans="15:17">
      <c r="P453" s="109" t="s">
        <v>547</v>
      </c>
      <c r="Q453" s="108">
        <v>0</v>
      </c>
    </row>
    <row r="454" spans="15:17">
      <c r="P454" s="109" t="s">
        <v>507</v>
      </c>
      <c r="Q454" s="108">
        <v>0</v>
      </c>
    </row>
    <row r="455" spans="15:17">
      <c r="P455" s="109" t="s">
        <v>546</v>
      </c>
      <c r="Q455" s="108">
        <v>277</v>
      </c>
    </row>
    <row r="456" spans="15:17">
      <c r="P456" s="109" t="s">
        <v>545</v>
      </c>
      <c r="Q456" s="108">
        <v>0</v>
      </c>
    </row>
    <row r="457" spans="15:17">
      <c r="P457" s="109" t="s">
        <v>509</v>
      </c>
      <c r="Q457" s="108">
        <v>0</v>
      </c>
    </row>
    <row r="458" spans="15:17">
      <c r="P458" s="109" t="s">
        <v>510</v>
      </c>
      <c r="Q458" s="108">
        <v>0</v>
      </c>
    </row>
    <row r="459" spans="15:17">
      <c r="P459" s="109" t="s">
        <v>511</v>
      </c>
      <c r="Q459" s="108">
        <v>3</v>
      </c>
    </row>
    <row r="460" spans="15:17">
      <c r="P460" s="109" t="s">
        <v>512</v>
      </c>
      <c r="Q460" s="108">
        <v>104</v>
      </c>
    </row>
    <row r="461" spans="15:17">
      <c r="P461" s="109" t="s">
        <v>544</v>
      </c>
      <c r="Q461" s="108">
        <v>3</v>
      </c>
    </row>
    <row r="462" spans="15:17">
      <c r="P462" s="109" t="s">
        <v>543</v>
      </c>
      <c r="Q462" s="108">
        <v>1</v>
      </c>
    </row>
    <row r="463" spans="15:17">
      <c r="P463" s="109" t="s">
        <v>542</v>
      </c>
      <c r="Q463" s="108">
        <v>2</v>
      </c>
    </row>
    <row r="464" spans="15:17">
      <c r="P464" s="109" t="s">
        <v>516</v>
      </c>
      <c r="Q464" s="108">
        <v>4873</v>
      </c>
    </row>
    <row r="465" spans="15:17">
      <c r="P465" s="109" t="s">
        <v>517</v>
      </c>
      <c r="Q465" s="108">
        <v>1</v>
      </c>
    </row>
    <row r="466" spans="15:17">
      <c r="O466" s="109" t="s">
        <v>570</v>
      </c>
      <c r="P466" s="109" t="s">
        <v>548</v>
      </c>
      <c r="Q466" s="108">
        <v>0</v>
      </c>
    </row>
    <row r="467" spans="15:17">
      <c r="P467" s="109" t="s">
        <v>547</v>
      </c>
      <c r="Q467" s="108">
        <v>0</v>
      </c>
    </row>
    <row r="468" spans="15:17">
      <c r="P468" s="109" t="s">
        <v>507</v>
      </c>
      <c r="Q468" s="108">
        <v>0</v>
      </c>
    </row>
    <row r="469" spans="15:17">
      <c r="P469" s="109" t="s">
        <v>546</v>
      </c>
      <c r="Q469" s="108">
        <v>8</v>
      </c>
    </row>
    <row r="470" spans="15:17">
      <c r="P470" s="109" t="s">
        <v>545</v>
      </c>
      <c r="Q470" s="108">
        <v>0</v>
      </c>
    </row>
    <row r="471" spans="15:17">
      <c r="P471" s="109" t="s">
        <v>509</v>
      </c>
      <c r="Q471" s="108">
        <v>0</v>
      </c>
    </row>
    <row r="472" spans="15:17">
      <c r="P472" s="109" t="s">
        <v>510</v>
      </c>
      <c r="Q472" s="108">
        <v>0</v>
      </c>
    </row>
    <row r="473" spans="15:17">
      <c r="P473" s="109" t="s">
        <v>511</v>
      </c>
      <c r="Q473" s="108">
        <v>69</v>
      </c>
    </row>
    <row r="474" spans="15:17">
      <c r="P474" s="109" t="s">
        <v>512</v>
      </c>
      <c r="Q474" s="108">
        <v>0</v>
      </c>
    </row>
    <row r="475" spans="15:17">
      <c r="P475" s="109" t="s">
        <v>544</v>
      </c>
      <c r="Q475" s="108">
        <v>16</v>
      </c>
    </row>
    <row r="476" spans="15:17">
      <c r="P476" s="109" t="s">
        <v>543</v>
      </c>
      <c r="Q476" s="108">
        <v>48</v>
      </c>
    </row>
    <row r="477" spans="15:17">
      <c r="P477" s="109" t="s">
        <v>542</v>
      </c>
      <c r="Q477" s="108">
        <v>0</v>
      </c>
    </row>
    <row r="478" spans="15:17">
      <c r="P478" s="109" t="s">
        <v>516</v>
      </c>
      <c r="Q478" s="108">
        <v>2716</v>
      </c>
    </row>
    <row r="479" spans="15:17">
      <c r="P479" s="109" t="s">
        <v>517</v>
      </c>
      <c r="Q479" s="108">
        <v>122</v>
      </c>
    </row>
    <row r="480" spans="15:17">
      <c r="O480" s="109" t="s">
        <v>569</v>
      </c>
      <c r="P480" s="109" t="s">
        <v>548</v>
      </c>
      <c r="Q480" s="108">
        <v>209</v>
      </c>
    </row>
    <row r="481" spans="15:17">
      <c r="P481" s="109" t="s">
        <v>547</v>
      </c>
      <c r="Q481" s="108">
        <v>81</v>
      </c>
    </row>
    <row r="482" spans="15:17">
      <c r="P482" s="109" t="s">
        <v>507</v>
      </c>
      <c r="Q482" s="108">
        <v>1</v>
      </c>
    </row>
    <row r="483" spans="15:17">
      <c r="P483" s="109" t="s">
        <v>546</v>
      </c>
      <c r="Q483" s="108">
        <v>24</v>
      </c>
    </row>
    <row r="484" spans="15:17">
      <c r="P484" s="109" t="s">
        <v>545</v>
      </c>
      <c r="Q484" s="108">
        <v>0</v>
      </c>
    </row>
    <row r="485" spans="15:17">
      <c r="P485" s="109" t="s">
        <v>509</v>
      </c>
      <c r="Q485" s="108">
        <v>0</v>
      </c>
    </row>
    <row r="486" spans="15:17">
      <c r="P486" s="109" t="s">
        <v>510</v>
      </c>
      <c r="Q486" s="108">
        <v>0</v>
      </c>
    </row>
    <row r="487" spans="15:17">
      <c r="P487" s="109" t="s">
        <v>511</v>
      </c>
      <c r="Q487" s="108">
        <v>34</v>
      </c>
    </row>
    <row r="488" spans="15:17">
      <c r="P488" s="109" t="s">
        <v>512</v>
      </c>
      <c r="Q488" s="108">
        <v>23</v>
      </c>
    </row>
    <row r="489" spans="15:17">
      <c r="P489" s="109" t="s">
        <v>544</v>
      </c>
      <c r="Q489" s="108">
        <v>55</v>
      </c>
    </row>
    <row r="490" spans="15:17">
      <c r="P490" s="109" t="s">
        <v>543</v>
      </c>
      <c r="Q490" s="108">
        <v>102</v>
      </c>
    </row>
    <row r="491" spans="15:17">
      <c r="P491" s="109" t="s">
        <v>542</v>
      </c>
      <c r="Q491" s="108">
        <v>271</v>
      </c>
    </row>
    <row r="492" spans="15:17">
      <c r="P492" s="109" t="s">
        <v>516</v>
      </c>
      <c r="Q492" s="108">
        <v>7460</v>
      </c>
    </row>
    <row r="493" spans="15:17">
      <c r="P493" s="109" t="s">
        <v>517</v>
      </c>
      <c r="Q493" s="108">
        <v>152</v>
      </c>
    </row>
    <row r="494" spans="15:17">
      <c r="O494" s="109" t="s">
        <v>568</v>
      </c>
      <c r="P494" s="109" t="s">
        <v>548</v>
      </c>
      <c r="Q494" s="108">
        <v>250</v>
      </c>
    </row>
    <row r="495" spans="15:17">
      <c r="P495" s="109" t="s">
        <v>547</v>
      </c>
      <c r="Q495" s="108">
        <v>200</v>
      </c>
    </row>
    <row r="496" spans="15:17">
      <c r="P496" s="109" t="s">
        <v>507</v>
      </c>
      <c r="Q496" s="108">
        <v>2</v>
      </c>
    </row>
    <row r="497" spans="15:17">
      <c r="P497" s="109" t="s">
        <v>546</v>
      </c>
      <c r="Q497" s="108">
        <v>2</v>
      </c>
    </row>
    <row r="498" spans="15:17">
      <c r="P498" s="109" t="s">
        <v>545</v>
      </c>
      <c r="Q498" s="108">
        <v>0</v>
      </c>
    </row>
    <row r="499" spans="15:17">
      <c r="P499" s="109" t="s">
        <v>509</v>
      </c>
      <c r="Q499" s="108">
        <v>0</v>
      </c>
    </row>
    <row r="500" spans="15:17">
      <c r="P500" s="109" t="s">
        <v>510</v>
      </c>
      <c r="Q500" s="108">
        <v>0</v>
      </c>
    </row>
    <row r="501" spans="15:17">
      <c r="P501" s="109" t="s">
        <v>511</v>
      </c>
      <c r="Q501" s="108">
        <v>7</v>
      </c>
    </row>
    <row r="502" spans="15:17">
      <c r="P502" s="109" t="s">
        <v>512</v>
      </c>
      <c r="Q502" s="108">
        <v>0</v>
      </c>
    </row>
    <row r="503" spans="15:17">
      <c r="P503" s="109" t="s">
        <v>544</v>
      </c>
      <c r="Q503" s="108">
        <v>1</v>
      </c>
    </row>
    <row r="504" spans="15:17">
      <c r="P504" s="109" t="s">
        <v>543</v>
      </c>
      <c r="Q504" s="108">
        <v>1</v>
      </c>
    </row>
    <row r="505" spans="15:17">
      <c r="P505" s="109" t="s">
        <v>542</v>
      </c>
      <c r="Q505" s="108">
        <v>16</v>
      </c>
    </row>
    <row r="506" spans="15:17">
      <c r="P506" s="109" t="s">
        <v>516</v>
      </c>
      <c r="Q506" s="108">
        <v>4540</v>
      </c>
    </row>
    <row r="507" spans="15:17">
      <c r="P507" s="109" t="s">
        <v>517</v>
      </c>
      <c r="Q507" s="108">
        <v>2</v>
      </c>
    </row>
    <row r="508" spans="15:17">
      <c r="O508" s="109" t="s">
        <v>567</v>
      </c>
      <c r="P508" s="109" t="s">
        <v>548</v>
      </c>
      <c r="Q508" s="108">
        <v>0</v>
      </c>
    </row>
    <row r="509" spans="15:17">
      <c r="P509" s="109" t="s">
        <v>547</v>
      </c>
      <c r="Q509" s="108">
        <v>0</v>
      </c>
    </row>
    <row r="510" spans="15:17">
      <c r="P510" s="109" t="s">
        <v>507</v>
      </c>
      <c r="Q510" s="108">
        <v>3</v>
      </c>
    </row>
    <row r="511" spans="15:17">
      <c r="P511" s="109" t="s">
        <v>546</v>
      </c>
      <c r="Q511" s="108">
        <v>0</v>
      </c>
    </row>
    <row r="512" spans="15:17">
      <c r="P512" s="109" t="s">
        <v>545</v>
      </c>
      <c r="Q512" s="108">
        <v>0</v>
      </c>
    </row>
    <row r="513" spans="15:17">
      <c r="P513" s="109" t="s">
        <v>509</v>
      </c>
      <c r="Q513" s="108">
        <v>0</v>
      </c>
    </row>
    <row r="514" spans="15:17">
      <c r="P514" s="109" t="s">
        <v>510</v>
      </c>
      <c r="Q514" s="108">
        <v>0</v>
      </c>
    </row>
    <row r="515" spans="15:17">
      <c r="P515" s="109" t="s">
        <v>511</v>
      </c>
      <c r="Q515" s="108">
        <v>11</v>
      </c>
    </row>
    <row r="516" spans="15:17">
      <c r="P516" s="109" t="s">
        <v>512</v>
      </c>
      <c r="Q516" s="108">
        <v>0</v>
      </c>
    </row>
    <row r="517" spans="15:17">
      <c r="P517" s="109" t="s">
        <v>544</v>
      </c>
      <c r="Q517" s="108">
        <v>25</v>
      </c>
    </row>
    <row r="518" spans="15:17">
      <c r="P518" s="109" t="s">
        <v>543</v>
      </c>
      <c r="Q518" s="108">
        <v>88</v>
      </c>
    </row>
    <row r="519" spans="15:17">
      <c r="P519" s="109" t="s">
        <v>542</v>
      </c>
      <c r="Q519" s="108">
        <v>0</v>
      </c>
    </row>
    <row r="520" spans="15:17">
      <c r="P520" s="109" t="s">
        <v>516</v>
      </c>
      <c r="Q520" s="108">
        <v>18657</v>
      </c>
    </row>
    <row r="521" spans="15:17">
      <c r="P521" s="109" t="s">
        <v>517</v>
      </c>
      <c r="Q521" s="108">
        <v>11</v>
      </c>
    </row>
    <row r="522" spans="15:17">
      <c r="O522" s="109" t="s">
        <v>566</v>
      </c>
      <c r="P522" s="109" t="s">
        <v>548</v>
      </c>
      <c r="Q522" s="108">
        <v>117</v>
      </c>
    </row>
    <row r="523" spans="15:17">
      <c r="P523" s="109" t="s">
        <v>547</v>
      </c>
      <c r="Q523" s="108">
        <v>16</v>
      </c>
    </row>
    <row r="524" spans="15:17">
      <c r="P524" s="109" t="s">
        <v>507</v>
      </c>
      <c r="Q524" s="108">
        <v>12</v>
      </c>
    </row>
    <row r="525" spans="15:17">
      <c r="P525" s="109" t="s">
        <v>546</v>
      </c>
      <c r="Q525" s="108">
        <v>36</v>
      </c>
    </row>
    <row r="526" spans="15:17">
      <c r="P526" s="109" t="s">
        <v>545</v>
      </c>
      <c r="Q526" s="108">
        <v>0</v>
      </c>
    </row>
    <row r="527" spans="15:17">
      <c r="P527" s="109" t="s">
        <v>509</v>
      </c>
      <c r="Q527" s="108">
        <v>0</v>
      </c>
    </row>
    <row r="528" spans="15:17">
      <c r="P528" s="109" t="s">
        <v>510</v>
      </c>
      <c r="Q528" s="108">
        <v>0</v>
      </c>
    </row>
    <row r="529" spans="15:17">
      <c r="P529" s="109" t="s">
        <v>511</v>
      </c>
      <c r="Q529" s="108">
        <v>33</v>
      </c>
    </row>
    <row r="530" spans="15:17">
      <c r="P530" s="109" t="s">
        <v>512</v>
      </c>
      <c r="Q530" s="108">
        <v>63</v>
      </c>
    </row>
    <row r="531" spans="15:17">
      <c r="P531" s="109" t="s">
        <v>544</v>
      </c>
      <c r="Q531" s="108">
        <v>44</v>
      </c>
    </row>
    <row r="532" spans="15:17">
      <c r="P532" s="109" t="s">
        <v>543</v>
      </c>
      <c r="Q532" s="108">
        <v>6</v>
      </c>
    </row>
    <row r="533" spans="15:17">
      <c r="P533" s="109" t="s">
        <v>542</v>
      </c>
      <c r="Q533" s="108">
        <v>4</v>
      </c>
    </row>
    <row r="534" spans="15:17">
      <c r="P534" s="109" t="s">
        <v>516</v>
      </c>
      <c r="Q534" s="108">
        <v>1175</v>
      </c>
    </row>
    <row r="535" spans="15:17">
      <c r="P535" s="109" t="s">
        <v>517</v>
      </c>
      <c r="Q535" s="108">
        <v>7</v>
      </c>
    </row>
    <row r="536" spans="15:17">
      <c r="O536" s="109" t="s">
        <v>565</v>
      </c>
      <c r="P536" s="109" t="s">
        <v>548</v>
      </c>
      <c r="Q536" s="108">
        <v>0</v>
      </c>
    </row>
    <row r="537" spans="15:17">
      <c r="P537" s="109" t="s">
        <v>547</v>
      </c>
      <c r="Q537" s="108">
        <v>0</v>
      </c>
    </row>
    <row r="538" spans="15:17">
      <c r="P538" s="109" t="s">
        <v>507</v>
      </c>
      <c r="Q538" s="108">
        <v>0</v>
      </c>
    </row>
    <row r="539" spans="15:17">
      <c r="P539" s="109" t="s">
        <v>546</v>
      </c>
      <c r="Q539" s="108">
        <v>80</v>
      </c>
    </row>
    <row r="540" spans="15:17">
      <c r="P540" s="109" t="s">
        <v>545</v>
      </c>
      <c r="Q540" s="108">
        <v>0</v>
      </c>
    </row>
    <row r="541" spans="15:17">
      <c r="P541" s="109" t="s">
        <v>509</v>
      </c>
      <c r="Q541" s="108">
        <v>0</v>
      </c>
    </row>
    <row r="542" spans="15:17">
      <c r="P542" s="109" t="s">
        <v>510</v>
      </c>
      <c r="Q542" s="108">
        <v>0</v>
      </c>
    </row>
    <row r="543" spans="15:17">
      <c r="P543" s="109" t="s">
        <v>511</v>
      </c>
      <c r="Q543" s="108">
        <v>48</v>
      </c>
    </row>
    <row r="544" spans="15:17">
      <c r="P544" s="109" t="s">
        <v>512</v>
      </c>
      <c r="Q544" s="108">
        <v>2</v>
      </c>
    </row>
    <row r="545" spans="15:17">
      <c r="P545" s="109" t="s">
        <v>544</v>
      </c>
      <c r="Q545" s="108">
        <v>15</v>
      </c>
    </row>
    <row r="546" spans="15:17">
      <c r="P546" s="109" t="s">
        <v>543</v>
      </c>
      <c r="Q546" s="108">
        <v>7</v>
      </c>
    </row>
    <row r="547" spans="15:17">
      <c r="P547" s="109" t="s">
        <v>542</v>
      </c>
      <c r="Q547" s="108">
        <v>0</v>
      </c>
    </row>
    <row r="548" spans="15:17">
      <c r="P548" s="109" t="s">
        <v>516</v>
      </c>
      <c r="Q548" s="108">
        <v>3394</v>
      </c>
    </row>
    <row r="549" spans="15:17">
      <c r="P549" s="109" t="s">
        <v>517</v>
      </c>
      <c r="Q549" s="108">
        <v>147</v>
      </c>
    </row>
    <row r="550" spans="15:17">
      <c r="O550" s="109" t="s">
        <v>564</v>
      </c>
      <c r="P550" s="109" t="s">
        <v>548</v>
      </c>
      <c r="Q550" s="108">
        <v>0</v>
      </c>
    </row>
    <row r="551" spans="15:17">
      <c r="P551" s="109" t="s">
        <v>547</v>
      </c>
      <c r="Q551" s="108">
        <v>0</v>
      </c>
    </row>
    <row r="552" spans="15:17">
      <c r="P552" s="109" t="s">
        <v>507</v>
      </c>
      <c r="Q552" s="108">
        <v>0</v>
      </c>
    </row>
    <row r="553" spans="15:17">
      <c r="P553" s="109" t="s">
        <v>546</v>
      </c>
      <c r="Q553" s="108">
        <v>113</v>
      </c>
    </row>
    <row r="554" spans="15:17">
      <c r="P554" s="109" t="s">
        <v>545</v>
      </c>
      <c r="Q554" s="108">
        <v>0</v>
      </c>
    </row>
    <row r="555" spans="15:17">
      <c r="P555" s="109" t="s">
        <v>509</v>
      </c>
      <c r="Q555" s="108">
        <v>1174</v>
      </c>
    </row>
    <row r="556" spans="15:17">
      <c r="P556" s="109" t="s">
        <v>510</v>
      </c>
      <c r="Q556" s="108">
        <v>358</v>
      </c>
    </row>
    <row r="557" spans="15:17">
      <c r="P557" s="109" t="s">
        <v>511</v>
      </c>
      <c r="Q557" s="108">
        <v>2922</v>
      </c>
    </row>
    <row r="558" spans="15:17">
      <c r="P558" s="109" t="s">
        <v>512</v>
      </c>
      <c r="Q558" s="108">
        <v>61</v>
      </c>
    </row>
    <row r="559" spans="15:17">
      <c r="P559" s="109" t="s">
        <v>544</v>
      </c>
      <c r="Q559" s="108">
        <v>2</v>
      </c>
    </row>
    <row r="560" spans="15:17">
      <c r="P560" s="109" t="s">
        <v>543</v>
      </c>
      <c r="Q560" s="108">
        <v>66</v>
      </c>
    </row>
    <row r="561" spans="15:17">
      <c r="P561" s="109" t="s">
        <v>542</v>
      </c>
      <c r="Q561" s="108">
        <v>0</v>
      </c>
    </row>
    <row r="562" spans="15:17">
      <c r="P562" s="109" t="s">
        <v>516</v>
      </c>
      <c r="Q562" s="108">
        <v>687</v>
      </c>
    </row>
    <row r="563" spans="15:17">
      <c r="P563" s="109" t="s">
        <v>517</v>
      </c>
      <c r="Q563" s="108">
        <v>0</v>
      </c>
    </row>
    <row r="564" spans="15:17">
      <c r="O564" s="109" t="s">
        <v>563</v>
      </c>
      <c r="P564" s="109" t="s">
        <v>548</v>
      </c>
      <c r="Q564" s="108">
        <v>0</v>
      </c>
    </row>
    <row r="565" spans="15:17">
      <c r="P565" s="109" t="s">
        <v>547</v>
      </c>
      <c r="Q565" s="108">
        <v>0</v>
      </c>
    </row>
    <row r="566" spans="15:17">
      <c r="P566" s="109" t="s">
        <v>507</v>
      </c>
      <c r="Q566" s="108">
        <v>0</v>
      </c>
    </row>
    <row r="567" spans="15:17">
      <c r="P567" s="109" t="s">
        <v>546</v>
      </c>
      <c r="Q567" s="108">
        <v>1</v>
      </c>
    </row>
    <row r="568" spans="15:17">
      <c r="P568" s="109" t="s">
        <v>545</v>
      </c>
      <c r="Q568" s="108">
        <v>0</v>
      </c>
    </row>
    <row r="569" spans="15:17">
      <c r="P569" s="109" t="s">
        <v>509</v>
      </c>
      <c r="Q569" s="108">
        <v>0</v>
      </c>
    </row>
    <row r="570" spans="15:17">
      <c r="P570" s="109" t="s">
        <v>510</v>
      </c>
      <c r="Q570" s="108">
        <v>0</v>
      </c>
    </row>
    <row r="571" spans="15:17">
      <c r="P571" s="109" t="s">
        <v>511</v>
      </c>
      <c r="Q571" s="108">
        <v>12</v>
      </c>
    </row>
    <row r="572" spans="15:17">
      <c r="P572" s="109" t="s">
        <v>512</v>
      </c>
      <c r="Q572" s="108">
        <v>0</v>
      </c>
    </row>
    <row r="573" spans="15:17">
      <c r="P573" s="109" t="s">
        <v>544</v>
      </c>
      <c r="Q573" s="108">
        <v>0</v>
      </c>
    </row>
    <row r="574" spans="15:17">
      <c r="P574" s="109" t="s">
        <v>543</v>
      </c>
      <c r="Q574" s="108">
        <v>0</v>
      </c>
    </row>
    <row r="575" spans="15:17">
      <c r="P575" s="109" t="s">
        <v>542</v>
      </c>
      <c r="Q575" s="108">
        <v>0</v>
      </c>
    </row>
    <row r="576" spans="15:17">
      <c r="P576" s="109" t="s">
        <v>516</v>
      </c>
      <c r="Q576" s="108">
        <v>687</v>
      </c>
    </row>
    <row r="577" spans="15:17">
      <c r="P577" s="109" t="s">
        <v>517</v>
      </c>
      <c r="Q577" s="108">
        <v>0</v>
      </c>
    </row>
    <row r="578" spans="15:17">
      <c r="O578" s="109" t="s">
        <v>562</v>
      </c>
      <c r="P578" s="109" t="s">
        <v>548</v>
      </c>
      <c r="Q578" s="108">
        <v>0</v>
      </c>
    </row>
    <row r="579" spans="15:17">
      <c r="P579" s="109" t="s">
        <v>547</v>
      </c>
      <c r="Q579" s="108">
        <v>0</v>
      </c>
    </row>
    <row r="580" spans="15:17">
      <c r="P580" s="109" t="s">
        <v>507</v>
      </c>
      <c r="Q580" s="108">
        <v>0</v>
      </c>
    </row>
    <row r="581" spans="15:17">
      <c r="P581" s="109" t="s">
        <v>546</v>
      </c>
      <c r="Q581" s="108">
        <v>0</v>
      </c>
    </row>
    <row r="582" spans="15:17">
      <c r="P582" s="109" t="s">
        <v>545</v>
      </c>
      <c r="Q582" s="108">
        <v>0</v>
      </c>
    </row>
    <row r="583" spans="15:17">
      <c r="P583" s="109" t="s">
        <v>509</v>
      </c>
      <c r="Q583" s="108">
        <v>2</v>
      </c>
    </row>
    <row r="584" spans="15:17">
      <c r="P584" s="109" t="s">
        <v>510</v>
      </c>
      <c r="Q584" s="108">
        <v>358</v>
      </c>
    </row>
    <row r="585" spans="15:17">
      <c r="P585" s="109" t="s">
        <v>511</v>
      </c>
      <c r="Q585" s="108">
        <v>0</v>
      </c>
    </row>
    <row r="586" spans="15:17">
      <c r="P586" s="109" t="s">
        <v>512</v>
      </c>
      <c r="Q586" s="108">
        <v>0</v>
      </c>
    </row>
    <row r="587" spans="15:17">
      <c r="P587" s="109" t="s">
        <v>544</v>
      </c>
      <c r="Q587" s="108">
        <v>0</v>
      </c>
    </row>
    <row r="588" spans="15:17">
      <c r="P588" s="109" t="s">
        <v>543</v>
      </c>
      <c r="Q588" s="108">
        <v>0</v>
      </c>
    </row>
    <row r="589" spans="15:17">
      <c r="P589" s="109" t="s">
        <v>542</v>
      </c>
      <c r="Q589" s="108">
        <v>0</v>
      </c>
    </row>
    <row r="590" spans="15:17">
      <c r="P590" s="109" t="s">
        <v>516</v>
      </c>
      <c r="Q590" s="108">
        <v>0</v>
      </c>
    </row>
    <row r="591" spans="15:17">
      <c r="P591" s="109" t="s">
        <v>517</v>
      </c>
      <c r="Q591" s="108">
        <v>0</v>
      </c>
    </row>
    <row r="592" spans="15:17">
      <c r="O592" s="109" t="s">
        <v>561</v>
      </c>
      <c r="P592" s="109" t="s">
        <v>548</v>
      </c>
      <c r="Q592" s="108">
        <v>0</v>
      </c>
    </row>
    <row r="593" spans="15:17">
      <c r="P593" s="109" t="s">
        <v>547</v>
      </c>
      <c r="Q593" s="108">
        <v>0</v>
      </c>
    </row>
    <row r="594" spans="15:17">
      <c r="P594" s="109" t="s">
        <v>507</v>
      </c>
      <c r="Q594" s="108">
        <v>0</v>
      </c>
    </row>
    <row r="595" spans="15:17">
      <c r="P595" s="109" t="s">
        <v>546</v>
      </c>
      <c r="Q595" s="108">
        <v>99</v>
      </c>
    </row>
    <row r="596" spans="15:17">
      <c r="P596" s="109" t="s">
        <v>545</v>
      </c>
      <c r="Q596" s="108">
        <v>0</v>
      </c>
    </row>
    <row r="597" spans="15:17">
      <c r="P597" s="109" t="s">
        <v>509</v>
      </c>
      <c r="Q597" s="108">
        <v>1133</v>
      </c>
    </row>
    <row r="598" spans="15:17">
      <c r="P598" s="109" t="s">
        <v>510</v>
      </c>
      <c r="Q598" s="108">
        <v>0</v>
      </c>
    </row>
    <row r="599" spans="15:17">
      <c r="P599" s="109" t="s">
        <v>511</v>
      </c>
      <c r="Q599" s="108">
        <v>2227</v>
      </c>
    </row>
    <row r="600" spans="15:17">
      <c r="P600" s="109" t="s">
        <v>512</v>
      </c>
      <c r="Q600" s="108">
        <v>0</v>
      </c>
    </row>
    <row r="601" spans="15:17">
      <c r="P601" s="109" t="s">
        <v>544</v>
      </c>
      <c r="Q601" s="108">
        <v>2</v>
      </c>
    </row>
    <row r="602" spans="15:17">
      <c r="P602" s="109" t="s">
        <v>543</v>
      </c>
      <c r="Q602" s="108">
        <v>5</v>
      </c>
    </row>
    <row r="603" spans="15:17">
      <c r="P603" s="109" t="s">
        <v>542</v>
      </c>
      <c r="Q603" s="108">
        <v>0</v>
      </c>
    </row>
    <row r="604" spans="15:17">
      <c r="P604" s="109" t="s">
        <v>516</v>
      </c>
      <c r="Q604" s="108">
        <v>0</v>
      </c>
    </row>
    <row r="605" spans="15:17">
      <c r="P605" s="109" t="s">
        <v>517</v>
      </c>
      <c r="Q605" s="108">
        <v>0</v>
      </c>
    </row>
    <row r="606" spans="15:17">
      <c r="O606" s="109" t="s">
        <v>560</v>
      </c>
      <c r="P606" s="109" t="s">
        <v>548</v>
      </c>
      <c r="Q606" s="108">
        <v>0</v>
      </c>
    </row>
    <row r="607" spans="15:17">
      <c r="P607" s="109" t="s">
        <v>547</v>
      </c>
      <c r="Q607" s="108">
        <v>0</v>
      </c>
    </row>
    <row r="608" spans="15:17">
      <c r="P608" s="109" t="s">
        <v>507</v>
      </c>
      <c r="Q608" s="108">
        <v>0</v>
      </c>
    </row>
    <row r="609" spans="15:17">
      <c r="P609" s="109" t="s">
        <v>546</v>
      </c>
      <c r="Q609" s="108">
        <v>13</v>
      </c>
    </row>
    <row r="610" spans="15:17">
      <c r="P610" s="109" t="s">
        <v>545</v>
      </c>
      <c r="Q610" s="108">
        <v>0</v>
      </c>
    </row>
    <row r="611" spans="15:17">
      <c r="P611" s="109" t="s">
        <v>509</v>
      </c>
      <c r="Q611" s="108">
        <v>39</v>
      </c>
    </row>
    <row r="612" spans="15:17">
      <c r="P612" s="109" t="s">
        <v>510</v>
      </c>
      <c r="Q612" s="108">
        <v>0</v>
      </c>
    </row>
    <row r="613" spans="15:17">
      <c r="P613" s="109" t="s">
        <v>511</v>
      </c>
      <c r="Q613" s="108">
        <v>683</v>
      </c>
    </row>
    <row r="614" spans="15:17">
      <c r="P614" s="109" t="s">
        <v>512</v>
      </c>
      <c r="Q614" s="108">
        <v>61</v>
      </c>
    </row>
    <row r="615" spans="15:17">
      <c r="P615" s="109" t="s">
        <v>544</v>
      </c>
      <c r="Q615" s="108">
        <v>0</v>
      </c>
    </row>
    <row r="616" spans="15:17">
      <c r="P616" s="109" t="s">
        <v>543</v>
      </c>
      <c r="Q616" s="108">
        <v>61</v>
      </c>
    </row>
    <row r="617" spans="15:17">
      <c r="P617" s="109" t="s">
        <v>542</v>
      </c>
      <c r="Q617" s="108">
        <v>0</v>
      </c>
    </row>
    <row r="618" spans="15:17">
      <c r="P618" s="109" t="s">
        <v>516</v>
      </c>
      <c r="Q618" s="108">
        <v>0</v>
      </c>
    </row>
    <row r="619" spans="15:17">
      <c r="P619" s="109" t="s">
        <v>517</v>
      </c>
      <c r="Q619" s="108">
        <v>0</v>
      </c>
    </row>
    <row r="620" spans="15:17">
      <c r="O620" s="109" t="s">
        <v>559</v>
      </c>
      <c r="P620" s="109" t="s">
        <v>548</v>
      </c>
      <c r="Q620" s="108">
        <v>0</v>
      </c>
    </row>
    <row r="621" spans="15:17">
      <c r="P621" s="109" t="s">
        <v>547</v>
      </c>
      <c r="Q621" s="108">
        <v>0</v>
      </c>
    </row>
    <row r="622" spans="15:17">
      <c r="P622" s="109" t="s">
        <v>507</v>
      </c>
      <c r="Q622" s="108">
        <v>2</v>
      </c>
    </row>
    <row r="623" spans="15:17">
      <c r="P623" s="109" t="s">
        <v>546</v>
      </c>
      <c r="Q623" s="108">
        <v>736</v>
      </c>
    </row>
    <row r="624" spans="15:17">
      <c r="P624" s="109" t="s">
        <v>545</v>
      </c>
      <c r="Q624" s="108">
        <v>0</v>
      </c>
    </row>
    <row r="625" spans="15:17">
      <c r="P625" s="109" t="s">
        <v>509</v>
      </c>
      <c r="Q625" s="108">
        <v>23</v>
      </c>
    </row>
    <row r="626" spans="15:17">
      <c r="P626" s="109" t="s">
        <v>510</v>
      </c>
      <c r="Q626" s="108">
        <v>99</v>
      </c>
    </row>
    <row r="627" spans="15:17">
      <c r="P627" s="109" t="s">
        <v>511</v>
      </c>
      <c r="Q627" s="108">
        <v>1103</v>
      </c>
    </row>
    <row r="628" spans="15:17">
      <c r="P628" s="109" t="s">
        <v>512</v>
      </c>
      <c r="Q628" s="108">
        <v>5</v>
      </c>
    </row>
    <row r="629" spans="15:17">
      <c r="P629" s="109" t="s">
        <v>544</v>
      </c>
      <c r="Q629" s="108">
        <v>45</v>
      </c>
    </row>
    <row r="630" spans="15:17">
      <c r="P630" s="109" t="s">
        <v>543</v>
      </c>
      <c r="Q630" s="108">
        <v>58</v>
      </c>
    </row>
    <row r="631" spans="15:17">
      <c r="P631" s="109" t="s">
        <v>542</v>
      </c>
      <c r="Q631" s="108">
        <v>12</v>
      </c>
    </row>
    <row r="632" spans="15:17">
      <c r="P632" s="109" t="s">
        <v>516</v>
      </c>
      <c r="Q632" s="108">
        <v>69685</v>
      </c>
    </row>
    <row r="633" spans="15:17">
      <c r="P633" s="109" t="s">
        <v>517</v>
      </c>
      <c r="Q633" s="108">
        <v>4024</v>
      </c>
    </row>
    <row r="634" spans="15:17">
      <c r="O634" s="109" t="s">
        <v>558</v>
      </c>
      <c r="P634" s="109" t="s">
        <v>548</v>
      </c>
      <c r="Q634" s="108">
        <v>0</v>
      </c>
    </row>
    <row r="635" spans="15:17">
      <c r="P635" s="109" t="s">
        <v>547</v>
      </c>
      <c r="Q635" s="108">
        <v>0</v>
      </c>
    </row>
    <row r="636" spans="15:17">
      <c r="P636" s="109" t="s">
        <v>507</v>
      </c>
      <c r="Q636" s="108">
        <v>0</v>
      </c>
    </row>
    <row r="637" spans="15:17">
      <c r="P637" s="109" t="s">
        <v>546</v>
      </c>
      <c r="Q637" s="108">
        <v>0</v>
      </c>
    </row>
    <row r="638" spans="15:17">
      <c r="P638" s="109" t="s">
        <v>545</v>
      </c>
      <c r="Q638" s="108">
        <v>0</v>
      </c>
    </row>
    <row r="639" spans="15:17">
      <c r="P639" s="109" t="s">
        <v>509</v>
      </c>
      <c r="Q639" s="108">
        <v>5</v>
      </c>
    </row>
    <row r="640" spans="15:17">
      <c r="P640" s="109" t="s">
        <v>510</v>
      </c>
      <c r="Q640" s="108">
        <v>0</v>
      </c>
    </row>
    <row r="641" spans="15:17">
      <c r="P641" s="109" t="s">
        <v>511</v>
      </c>
      <c r="Q641" s="108">
        <v>449</v>
      </c>
    </row>
    <row r="642" spans="15:17">
      <c r="P642" s="109" t="s">
        <v>512</v>
      </c>
      <c r="Q642" s="108">
        <v>2</v>
      </c>
    </row>
    <row r="643" spans="15:17">
      <c r="P643" s="109" t="s">
        <v>544</v>
      </c>
      <c r="Q643" s="108">
        <v>0</v>
      </c>
    </row>
    <row r="644" spans="15:17">
      <c r="P644" s="109" t="s">
        <v>543</v>
      </c>
      <c r="Q644" s="108">
        <v>0</v>
      </c>
    </row>
    <row r="645" spans="15:17">
      <c r="P645" s="109" t="s">
        <v>542</v>
      </c>
      <c r="Q645" s="108">
        <v>0</v>
      </c>
    </row>
    <row r="646" spans="15:17">
      <c r="P646" s="109" t="s">
        <v>516</v>
      </c>
      <c r="Q646" s="108">
        <v>201</v>
      </c>
    </row>
    <row r="647" spans="15:17">
      <c r="P647" s="109" t="s">
        <v>517</v>
      </c>
      <c r="Q647" s="108">
        <v>0</v>
      </c>
    </row>
    <row r="648" spans="15:17">
      <c r="O648" s="109" t="s">
        <v>557</v>
      </c>
      <c r="P648" s="109" t="s">
        <v>548</v>
      </c>
      <c r="Q648" s="108">
        <v>0</v>
      </c>
    </row>
    <row r="649" spans="15:17">
      <c r="P649" s="109" t="s">
        <v>547</v>
      </c>
      <c r="Q649" s="108">
        <v>0</v>
      </c>
    </row>
    <row r="650" spans="15:17">
      <c r="P650" s="109" t="s">
        <v>507</v>
      </c>
      <c r="Q650" s="108">
        <v>0</v>
      </c>
    </row>
    <row r="651" spans="15:17">
      <c r="P651" s="109" t="s">
        <v>546</v>
      </c>
      <c r="Q651" s="108">
        <v>4</v>
      </c>
    </row>
    <row r="652" spans="15:17">
      <c r="P652" s="109" t="s">
        <v>545</v>
      </c>
      <c r="Q652" s="108">
        <v>0</v>
      </c>
    </row>
    <row r="653" spans="15:17">
      <c r="P653" s="109" t="s">
        <v>509</v>
      </c>
      <c r="Q653" s="108">
        <v>0</v>
      </c>
    </row>
    <row r="654" spans="15:17">
      <c r="P654" s="109" t="s">
        <v>510</v>
      </c>
      <c r="Q654" s="108">
        <v>0</v>
      </c>
    </row>
    <row r="655" spans="15:17">
      <c r="P655" s="109" t="s">
        <v>511</v>
      </c>
      <c r="Q655" s="108">
        <v>133</v>
      </c>
    </row>
    <row r="656" spans="15:17">
      <c r="P656" s="109" t="s">
        <v>512</v>
      </c>
      <c r="Q656" s="108">
        <v>0</v>
      </c>
    </row>
    <row r="657" spans="15:17">
      <c r="P657" s="109" t="s">
        <v>544</v>
      </c>
      <c r="Q657" s="108">
        <v>7</v>
      </c>
    </row>
    <row r="658" spans="15:17">
      <c r="P658" s="109" t="s">
        <v>543</v>
      </c>
      <c r="Q658" s="108">
        <v>23</v>
      </c>
    </row>
    <row r="659" spans="15:17">
      <c r="P659" s="109" t="s">
        <v>542</v>
      </c>
      <c r="Q659" s="108">
        <v>0</v>
      </c>
    </row>
    <row r="660" spans="15:17">
      <c r="P660" s="109" t="s">
        <v>516</v>
      </c>
      <c r="Q660" s="108">
        <v>2007</v>
      </c>
    </row>
    <row r="661" spans="15:17">
      <c r="P661" s="109" t="s">
        <v>517</v>
      </c>
      <c r="Q661" s="108">
        <v>2</v>
      </c>
    </row>
    <row r="662" spans="15:17">
      <c r="O662" s="109" t="s">
        <v>556</v>
      </c>
      <c r="P662" s="109" t="s">
        <v>548</v>
      </c>
      <c r="Q662" s="108">
        <v>0</v>
      </c>
    </row>
    <row r="663" spans="15:17">
      <c r="P663" s="109" t="s">
        <v>547</v>
      </c>
      <c r="Q663" s="108">
        <v>0</v>
      </c>
    </row>
    <row r="664" spans="15:17">
      <c r="P664" s="109" t="s">
        <v>507</v>
      </c>
      <c r="Q664" s="108">
        <v>0</v>
      </c>
    </row>
    <row r="665" spans="15:17">
      <c r="P665" s="109" t="s">
        <v>546</v>
      </c>
      <c r="Q665" s="108">
        <v>704</v>
      </c>
    </row>
    <row r="666" spans="15:17">
      <c r="P666" s="109" t="s">
        <v>545</v>
      </c>
      <c r="Q666" s="108">
        <v>0</v>
      </c>
    </row>
    <row r="667" spans="15:17">
      <c r="P667" s="109" t="s">
        <v>509</v>
      </c>
      <c r="Q667" s="108">
        <v>16</v>
      </c>
    </row>
    <row r="668" spans="15:17">
      <c r="P668" s="109" t="s">
        <v>510</v>
      </c>
      <c r="Q668" s="108">
        <v>62</v>
      </c>
    </row>
    <row r="669" spans="15:17">
      <c r="P669" s="109" t="s">
        <v>511</v>
      </c>
      <c r="Q669" s="108">
        <v>101</v>
      </c>
    </row>
    <row r="670" spans="15:17">
      <c r="P670" s="109" t="s">
        <v>512</v>
      </c>
      <c r="Q670" s="108">
        <v>0</v>
      </c>
    </row>
    <row r="671" spans="15:17">
      <c r="P671" s="109" t="s">
        <v>544</v>
      </c>
      <c r="Q671" s="108">
        <v>12</v>
      </c>
    </row>
    <row r="672" spans="15:17">
      <c r="P672" s="109" t="s">
        <v>543</v>
      </c>
      <c r="Q672" s="108">
        <v>5</v>
      </c>
    </row>
    <row r="673" spans="15:17">
      <c r="P673" s="109" t="s">
        <v>542</v>
      </c>
      <c r="Q673" s="108">
        <v>0</v>
      </c>
    </row>
    <row r="674" spans="15:17">
      <c r="P674" s="109" t="s">
        <v>516</v>
      </c>
      <c r="Q674" s="108">
        <v>39754</v>
      </c>
    </row>
    <row r="675" spans="15:17">
      <c r="P675" s="109" t="s">
        <v>517</v>
      </c>
      <c r="Q675" s="108">
        <v>1084</v>
      </c>
    </row>
    <row r="676" spans="15:17">
      <c r="O676" s="109" t="s">
        <v>555</v>
      </c>
      <c r="P676" s="109" t="s">
        <v>548</v>
      </c>
      <c r="Q676" s="108">
        <v>0</v>
      </c>
    </row>
    <row r="677" spans="15:17">
      <c r="P677" s="109" t="s">
        <v>547</v>
      </c>
      <c r="Q677" s="108">
        <v>0</v>
      </c>
    </row>
    <row r="678" spans="15:17">
      <c r="P678" s="109" t="s">
        <v>507</v>
      </c>
      <c r="Q678" s="108">
        <v>2</v>
      </c>
    </row>
    <row r="679" spans="15:17">
      <c r="P679" s="109" t="s">
        <v>546</v>
      </c>
      <c r="Q679" s="108">
        <v>21</v>
      </c>
    </row>
    <row r="680" spans="15:17">
      <c r="P680" s="109" t="s">
        <v>545</v>
      </c>
      <c r="Q680" s="108">
        <v>0</v>
      </c>
    </row>
    <row r="681" spans="15:17">
      <c r="P681" s="109" t="s">
        <v>509</v>
      </c>
      <c r="Q681" s="108">
        <v>1</v>
      </c>
    </row>
    <row r="682" spans="15:17">
      <c r="P682" s="109" t="s">
        <v>510</v>
      </c>
      <c r="Q682" s="108">
        <v>37</v>
      </c>
    </row>
    <row r="683" spans="15:17">
      <c r="P683" s="109" t="s">
        <v>511</v>
      </c>
      <c r="Q683" s="108">
        <v>291</v>
      </c>
    </row>
    <row r="684" spans="15:17">
      <c r="P684" s="109" t="s">
        <v>512</v>
      </c>
      <c r="Q684" s="108">
        <v>2</v>
      </c>
    </row>
    <row r="685" spans="15:17">
      <c r="P685" s="109" t="s">
        <v>544</v>
      </c>
      <c r="Q685" s="108">
        <v>8</v>
      </c>
    </row>
    <row r="686" spans="15:17">
      <c r="P686" s="109" t="s">
        <v>543</v>
      </c>
      <c r="Q686" s="108">
        <v>30</v>
      </c>
    </row>
    <row r="687" spans="15:17">
      <c r="P687" s="109" t="s">
        <v>542</v>
      </c>
      <c r="Q687" s="108">
        <v>12</v>
      </c>
    </row>
    <row r="688" spans="15:17">
      <c r="P688" s="109" t="s">
        <v>516</v>
      </c>
      <c r="Q688" s="108">
        <v>26554</v>
      </c>
    </row>
    <row r="689" spans="15:17">
      <c r="P689" s="109" t="s">
        <v>517</v>
      </c>
      <c r="Q689" s="108">
        <v>2938</v>
      </c>
    </row>
    <row r="690" spans="15:17">
      <c r="O690" s="109" t="s">
        <v>554</v>
      </c>
      <c r="P690" s="109" t="s">
        <v>548</v>
      </c>
      <c r="Q690" s="108">
        <v>0</v>
      </c>
    </row>
    <row r="691" spans="15:17">
      <c r="P691" s="109" t="s">
        <v>547</v>
      </c>
      <c r="Q691" s="108">
        <v>0</v>
      </c>
    </row>
    <row r="692" spans="15:17">
      <c r="P692" s="109" t="s">
        <v>507</v>
      </c>
      <c r="Q692" s="108">
        <v>0</v>
      </c>
    </row>
    <row r="693" spans="15:17">
      <c r="P693" s="109" t="s">
        <v>546</v>
      </c>
      <c r="Q693" s="108">
        <v>6</v>
      </c>
    </row>
    <row r="694" spans="15:17">
      <c r="P694" s="109" t="s">
        <v>545</v>
      </c>
      <c r="Q694" s="108">
        <v>0</v>
      </c>
    </row>
    <row r="695" spans="15:17">
      <c r="P695" s="109" t="s">
        <v>509</v>
      </c>
      <c r="Q695" s="108">
        <v>0</v>
      </c>
    </row>
    <row r="696" spans="15:17">
      <c r="P696" s="109" t="s">
        <v>510</v>
      </c>
      <c r="Q696" s="108">
        <v>0</v>
      </c>
    </row>
    <row r="697" spans="15:17">
      <c r="P697" s="109" t="s">
        <v>511</v>
      </c>
      <c r="Q697" s="108">
        <v>129</v>
      </c>
    </row>
    <row r="698" spans="15:17">
      <c r="P698" s="109" t="s">
        <v>512</v>
      </c>
      <c r="Q698" s="108">
        <v>0</v>
      </c>
    </row>
    <row r="699" spans="15:17">
      <c r="P699" s="109" t="s">
        <v>544</v>
      </c>
      <c r="Q699" s="108">
        <v>17</v>
      </c>
    </row>
    <row r="700" spans="15:17">
      <c r="P700" s="109" t="s">
        <v>543</v>
      </c>
      <c r="Q700" s="108">
        <v>1</v>
      </c>
    </row>
    <row r="701" spans="15:17">
      <c r="P701" s="109" t="s">
        <v>542</v>
      </c>
      <c r="Q701" s="108">
        <v>0</v>
      </c>
    </row>
    <row r="702" spans="15:17">
      <c r="P702" s="109" t="s">
        <v>516</v>
      </c>
      <c r="Q702" s="108">
        <v>1169</v>
      </c>
    </row>
    <row r="703" spans="15:17">
      <c r="P703" s="109" t="s">
        <v>517</v>
      </c>
      <c r="Q703" s="108">
        <v>0</v>
      </c>
    </row>
    <row r="704" spans="15:17">
      <c r="O704" s="109" t="s">
        <v>553</v>
      </c>
      <c r="P704" s="109" t="s">
        <v>548</v>
      </c>
      <c r="Q704" s="108">
        <v>78</v>
      </c>
    </row>
    <row r="705" spans="15:17">
      <c r="P705" s="109" t="s">
        <v>547</v>
      </c>
      <c r="Q705" s="108">
        <v>0</v>
      </c>
    </row>
    <row r="706" spans="15:17">
      <c r="P706" s="109" t="s">
        <v>507</v>
      </c>
      <c r="Q706" s="108">
        <v>458</v>
      </c>
    </row>
    <row r="707" spans="15:17">
      <c r="P707" s="109" t="s">
        <v>546</v>
      </c>
      <c r="Q707" s="108">
        <v>0</v>
      </c>
    </row>
    <row r="708" spans="15:17">
      <c r="P708" s="109" t="s">
        <v>545</v>
      </c>
      <c r="Q708" s="108">
        <v>0</v>
      </c>
    </row>
    <row r="709" spans="15:17">
      <c r="P709" s="109" t="s">
        <v>509</v>
      </c>
      <c r="Q709" s="108">
        <v>0</v>
      </c>
    </row>
    <row r="710" spans="15:17">
      <c r="P710" s="109" t="s">
        <v>510</v>
      </c>
      <c r="Q710" s="108">
        <v>0</v>
      </c>
    </row>
    <row r="711" spans="15:17">
      <c r="P711" s="109" t="s">
        <v>511</v>
      </c>
      <c r="Q711" s="108">
        <v>0</v>
      </c>
    </row>
    <row r="712" spans="15:17">
      <c r="P712" s="109" t="s">
        <v>512</v>
      </c>
      <c r="Q712" s="108">
        <v>0</v>
      </c>
    </row>
    <row r="713" spans="15:17">
      <c r="P713" s="109" t="s">
        <v>544</v>
      </c>
      <c r="Q713" s="108">
        <v>859</v>
      </c>
    </row>
    <row r="714" spans="15:17">
      <c r="P714" s="109" t="s">
        <v>543</v>
      </c>
      <c r="Q714" s="108">
        <v>544</v>
      </c>
    </row>
    <row r="715" spans="15:17">
      <c r="P715" s="109" t="s">
        <v>542</v>
      </c>
      <c r="Q715" s="108">
        <v>0</v>
      </c>
    </row>
    <row r="716" spans="15:17">
      <c r="P716" s="109" t="s">
        <v>516</v>
      </c>
      <c r="Q716" s="108">
        <v>0</v>
      </c>
    </row>
    <row r="717" spans="15:17">
      <c r="P717" s="109" t="s">
        <v>517</v>
      </c>
      <c r="Q717" s="108">
        <v>0</v>
      </c>
    </row>
    <row r="718" spans="15:17">
      <c r="O718" s="109" t="s">
        <v>552</v>
      </c>
      <c r="P718" s="109" t="s">
        <v>548</v>
      </c>
      <c r="Q718" s="108">
        <v>0</v>
      </c>
    </row>
    <row r="719" spans="15:17">
      <c r="P719" s="109" t="s">
        <v>547</v>
      </c>
      <c r="Q719" s="108">
        <v>0</v>
      </c>
    </row>
    <row r="720" spans="15:17">
      <c r="P720" s="109" t="s">
        <v>507</v>
      </c>
      <c r="Q720" s="108">
        <v>33</v>
      </c>
    </row>
    <row r="721" spans="15:17">
      <c r="P721" s="109" t="s">
        <v>546</v>
      </c>
      <c r="Q721" s="108">
        <v>0</v>
      </c>
    </row>
    <row r="722" spans="15:17">
      <c r="P722" s="109" t="s">
        <v>545</v>
      </c>
      <c r="Q722" s="108">
        <v>0</v>
      </c>
    </row>
    <row r="723" spans="15:17">
      <c r="P723" s="109" t="s">
        <v>509</v>
      </c>
      <c r="Q723" s="108">
        <v>0</v>
      </c>
    </row>
    <row r="724" spans="15:17">
      <c r="P724" s="109" t="s">
        <v>510</v>
      </c>
      <c r="Q724" s="108">
        <v>0</v>
      </c>
    </row>
    <row r="725" spans="15:17">
      <c r="P725" s="109" t="s">
        <v>511</v>
      </c>
      <c r="Q725" s="108">
        <v>0</v>
      </c>
    </row>
    <row r="726" spans="15:17">
      <c r="P726" s="109" t="s">
        <v>512</v>
      </c>
      <c r="Q726" s="108">
        <v>0</v>
      </c>
    </row>
    <row r="727" spans="15:17">
      <c r="P727" s="109" t="s">
        <v>544</v>
      </c>
      <c r="Q727" s="108">
        <v>858</v>
      </c>
    </row>
    <row r="728" spans="15:17">
      <c r="P728" s="109" t="s">
        <v>543</v>
      </c>
      <c r="Q728" s="108">
        <v>544</v>
      </c>
    </row>
    <row r="729" spans="15:17">
      <c r="P729" s="109" t="s">
        <v>542</v>
      </c>
      <c r="Q729" s="108">
        <v>0</v>
      </c>
    </row>
    <row r="730" spans="15:17">
      <c r="P730" s="109" t="s">
        <v>516</v>
      </c>
      <c r="Q730" s="108">
        <v>0</v>
      </c>
    </row>
    <row r="731" spans="15:17">
      <c r="P731" s="109" t="s">
        <v>517</v>
      </c>
      <c r="Q731" s="108">
        <v>0</v>
      </c>
    </row>
    <row r="732" spans="15:17">
      <c r="O732" s="109" t="s">
        <v>551</v>
      </c>
      <c r="P732" s="109" t="s">
        <v>548</v>
      </c>
      <c r="Q732" s="108">
        <v>78</v>
      </c>
    </row>
    <row r="733" spans="15:17">
      <c r="P733" s="109" t="s">
        <v>547</v>
      </c>
      <c r="Q733" s="108">
        <v>0</v>
      </c>
    </row>
    <row r="734" spans="15:17">
      <c r="P734" s="109" t="s">
        <v>507</v>
      </c>
      <c r="Q734" s="108">
        <v>425</v>
      </c>
    </row>
    <row r="735" spans="15:17">
      <c r="P735" s="109" t="s">
        <v>546</v>
      </c>
      <c r="Q735" s="108">
        <v>0</v>
      </c>
    </row>
    <row r="736" spans="15:17">
      <c r="P736" s="109" t="s">
        <v>545</v>
      </c>
      <c r="Q736" s="108">
        <v>0</v>
      </c>
    </row>
    <row r="737" spans="15:17">
      <c r="P737" s="109" t="s">
        <v>509</v>
      </c>
      <c r="Q737" s="108">
        <v>0</v>
      </c>
    </row>
    <row r="738" spans="15:17">
      <c r="P738" s="109" t="s">
        <v>510</v>
      </c>
      <c r="Q738" s="108">
        <v>0</v>
      </c>
    </row>
    <row r="739" spans="15:17">
      <c r="P739" s="109" t="s">
        <v>511</v>
      </c>
      <c r="Q739" s="108">
        <v>0</v>
      </c>
    </row>
    <row r="740" spans="15:17">
      <c r="P740" s="109" t="s">
        <v>512</v>
      </c>
      <c r="Q740" s="108">
        <v>0</v>
      </c>
    </row>
    <row r="741" spans="15:17">
      <c r="P741" s="109" t="s">
        <v>544</v>
      </c>
      <c r="Q741" s="108">
        <v>1</v>
      </c>
    </row>
    <row r="742" spans="15:17">
      <c r="P742" s="109" t="s">
        <v>543</v>
      </c>
      <c r="Q742" s="108">
        <v>0</v>
      </c>
    </row>
    <row r="743" spans="15:17">
      <c r="P743" s="109" t="s">
        <v>542</v>
      </c>
      <c r="Q743" s="108">
        <v>0</v>
      </c>
    </row>
    <row r="744" spans="15:17">
      <c r="P744" s="109" t="s">
        <v>516</v>
      </c>
      <c r="Q744" s="108">
        <v>0</v>
      </c>
    </row>
    <row r="745" spans="15:17">
      <c r="P745" s="109" t="s">
        <v>517</v>
      </c>
      <c r="Q745" s="108">
        <v>0</v>
      </c>
    </row>
    <row r="746" spans="15:17">
      <c r="O746" s="109" t="s">
        <v>550</v>
      </c>
      <c r="P746" s="109" t="s">
        <v>548</v>
      </c>
      <c r="Q746" s="108">
        <v>0</v>
      </c>
    </row>
    <row r="747" spans="15:17">
      <c r="P747" s="109" t="s">
        <v>547</v>
      </c>
      <c r="Q747" s="108">
        <v>0</v>
      </c>
    </row>
    <row r="748" spans="15:17">
      <c r="P748" s="109" t="s">
        <v>507</v>
      </c>
      <c r="Q748" s="108">
        <v>0</v>
      </c>
    </row>
    <row r="749" spans="15:17">
      <c r="P749" s="109" t="s">
        <v>546</v>
      </c>
      <c r="Q749" s="108">
        <v>0</v>
      </c>
    </row>
    <row r="750" spans="15:17">
      <c r="P750" s="109" t="s">
        <v>545</v>
      </c>
      <c r="Q750" s="108">
        <v>0</v>
      </c>
    </row>
    <row r="751" spans="15:17">
      <c r="P751" s="109" t="s">
        <v>509</v>
      </c>
      <c r="Q751" s="108">
        <v>0</v>
      </c>
    </row>
    <row r="752" spans="15:17">
      <c r="P752" s="109" t="s">
        <v>510</v>
      </c>
      <c r="Q752" s="108">
        <v>0</v>
      </c>
    </row>
    <row r="753" spans="15:17">
      <c r="P753" s="109" t="s">
        <v>511</v>
      </c>
      <c r="Q753" s="108">
        <v>0</v>
      </c>
    </row>
    <row r="754" spans="15:17">
      <c r="P754" s="109" t="s">
        <v>512</v>
      </c>
      <c r="Q754" s="108">
        <v>0</v>
      </c>
    </row>
    <row r="755" spans="15:17">
      <c r="P755" s="109" t="s">
        <v>544</v>
      </c>
      <c r="Q755" s="108">
        <v>0</v>
      </c>
    </row>
    <row r="756" spans="15:17">
      <c r="P756" s="109" t="s">
        <v>543</v>
      </c>
      <c r="Q756" s="108">
        <v>490</v>
      </c>
    </row>
    <row r="757" spans="15:17">
      <c r="P757" s="109" t="s">
        <v>542</v>
      </c>
      <c r="Q757" s="108">
        <v>0</v>
      </c>
    </row>
    <row r="758" spans="15:17">
      <c r="P758" s="109" t="s">
        <v>516</v>
      </c>
      <c r="Q758" s="108">
        <v>0</v>
      </c>
    </row>
    <row r="759" spans="15:17">
      <c r="P759" s="109" t="s">
        <v>517</v>
      </c>
      <c r="Q759" s="108">
        <v>0</v>
      </c>
    </row>
    <row r="760" spans="15:17">
      <c r="O760" s="109" t="s">
        <v>549</v>
      </c>
      <c r="P760" s="109" t="s">
        <v>548</v>
      </c>
      <c r="Q760" s="108">
        <v>0</v>
      </c>
    </row>
    <row r="761" spans="15:17">
      <c r="P761" s="109" t="s">
        <v>547</v>
      </c>
      <c r="Q761" s="108">
        <v>0</v>
      </c>
    </row>
    <row r="762" spans="15:17">
      <c r="P762" s="109" t="s">
        <v>507</v>
      </c>
      <c r="Q762" s="108">
        <v>0</v>
      </c>
    </row>
    <row r="763" spans="15:17">
      <c r="P763" s="109" t="s">
        <v>546</v>
      </c>
      <c r="Q763" s="108">
        <v>0</v>
      </c>
    </row>
    <row r="764" spans="15:17">
      <c r="P764" s="109" t="s">
        <v>545</v>
      </c>
      <c r="Q764" s="108">
        <v>0</v>
      </c>
    </row>
    <row r="765" spans="15:17">
      <c r="P765" s="109" t="s">
        <v>509</v>
      </c>
      <c r="Q765" s="108">
        <v>0</v>
      </c>
    </row>
    <row r="766" spans="15:17">
      <c r="P766" s="109" t="s">
        <v>510</v>
      </c>
      <c r="Q766" s="108">
        <v>0</v>
      </c>
    </row>
    <row r="767" spans="15:17">
      <c r="P767" s="109" t="s">
        <v>511</v>
      </c>
      <c r="Q767" s="108">
        <v>0</v>
      </c>
    </row>
    <row r="768" spans="15:17">
      <c r="P768" s="109" t="s">
        <v>512</v>
      </c>
      <c r="Q768" s="108">
        <v>0</v>
      </c>
    </row>
    <row r="769" spans="15:17">
      <c r="P769" s="109" t="s">
        <v>544</v>
      </c>
      <c r="Q769" s="108">
        <v>0</v>
      </c>
    </row>
    <row r="770" spans="15:17">
      <c r="P770" s="109" t="s">
        <v>543</v>
      </c>
      <c r="Q770" s="108">
        <v>31</v>
      </c>
    </row>
    <row r="771" spans="15:17">
      <c r="P771" s="109" t="s">
        <v>542</v>
      </c>
      <c r="Q771" s="108">
        <v>0</v>
      </c>
    </row>
    <row r="772" spans="15:17">
      <c r="P772" s="109" t="s">
        <v>516</v>
      </c>
      <c r="Q772" s="108">
        <v>0</v>
      </c>
    </row>
    <row r="773" spans="15:17">
      <c r="P773" s="109" t="s">
        <v>517</v>
      </c>
      <c r="Q773" s="108">
        <v>0</v>
      </c>
    </row>
    <row r="775" spans="15:17" ht="43.2">
      <c r="O775" s="110" t="s">
        <v>541</v>
      </c>
    </row>
    <row r="776" spans="15:17">
      <c r="O776" s="108" t="s">
        <v>527</v>
      </c>
    </row>
    <row r="777" spans="15:17">
      <c r="O777" s="108" t="s">
        <v>540</v>
      </c>
    </row>
    <row r="778" spans="15:17">
      <c r="O778" s="108" t="s">
        <v>539</v>
      </c>
    </row>
    <row r="780" spans="15:17">
      <c r="O780" s="108" t="s">
        <v>527</v>
      </c>
    </row>
    <row r="781" spans="15:17">
      <c r="O781" s="108" t="s">
        <v>538</v>
      </c>
    </row>
    <row r="782" spans="15:17">
      <c r="O782" s="108" t="s">
        <v>537</v>
      </c>
    </row>
    <row r="784" spans="15:17">
      <c r="O784" s="108" t="s">
        <v>527</v>
      </c>
    </row>
    <row r="785" spans="15:15">
      <c r="O785" s="108" t="s">
        <v>536</v>
      </c>
    </row>
    <row r="786" spans="15:15">
      <c r="O786" s="108" t="s">
        <v>535</v>
      </c>
    </row>
    <row r="788" spans="15:15">
      <c r="O788" s="108" t="s">
        <v>527</v>
      </c>
    </row>
    <row r="789" spans="15:15">
      <c r="O789" s="108" t="s">
        <v>534</v>
      </c>
    </row>
    <row r="790" spans="15:15">
      <c r="O790" s="108" t="s">
        <v>525</v>
      </c>
    </row>
    <row r="792" spans="15:15">
      <c r="O792" s="108" t="s">
        <v>527</v>
      </c>
    </row>
    <row r="793" spans="15:15">
      <c r="O793" s="108" t="s">
        <v>533</v>
      </c>
    </row>
    <row r="794" spans="15:15">
      <c r="O794" s="108" t="s">
        <v>532</v>
      </c>
    </row>
    <row r="796" spans="15:15">
      <c r="O796" s="108" t="s">
        <v>527</v>
      </c>
    </row>
    <row r="797" spans="15:15">
      <c r="O797" s="108" t="s">
        <v>531</v>
      </c>
    </row>
    <row r="798" spans="15:15">
      <c r="O798" s="108" t="s">
        <v>530</v>
      </c>
    </row>
    <row r="800" spans="15:15">
      <c r="O800" s="108" t="s">
        <v>527</v>
      </c>
    </row>
    <row r="801" spans="15:15">
      <c r="O801" s="108" t="s">
        <v>529</v>
      </c>
    </row>
    <row r="802" spans="15:15">
      <c r="O802" s="108" t="s">
        <v>528</v>
      </c>
    </row>
    <row r="804" spans="15:15">
      <c r="O804" s="108" t="s">
        <v>527</v>
      </c>
    </row>
    <row r="805" spans="15:15">
      <c r="O805" s="108" t="s">
        <v>526</v>
      </c>
    </row>
    <row r="806" spans="15:15">
      <c r="O806" s="108" t="s">
        <v>525</v>
      </c>
    </row>
  </sheetData>
  <pageMargins left="0.7" right="0.7" top="0.75" bottom="0.75" header="0.3" footer="0.3"/>
  <drawing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BU179"/>
  <sheetViews>
    <sheetView zoomScale="90" zoomScaleNormal="90" workbookViewId="0">
      <pane xSplit="7" ySplit="2" topLeftCell="H3" activePane="bottomRight" state="frozen"/>
      <selection pane="topRight" activeCell="H1" sqref="H1"/>
      <selection pane="bottomLeft" activeCell="A3" sqref="A3"/>
      <selection pane="bottomRight" activeCell="E57" sqref="E57"/>
    </sheetView>
  </sheetViews>
  <sheetFormatPr defaultRowHeight="10.199999999999999"/>
  <cols>
    <col min="1" max="3" width="2" style="22" customWidth="1"/>
    <col min="4" max="4" width="2.44140625" style="22" customWidth="1"/>
    <col min="5" max="5" width="45.5546875" style="22" customWidth="1"/>
    <col min="6" max="6" width="7.109375" style="105" customWidth="1"/>
    <col min="7" max="7" width="0.5546875" style="105" customWidth="1"/>
    <col min="8" max="22" width="10.6640625" style="105" customWidth="1"/>
    <col min="23" max="45" width="10.6640625" style="22" customWidth="1"/>
    <col min="46" max="51" width="9.6640625" style="22" customWidth="1"/>
    <col min="52" max="52" width="10.6640625" style="105" customWidth="1"/>
    <col min="53" max="57" width="9.6640625" style="22" customWidth="1"/>
    <col min="58" max="256" width="8.88671875" style="22"/>
    <col min="257" max="259" width="2" style="22" customWidth="1"/>
    <col min="260" max="260" width="2.44140625" style="22" customWidth="1"/>
    <col min="261" max="261" width="45.5546875" style="22" customWidth="1"/>
    <col min="262" max="262" width="7.109375" style="22" customWidth="1"/>
    <col min="263" max="263" width="0.5546875" style="22" customWidth="1"/>
    <col min="264" max="301" width="10.6640625" style="22" customWidth="1"/>
    <col min="302" max="307" width="9.6640625" style="22" customWidth="1"/>
    <col min="308" max="308" width="10.6640625" style="22" customWidth="1"/>
    <col min="309" max="313" width="9.6640625" style="22" customWidth="1"/>
    <col min="314" max="512" width="8.88671875" style="22"/>
    <col min="513" max="515" width="2" style="22" customWidth="1"/>
    <col min="516" max="516" width="2.44140625" style="22" customWidth="1"/>
    <col min="517" max="517" width="45.5546875" style="22" customWidth="1"/>
    <col min="518" max="518" width="7.109375" style="22" customWidth="1"/>
    <col min="519" max="519" width="0.5546875" style="22" customWidth="1"/>
    <col min="520" max="557" width="10.6640625" style="22" customWidth="1"/>
    <col min="558" max="563" width="9.6640625" style="22" customWidth="1"/>
    <col min="564" max="564" width="10.6640625" style="22" customWidth="1"/>
    <col min="565" max="569" width="9.6640625" style="22" customWidth="1"/>
    <col min="570" max="768" width="8.88671875" style="22"/>
    <col min="769" max="771" width="2" style="22" customWidth="1"/>
    <col min="772" max="772" width="2.44140625" style="22" customWidth="1"/>
    <col min="773" max="773" width="45.5546875" style="22" customWidth="1"/>
    <col min="774" max="774" width="7.109375" style="22" customWidth="1"/>
    <col min="775" max="775" width="0.5546875" style="22" customWidth="1"/>
    <col min="776" max="813" width="10.6640625" style="22" customWidth="1"/>
    <col min="814" max="819" width="9.6640625" style="22" customWidth="1"/>
    <col min="820" max="820" width="10.6640625" style="22" customWidth="1"/>
    <col min="821" max="825" width="9.6640625" style="22" customWidth="1"/>
    <col min="826" max="1024" width="8.88671875" style="22"/>
    <col min="1025" max="1027" width="2" style="22" customWidth="1"/>
    <col min="1028" max="1028" width="2.44140625" style="22" customWidth="1"/>
    <col min="1029" max="1029" width="45.5546875" style="22" customWidth="1"/>
    <col min="1030" max="1030" width="7.109375" style="22" customWidth="1"/>
    <col min="1031" max="1031" width="0.5546875" style="22" customWidth="1"/>
    <col min="1032" max="1069" width="10.6640625" style="22" customWidth="1"/>
    <col min="1070" max="1075" width="9.6640625" style="22" customWidth="1"/>
    <col min="1076" max="1076" width="10.6640625" style="22" customWidth="1"/>
    <col min="1077" max="1081" width="9.6640625" style="22" customWidth="1"/>
    <col min="1082" max="1280" width="8.88671875" style="22"/>
    <col min="1281" max="1283" width="2" style="22" customWidth="1"/>
    <col min="1284" max="1284" width="2.44140625" style="22" customWidth="1"/>
    <col min="1285" max="1285" width="45.5546875" style="22" customWidth="1"/>
    <col min="1286" max="1286" width="7.109375" style="22" customWidth="1"/>
    <col min="1287" max="1287" width="0.5546875" style="22" customWidth="1"/>
    <col min="1288" max="1325" width="10.6640625" style="22" customWidth="1"/>
    <col min="1326" max="1331" width="9.6640625" style="22" customWidth="1"/>
    <col min="1332" max="1332" width="10.6640625" style="22" customWidth="1"/>
    <col min="1333" max="1337" width="9.6640625" style="22" customWidth="1"/>
    <col min="1338" max="1536" width="8.88671875" style="22"/>
    <col min="1537" max="1539" width="2" style="22" customWidth="1"/>
    <col min="1540" max="1540" width="2.44140625" style="22" customWidth="1"/>
    <col min="1541" max="1541" width="45.5546875" style="22" customWidth="1"/>
    <col min="1542" max="1542" width="7.109375" style="22" customWidth="1"/>
    <col min="1543" max="1543" width="0.5546875" style="22" customWidth="1"/>
    <col min="1544" max="1581" width="10.6640625" style="22" customWidth="1"/>
    <col min="1582" max="1587" width="9.6640625" style="22" customWidth="1"/>
    <col min="1588" max="1588" width="10.6640625" style="22" customWidth="1"/>
    <col min="1589" max="1593" width="9.6640625" style="22" customWidth="1"/>
    <col min="1594" max="1792" width="8.88671875" style="22"/>
    <col min="1793" max="1795" width="2" style="22" customWidth="1"/>
    <col min="1796" max="1796" width="2.44140625" style="22" customWidth="1"/>
    <col min="1797" max="1797" width="45.5546875" style="22" customWidth="1"/>
    <col min="1798" max="1798" width="7.109375" style="22" customWidth="1"/>
    <col min="1799" max="1799" width="0.5546875" style="22" customWidth="1"/>
    <col min="1800" max="1837" width="10.6640625" style="22" customWidth="1"/>
    <col min="1838" max="1843" width="9.6640625" style="22" customWidth="1"/>
    <col min="1844" max="1844" width="10.6640625" style="22" customWidth="1"/>
    <col min="1845" max="1849" width="9.6640625" style="22" customWidth="1"/>
    <col min="1850" max="2048" width="8.88671875" style="22"/>
    <col min="2049" max="2051" width="2" style="22" customWidth="1"/>
    <col min="2052" max="2052" width="2.44140625" style="22" customWidth="1"/>
    <col min="2053" max="2053" width="45.5546875" style="22" customWidth="1"/>
    <col min="2054" max="2054" width="7.109375" style="22" customWidth="1"/>
    <col min="2055" max="2055" width="0.5546875" style="22" customWidth="1"/>
    <col min="2056" max="2093" width="10.6640625" style="22" customWidth="1"/>
    <col min="2094" max="2099" width="9.6640625" style="22" customWidth="1"/>
    <col min="2100" max="2100" width="10.6640625" style="22" customWidth="1"/>
    <col min="2101" max="2105" width="9.6640625" style="22" customWidth="1"/>
    <col min="2106" max="2304" width="8.88671875" style="22"/>
    <col min="2305" max="2307" width="2" style="22" customWidth="1"/>
    <col min="2308" max="2308" width="2.44140625" style="22" customWidth="1"/>
    <col min="2309" max="2309" width="45.5546875" style="22" customWidth="1"/>
    <col min="2310" max="2310" width="7.109375" style="22" customWidth="1"/>
    <col min="2311" max="2311" width="0.5546875" style="22" customWidth="1"/>
    <col min="2312" max="2349" width="10.6640625" style="22" customWidth="1"/>
    <col min="2350" max="2355" width="9.6640625" style="22" customWidth="1"/>
    <col min="2356" max="2356" width="10.6640625" style="22" customWidth="1"/>
    <col min="2357" max="2361" width="9.6640625" style="22" customWidth="1"/>
    <col min="2362" max="2560" width="8.88671875" style="22"/>
    <col min="2561" max="2563" width="2" style="22" customWidth="1"/>
    <col min="2564" max="2564" width="2.44140625" style="22" customWidth="1"/>
    <col min="2565" max="2565" width="45.5546875" style="22" customWidth="1"/>
    <col min="2566" max="2566" width="7.109375" style="22" customWidth="1"/>
    <col min="2567" max="2567" width="0.5546875" style="22" customWidth="1"/>
    <col min="2568" max="2605" width="10.6640625" style="22" customWidth="1"/>
    <col min="2606" max="2611" width="9.6640625" style="22" customWidth="1"/>
    <col min="2612" max="2612" width="10.6640625" style="22" customWidth="1"/>
    <col min="2613" max="2617" width="9.6640625" style="22" customWidth="1"/>
    <col min="2618" max="2816" width="8.88671875" style="22"/>
    <col min="2817" max="2819" width="2" style="22" customWidth="1"/>
    <col min="2820" max="2820" width="2.44140625" style="22" customWidth="1"/>
    <col min="2821" max="2821" width="45.5546875" style="22" customWidth="1"/>
    <col min="2822" max="2822" width="7.109375" style="22" customWidth="1"/>
    <col min="2823" max="2823" width="0.5546875" style="22" customWidth="1"/>
    <col min="2824" max="2861" width="10.6640625" style="22" customWidth="1"/>
    <col min="2862" max="2867" width="9.6640625" style="22" customWidth="1"/>
    <col min="2868" max="2868" width="10.6640625" style="22" customWidth="1"/>
    <col min="2869" max="2873" width="9.6640625" style="22" customWidth="1"/>
    <col min="2874" max="3072" width="8.88671875" style="22"/>
    <col min="3073" max="3075" width="2" style="22" customWidth="1"/>
    <col min="3076" max="3076" width="2.44140625" style="22" customWidth="1"/>
    <col min="3077" max="3077" width="45.5546875" style="22" customWidth="1"/>
    <col min="3078" max="3078" width="7.109375" style="22" customWidth="1"/>
    <col min="3079" max="3079" width="0.5546875" style="22" customWidth="1"/>
    <col min="3080" max="3117" width="10.6640625" style="22" customWidth="1"/>
    <col min="3118" max="3123" width="9.6640625" style="22" customWidth="1"/>
    <col min="3124" max="3124" width="10.6640625" style="22" customWidth="1"/>
    <col min="3125" max="3129" width="9.6640625" style="22" customWidth="1"/>
    <col min="3130" max="3328" width="8.88671875" style="22"/>
    <col min="3329" max="3331" width="2" style="22" customWidth="1"/>
    <col min="3332" max="3332" width="2.44140625" style="22" customWidth="1"/>
    <col min="3333" max="3333" width="45.5546875" style="22" customWidth="1"/>
    <col min="3334" max="3334" width="7.109375" style="22" customWidth="1"/>
    <col min="3335" max="3335" width="0.5546875" style="22" customWidth="1"/>
    <col min="3336" max="3373" width="10.6640625" style="22" customWidth="1"/>
    <col min="3374" max="3379" width="9.6640625" style="22" customWidth="1"/>
    <col min="3380" max="3380" width="10.6640625" style="22" customWidth="1"/>
    <col min="3381" max="3385" width="9.6640625" style="22" customWidth="1"/>
    <col min="3386" max="3584" width="8.88671875" style="22"/>
    <col min="3585" max="3587" width="2" style="22" customWidth="1"/>
    <col min="3588" max="3588" width="2.44140625" style="22" customWidth="1"/>
    <col min="3589" max="3589" width="45.5546875" style="22" customWidth="1"/>
    <col min="3590" max="3590" width="7.109375" style="22" customWidth="1"/>
    <col min="3591" max="3591" width="0.5546875" style="22" customWidth="1"/>
    <col min="3592" max="3629" width="10.6640625" style="22" customWidth="1"/>
    <col min="3630" max="3635" width="9.6640625" style="22" customWidth="1"/>
    <col min="3636" max="3636" width="10.6640625" style="22" customWidth="1"/>
    <col min="3637" max="3641" width="9.6640625" style="22" customWidth="1"/>
    <col min="3642" max="3840" width="8.88671875" style="22"/>
    <col min="3841" max="3843" width="2" style="22" customWidth="1"/>
    <col min="3844" max="3844" width="2.44140625" style="22" customWidth="1"/>
    <col min="3845" max="3845" width="45.5546875" style="22" customWidth="1"/>
    <col min="3846" max="3846" width="7.109375" style="22" customWidth="1"/>
    <col min="3847" max="3847" width="0.5546875" style="22" customWidth="1"/>
    <col min="3848" max="3885" width="10.6640625" style="22" customWidth="1"/>
    <col min="3886" max="3891" width="9.6640625" style="22" customWidth="1"/>
    <col min="3892" max="3892" width="10.6640625" style="22" customWidth="1"/>
    <col min="3893" max="3897" width="9.6640625" style="22" customWidth="1"/>
    <col min="3898" max="4096" width="8.88671875" style="22"/>
    <col min="4097" max="4099" width="2" style="22" customWidth="1"/>
    <col min="4100" max="4100" width="2.44140625" style="22" customWidth="1"/>
    <col min="4101" max="4101" width="45.5546875" style="22" customWidth="1"/>
    <col min="4102" max="4102" width="7.109375" style="22" customWidth="1"/>
    <col min="4103" max="4103" width="0.5546875" style="22" customWidth="1"/>
    <col min="4104" max="4141" width="10.6640625" style="22" customWidth="1"/>
    <col min="4142" max="4147" width="9.6640625" style="22" customWidth="1"/>
    <col min="4148" max="4148" width="10.6640625" style="22" customWidth="1"/>
    <col min="4149" max="4153" width="9.6640625" style="22" customWidth="1"/>
    <col min="4154" max="4352" width="8.88671875" style="22"/>
    <col min="4353" max="4355" width="2" style="22" customWidth="1"/>
    <col min="4356" max="4356" width="2.44140625" style="22" customWidth="1"/>
    <col min="4357" max="4357" width="45.5546875" style="22" customWidth="1"/>
    <col min="4358" max="4358" width="7.109375" style="22" customWidth="1"/>
    <col min="4359" max="4359" width="0.5546875" style="22" customWidth="1"/>
    <col min="4360" max="4397" width="10.6640625" style="22" customWidth="1"/>
    <col min="4398" max="4403" width="9.6640625" style="22" customWidth="1"/>
    <col min="4404" max="4404" width="10.6640625" style="22" customWidth="1"/>
    <col min="4405" max="4409" width="9.6640625" style="22" customWidth="1"/>
    <col min="4410" max="4608" width="8.88671875" style="22"/>
    <col min="4609" max="4611" width="2" style="22" customWidth="1"/>
    <col min="4612" max="4612" width="2.44140625" style="22" customWidth="1"/>
    <col min="4613" max="4613" width="45.5546875" style="22" customWidth="1"/>
    <col min="4614" max="4614" width="7.109375" style="22" customWidth="1"/>
    <col min="4615" max="4615" width="0.5546875" style="22" customWidth="1"/>
    <col min="4616" max="4653" width="10.6640625" style="22" customWidth="1"/>
    <col min="4654" max="4659" width="9.6640625" style="22" customWidth="1"/>
    <col min="4660" max="4660" width="10.6640625" style="22" customWidth="1"/>
    <col min="4661" max="4665" width="9.6640625" style="22" customWidth="1"/>
    <col min="4666" max="4864" width="8.88671875" style="22"/>
    <col min="4865" max="4867" width="2" style="22" customWidth="1"/>
    <col min="4868" max="4868" width="2.44140625" style="22" customWidth="1"/>
    <col min="4869" max="4869" width="45.5546875" style="22" customWidth="1"/>
    <col min="4870" max="4870" width="7.109375" style="22" customWidth="1"/>
    <col min="4871" max="4871" width="0.5546875" style="22" customWidth="1"/>
    <col min="4872" max="4909" width="10.6640625" style="22" customWidth="1"/>
    <col min="4910" max="4915" width="9.6640625" style="22" customWidth="1"/>
    <col min="4916" max="4916" width="10.6640625" style="22" customWidth="1"/>
    <col min="4917" max="4921" width="9.6640625" style="22" customWidth="1"/>
    <col min="4922" max="5120" width="8.88671875" style="22"/>
    <col min="5121" max="5123" width="2" style="22" customWidth="1"/>
    <col min="5124" max="5124" width="2.44140625" style="22" customWidth="1"/>
    <col min="5125" max="5125" width="45.5546875" style="22" customWidth="1"/>
    <col min="5126" max="5126" width="7.109375" style="22" customWidth="1"/>
    <col min="5127" max="5127" width="0.5546875" style="22" customWidth="1"/>
    <col min="5128" max="5165" width="10.6640625" style="22" customWidth="1"/>
    <col min="5166" max="5171" width="9.6640625" style="22" customWidth="1"/>
    <col min="5172" max="5172" width="10.6640625" style="22" customWidth="1"/>
    <col min="5173" max="5177" width="9.6640625" style="22" customWidth="1"/>
    <col min="5178" max="5376" width="8.88671875" style="22"/>
    <col min="5377" max="5379" width="2" style="22" customWidth="1"/>
    <col min="5380" max="5380" width="2.44140625" style="22" customWidth="1"/>
    <col min="5381" max="5381" width="45.5546875" style="22" customWidth="1"/>
    <col min="5382" max="5382" width="7.109375" style="22" customWidth="1"/>
    <col min="5383" max="5383" width="0.5546875" style="22" customWidth="1"/>
    <col min="5384" max="5421" width="10.6640625" style="22" customWidth="1"/>
    <col min="5422" max="5427" width="9.6640625" style="22" customWidth="1"/>
    <col min="5428" max="5428" width="10.6640625" style="22" customWidth="1"/>
    <col min="5429" max="5433" width="9.6640625" style="22" customWidth="1"/>
    <col min="5434" max="5632" width="8.88671875" style="22"/>
    <col min="5633" max="5635" width="2" style="22" customWidth="1"/>
    <col min="5636" max="5636" width="2.44140625" style="22" customWidth="1"/>
    <col min="5637" max="5637" width="45.5546875" style="22" customWidth="1"/>
    <col min="5638" max="5638" width="7.109375" style="22" customWidth="1"/>
    <col min="5639" max="5639" width="0.5546875" style="22" customWidth="1"/>
    <col min="5640" max="5677" width="10.6640625" style="22" customWidth="1"/>
    <col min="5678" max="5683" width="9.6640625" style="22" customWidth="1"/>
    <col min="5684" max="5684" width="10.6640625" style="22" customWidth="1"/>
    <col min="5685" max="5689" width="9.6640625" style="22" customWidth="1"/>
    <col min="5690" max="5888" width="8.88671875" style="22"/>
    <col min="5889" max="5891" width="2" style="22" customWidth="1"/>
    <col min="5892" max="5892" width="2.44140625" style="22" customWidth="1"/>
    <col min="5893" max="5893" width="45.5546875" style="22" customWidth="1"/>
    <col min="5894" max="5894" width="7.109375" style="22" customWidth="1"/>
    <col min="5895" max="5895" width="0.5546875" style="22" customWidth="1"/>
    <col min="5896" max="5933" width="10.6640625" style="22" customWidth="1"/>
    <col min="5934" max="5939" width="9.6640625" style="22" customWidth="1"/>
    <col min="5940" max="5940" width="10.6640625" style="22" customWidth="1"/>
    <col min="5941" max="5945" width="9.6640625" style="22" customWidth="1"/>
    <col min="5946" max="6144" width="8.88671875" style="22"/>
    <col min="6145" max="6147" width="2" style="22" customWidth="1"/>
    <col min="6148" max="6148" width="2.44140625" style="22" customWidth="1"/>
    <col min="6149" max="6149" width="45.5546875" style="22" customWidth="1"/>
    <col min="6150" max="6150" width="7.109375" style="22" customWidth="1"/>
    <col min="6151" max="6151" width="0.5546875" style="22" customWidth="1"/>
    <col min="6152" max="6189" width="10.6640625" style="22" customWidth="1"/>
    <col min="6190" max="6195" width="9.6640625" style="22" customWidth="1"/>
    <col min="6196" max="6196" width="10.6640625" style="22" customWidth="1"/>
    <col min="6197" max="6201" width="9.6640625" style="22" customWidth="1"/>
    <col min="6202" max="6400" width="8.88671875" style="22"/>
    <col min="6401" max="6403" width="2" style="22" customWidth="1"/>
    <col min="6404" max="6404" width="2.44140625" style="22" customWidth="1"/>
    <col min="6405" max="6405" width="45.5546875" style="22" customWidth="1"/>
    <col min="6406" max="6406" width="7.109375" style="22" customWidth="1"/>
    <col min="6407" max="6407" width="0.5546875" style="22" customWidth="1"/>
    <col min="6408" max="6445" width="10.6640625" style="22" customWidth="1"/>
    <col min="6446" max="6451" width="9.6640625" style="22" customWidth="1"/>
    <col min="6452" max="6452" width="10.6640625" style="22" customWidth="1"/>
    <col min="6453" max="6457" width="9.6640625" style="22" customWidth="1"/>
    <col min="6458" max="6656" width="8.88671875" style="22"/>
    <col min="6657" max="6659" width="2" style="22" customWidth="1"/>
    <col min="6660" max="6660" width="2.44140625" style="22" customWidth="1"/>
    <col min="6661" max="6661" width="45.5546875" style="22" customWidth="1"/>
    <col min="6662" max="6662" width="7.109375" style="22" customWidth="1"/>
    <col min="6663" max="6663" width="0.5546875" style="22" customWidth="1"/>
    <col min="6664" max="6701" width="10.6640625" style="22" customWidth="1"/>
    <col min="6702" max="6707" width="9.6640625" style="22" customWidth="1"/>
    <col min="6708" max="6708" width="10.6640625" style="22" customWidth="1"/>
    <col min="6709" max="6713" width="9.6640625" style="22" customWidth="1"/>
    <col min="6714" max="6912" width="8.88671875" style="22"/>
    <col min="6913" max="6915" width="2" style="22" customWidth="1"/>
    <col min="6916" max="6916" width="2.44140625" style="22" customWidth="1"/>
    <col min="6917" max="6917" width="45.5546875" style="22" customWidth="1"/>
    <col min="6918" max="6918" width="7.109375" style="22" customWidth="1"/>
    <col min="6919" max="6919" width="0.5546875" style="22" customWidth="1"/>
    <col min="6920" max="6957" width="10.6640625" style="22" customWidth="1"/>
    <col min="6958" max="6963" width="9.6640625" style="22" customWidth="1"/>
    <col min="6964" max="6964" width="10.6640625" style="22" customWidth="1"/>
    <col min="6965" max="6969" width="9.6640625" style="22" customWidth="1"/>
    <col min="6970" max="7168" width="8.88671875" style="22"/>
    <col min="7169" max="7171" width="2" style="22" customWidth="1"/>
    <col min="7172" max="7172" width="2.44140625" style="22" customWidth="1"/>
    <col min="7173" max="7173" width="45.5546875" style="22" customWidth="1"/>
    <col min="7174" max="7174" width="7.109375" style="22" customWidth="1"/>
    <col min="7175" max="7175" width="0.5546875" style="22" customWidth="1"/>
    <col min="7176" max="7213" width="10.6640625" style="22" customWidth="1"/>
    <col min="7214" max="7219" width="9.6640625" style="22" customWidth="1"/>
    <col min="7220" max="7220" width="10.6640625" style="22" customWidth="1"/>
    <col min="7221" max="7225" width="9.6640625" style="22" customWidth="1"/>
    <col min="7226" max="7424" width="8.88671875" style="22"/>
    <col min="7425" max="7427" width="2" style="22" customWidth="1"/>
    <col min="7428" max="7428" width="2.44140625" style="22" customWidth="1"/>
    <col min="7429" max="7429" width="45.5546875" style="22" customWidth="1"/>
    <col min="7430" max="7430" width="7.109375" style="22" customWidth="1"/>
    <col min="7431" max="7431" width="0.5546875" style="22" customWidth="1"/>
    <col min="7432" max="7469" width="10.6640625" style="22" customWidth="1"/>
    <col min="7470" max="7475" width="9.6640625" style="22" customWidth="1"/>
    <col min="7476" max="7476" width="10.6640625" style="22" customWidth="1"/>
    <col min="7477" max="7481" width="9.6640625" style="22" customWidth="1"/>
    <col min="7482" max="7680" width="8.88671875" style="22"/>
    <col min="7681" max="7683" width="2" style="22" customWidth="1"/>
    <col min="7684" max="7684" width="2.44140625" style="22" customWidth="1"/>
    <col min="7685" max="7685" width="45.5546875" style="22" customWidth="1"/>
    <col min="7686" max="7686" width="7.109375" style="22" customWidth="1"/>
    <col min="7687" max="7687" width="0.5546875" style="22" customWidth="1"/>
    <col min="7688" max="7725" width="10.6640625" style="22" customWidth="1"/>
    <col min="7726" max="7731" width="9.6640625" style="22" customWidth="1"/>
    <col min="7732" max="7732" width="10.6640625" style="22" customWidth="1"/>
    <col min="7733" max="7737" width="9.6640625" style="22" customWidth="1"/>
    <col min="7738" max="7936" width="8.88671875" style="22"/>
    <col min="7937" max="7939" width="2" style="22" customWidth="1"/>
    <col min="7940" max="7940" width="2.44140625" style="22" customWidth="1"/>
    <col min="7941" max="7941" width="45.5546875" style="22" customWidth="1"/>
    <col min="7942" max="7942" width="7.109375" style="22" customWidth="1"/>
    <col min="7943" max="7943" width="0.5546875" style="22" customWidth="1"/>
    <col min="7944" max="7981" width="10.6640625" style="22" customWidth="1"/>
    <col min="7982" max="7987" width="9.6640625" style="22" customWidth="1"/>
    <col min="7988" max="7988" width="10.6640625" style="22" customWidth="1"/>
    <col min="7989" max="7993" width="9.6640625" style="22" customWidth="1"/>
    <col min="7994" max="8192" width="8.88671875" style="22"/>
    <col min="8193" max="8195" width="2" style="22" customWidth="1"/>
    <col min="8196" max="8196" width="2.44140625" style="22" customWidth="1"/>
    <col min="8197" max="8197" width="45.5546875" style="22" customWidth="1"/>
    <col min="8198" max="8198" width="7.109375" style="22" customWidth="1"/>
    <col min="8199" max="8199" width="0.5546875" style="22" customWidth="1"/>
    <col min="8200" max="8237" width="10.6640625" style="22" customWidth="1"/>
    <col min="8238" max="8243" width="9.6640625" style="22" customWidth="1"/>
    <col min="8244" max="8244" width="10.6640625" style="22" customWidth="1"/>
    <col min="8245" max="8249" width="9.6640625" style="22" customWidth="1"/>
    <col min="8250" max="8448" width="8.88671875" style="22"/>
    <col min="8449" max="8451" width="2" style="22" customWidth="1"/>
    <col min="8452" max="8452" width="2.44140625" style="22" customWidth="1"/>
    <col min="8453" max="8453" width="45.5546875" style="22" customWidth="1"/>
    <col min="8454" max="8454" width="7.109375" style="22" customWidth="1"/>
    <col min="8455" max="8455" width="0.5546875" style="22" customWidth="1"/>
    <col min="8456" max="8493" width="10.6640625" style="22" customWidth="1"/>
    <col min="8494" max="8499" width="9.6640625" style="22" customWidth="1"/>
    <col min="8500" max="8500" width="10.6640625" style="22" customWidth="1"/>
    <col min="8501" max="8505" width="9.6640625" style="22" customWidth="1"/>
    <col min="8506" max="8704" width="8.88671875" style="22"/>
    <col min="8705" max="8707" width="2" style="22" customWidth="1"/>
    <col min="8708" max="8708" width="2.44140625" style="22" customWidth="1"/>
    <col min="8709" max="8709" width="45.5546875" style="22" customWidth="1"/>
    <col min="8710" max="8710" width="7.109375" style="22" customWidth="1"/>
    <col min="8711" max="8711" width="0.5546875" style="22" customWidth="1"/>
    <col min="8712" max="8749" width="10.6640625" style="22" customWidth="1"/>
    <col min="8750" max="8755" width="9.6640625" style="22" customWidth="1"/>
    <col min="8756" max="8756" width="10.6640625" style="22" customWidth="1"/>
    <col min="8757" max="8761" width="9.6640625" style="22" customWidth="1"/>
    <col min="8762" max="8960" width="8.88671875" style="22"/>
    <col min="8961" max="8963" width="2" style="22" customWidth="1"/>
    <col min="8964" max="8964" width="2.44140625" style="22" customWidth="1"/>
    <col min="8965" max="8965" width="45.5546875" style="22" customWidth="1"/>
    <col min="8966" max="8966" width="7.109375" style="22" customWidth="1"/>
    <col min="8967" max="8967" width="0.5546875" style="22" customWidth="1"/>
    <col min="8968" max="9005" width="10.6640625" style="22" customWidth="1"/>
    <col min="9006" max="9011" width="9.6640625" style="22" customWidth="1"/>
    <col min="9012" max="9012" width="10.6640625" style="22" customWidth="1"/>
    <col min="9013" max="9017" width="9.6640625" style="22" customWidth="1"/>
    <col min="9018" max="9216" width="8.88671875" style="22"/>
    <col min="9217" max="9219" width="2" style="22" customWidth="1"/>
    <col min="9220" max="9220" width="2.44140625" style="22" customWidth="1"/>
    <col min="9221" max="9221" width="45.5546875" style="22" customWidth="1"/>
    <col min="9222" max="9222" width="7.109375" style="22" customWidth="1"/>
    <col min="9223" max="9223" width="0.5546875" style="22" customWidth="1"/>
    <col min="9224" max="9261" width="10.6640625" style="22" customWidth="1"/>
    <col min="9262" max="9267" width="9.6640625" style="22" customWidth="1"/>
    <col min="9268" max="9268" width="10.6640625" style="22" customWidth="1"/>
    <col min="9269" max="9273" width="9.6640625" style="22" customWidth="1"/>
    <col min="9274" max="9472" width="8.88671875" style="22"/>
    <col min="9473" max="9475" width="2" style="22" customWidth="1"/>
    <col min="9476" max="9476" width="2.44140625" style="22" customWidth="1"/>
    <col min="9477" max="9477" width="45.5546875" style="22" customWidth="1"/>
    <col min="9478" max="9478" width="7.109375" style="22" customWidth="1"/>
    <col min="9479" max="9479" width="0.5546875" style="22" customWidth="1"/>
    <col min="9480" max="9517" width="10.6640625" style="22" customWidth="1"/>
    <col min="9518" max="9523" width="9.6640625" style="22" customWidth="1"/>
    <col min="9524" max="9524" width="10.6640625" style="22" customWidth="1"/>
    <col min="9525" max="9529" width="9.6640625" style="22" customWidth="1"/>
    <col min="9530" max="9728" width="8.88671875" style="22"/>
    <col min="9729" max="9731" width="2" style="22" customWidth="1"/>
    <col min="9732" max="9732" width="2.44140625" style="22" customWidth="1"/>
    <col min="9733" max="9733" width="45.5546875" style="22" customWidth="1"/>
    <col min="9734" max="9734" width="7.109375" style="22" customWidth="1"/>
    <col min="9735" max="9735" width="0.5546875" style="22" customWidth="1"/>
    <col min="9736" max="9773" width="10.6640625" style="22" customWidth="1"/>
    <col min="9774" max="9779" width="9.6640625" style="22" customWidth="1"/>
    <col min="9780" max="9780" width="10.6640625" style="22" customWidth="1"/>
    <col min="9781" max="9785" width="9.6640625" style="22" customWidth="1"/>
    <col min="9786" max="9984" width="8.88671875" style="22"/>
    <col min="9985" max="9987" width="2" style="22" customWidth="1"/>
    <col min="9988" max="9988" width="2.44140625" style="22" customWidth="1"/>
    <col min="9989" max="9989" width="45.5546875" style="22" customWidth="1"/>
    <col min="9990" max="9990" width="7.109375" style="22" customWidth="1"/>
    <col min="9991" max="9991" width="0.5546875" style="22" customWidth="1"/>
    <col min="9992" max="10029" width="10.6640625" style="22" customWidth="1"/>
    <col min="10030" max="10035" width="9.6640625" style="22" customWidth="1"/>
    <col min="10036" max="10036" width="10.6640625" style="22" customWidth="1"/>
    <col min="10037" max="10041" width="9.6640625" style="22" customWidth="1"/>
    <col min="10042" max="10240" width="8.88671875" style="22"/>
    <col min="10241" max="10243" width="2" style="22" customWidth="1"/>
    <col min="10244" max="10244" width="2.44140625" style="22" customWidth="1"/>
    <col min="10245" max="10245" width="45.5546875" style="22" customWidth="1"/>
    <col min="10246" max="10246" width="7.109375" style="22" customWidth="1"/>
    <col min="10247" max="10247" width="0.5546875" style="22" customWidth="1"/>
    <col min="10248" max="10285" width="10.6640625" style="22" customWidth="1"/>
    <col min="10286" max="10291" width="9.6640625" style="22" customWidth="1"/>
    <col min="10292" max="10292" width="10.6640625" style="22" customWidth="1"/>
    <col min="10293" max="10297" width="9.6640625" style="22" customWidth="1"/>
    <col min="10298" max="10496" width="8.88671875" style="22"/>
    <col min="10497" max="10499" width="2" style="22" customWidth="1"/>
    <col min="10500" max="10500" width="2.44140625" style="22" customWidth="1"/>
    <col min="10501" max="10501" width="45.5546875" style="22" customWidth="1"/>
    <col min="10502" max="10502" width="7.109375" style="22" customWidth="1"/>
    <col min="10503" max="10503" width="0.5546875" style="22" customWidth="1"/>
    <col min="10504" max="10541" width="10.6640625" style="22" customWidth="1"/>
    <col min="10542" max="10547" width="9.6640625" style="22" customWidth="1"/>
    <col min="10548" max="10548" width="10.6640625" style="22" customWidth="1"/>
    <col min="10549" max="10553" width="9.6640625" style="22" customWidth="1"/>
    <col min="10554" max="10752" width="8.88671875" style="22"/>
    <col min="10753" max="10755" width="2" style="22" customWidth="1"/>
    <col min="10756" max="10756" width="2.44140625" style="22" customWidth="1"/>
    <col min="10757" max="10757" width="45.5546875" style="22" customWidth="1"/>
    <col min="10758" max="10758" width="7.109375" style="22" customWidth="1"/>
    <col min="10759" max="10759" width="0.5546875" style="22" customWidth="1"/>
    <col min="10760" max="10797" width="10.6640625" style="22" customWidth="1"/>
    <col min="10798" max="10803" width="9.6640625" style="22" customWidth="1"/>
    <col min="10804" max="10804" width="10.6640625" style="22" customWidth="1"/>
    <col min="10805" max="10809" width="9.6640625" style="22" customWidth="1"/>
    <col min="10810" max="11008" width="8.88671875" style="22"/>
    <col min="11009" max="11011" width="2" style="22" customWidth="1"/>
    <col min="11012" max="11012" width="2.44140625" style="22" customWidth="1"/>
    <col min="11013" max="11013" width="45.5546875" style="22" customWidth="1"/>
    <col min="11014" max="11014" width="7.109375" style="22" customWidth="1"/>
    <col min="11015" max="11015" width="0.5546875" style="22" customWidth="1"/>
    <col min="11016" max="11053" width="10.6640625" style="22" customWidth="1"/>
    <col min="11054" max="11059" width="9.6640625" style="22" customWidth="1"/>
    <col min="11060" max="11060" width="10.6640625" style="22" customWidth="1"/>
    <col min="11061" max="11065" width="9.6640625" style="22" customWidth="1"/>
    <col min="11066" max="11264" width="8.88671875" style="22"/>
    <col min="11265" max="11267" width="2" style="22" customWidth="1"/>
    <col min="11268" max="11268" width="2.44140625" style="22" customWidth="1"/>
    <col min="11269" max="11269" width="45.5546875" style="22" customWidth="1"/>
    <col min="11270" max="11270" width="7.109375" style="22" customWidth="1"/>
    <col min="11271" max="11271" width="0.5546875" style="22" customWidth="1"/>
    <col min="11272" max="11309" width="10.6640625" style="22" customWidth="1"/>
    <col min="11310" max="11315" width="9.6640625" style="22" customWidth="1"/>
    <col min="11316" max="11316" width="10.6640625" style="22" customWidth="1"/>
    <col min="11317" max="11321" width="9.6640625" style="22" customWidth="1"/>
    <col min="11322" max="11520" width="8.88671875" style="22"/>
    <col min="11521" max="11523" width="2" style="22" customWidth="1"/>
    <col min="11524" max="11524" width="2.44140625" style="22" customWidth="1"/>
    <col min="11525" max="11525" width="45.5546875" style="22" customWidth="1"/>
    <col min="11526" max="11526" width="7.109375" style="22" customWidth="1"/>
    <col min="11527" max="11527" width="0.5546875" style="22" customWidth="1"/>
    <col min="11528" max="11565" width="10.6640625" style="22" customWidth="1"/>
    <col min="11566" max="11571" width="9.6640625" style="22" customWidth="1"/>
    <col min="11572" max="11572" width="10.6640625" style="22" customWidth="1"/>
    <col min="11573" max="11577" width="9.6640625" style="22" customWidth="1"/>
    <col min="11578" max="11776" width="8.88671875" style="22"/>
    <col min="11777" max="11779" width="2" style="22" customWidth="1"/>
    <col min="11780" max="11780" width="2.44140625" style="22" customWidth="1"/>
    <col min="11781" max="11781" width="45.5546875" style="22" customWidth="1"/>
    <col min="11782" max="11782" width="7.109375" style="22" customWidth="1"/>
    <col min="11783" max="11783" width="0.5546875" style="22" customWidth="1"/>
    <col min="11784" max="11821" width="10.6640625" style="22" customWidth="1"/>
    <col min="11822" max="11827" width="9.6640625" style="22" customWidth="1"/>
    <col min="11828" max="11828" width="10.6640625" style="22" customWidth="1"/>
    <col min="11829" max="11833" width="9.6640625" style="22" customWidth="1"/>
    <col min="11834" max="12032" width="8.88671875" style="22"/>
    <col min="12033" max="12035" width="2" style="22" customWidth="1"/>
    <col min="12036" max="12036" width="2.44140625" style="22" customWidth="1"/>
    <col min="12037" max="12037" width="45.5546875" style="22" customWidth="1"/>
    <col min="12038" max="12038" width="7.109375" style="22" customWidth="1"/>
    <col min="12039" max="12039" width="0.5546875" style="22" customWidth="1"/>
    <col min="12040" max="12077" width="10.6640625" style="22" customWidth="1"/>
    <col min="12078" max="12083" width="9.6640625" style="22" customWidth="1"/>
    <col min="12084" max="12084" width="10.6640625" style="22" customWidth="1"/>
    <col min="12085" max="12089" width="9.6640625" style="22" customWidth="1"/>
    <col min="12090" max="12288" width="8.88671875" style="22"/>
    <col min="12289" max="12291" width="2" style="22" customWidth="1"/>
    <col min="12292" max="12292" width="2.44140625" style="22" customWidth="1"/>
    <col min="12293" max="12293" width="45.5546875" style="22" customWidth="1"/>
    <col min="12294" max="12294" width="7.109375" style="22" customWidth="1"/>
    <col min="12295" max="12295" width="0.5546875" style="22" customWidth="1"/>
    <col min="12296" max="12333" width="10.6640625" style="22" customWidth="1"/>
    <col min="12334" max="12339" width="9.6640625" style="22" customWidth="1"/>
    <col min="12340" max="12340" width="10.6640625" style="22" customWidth="1"/>
    <col min="12341" max="12345" width="9.6640625" style="22" customWidth="1"/>
    <col min="12346" max="12544" width="8.88671875" style="22"/>
    <col min="12545" max="12547" width="2" style="22" customWidth="1"/>
    <col min="12548" max="12548" width="2.44140625" style="22" customWidth="1"/>
    <col min="12549" max="12549" width="45.5546875" style="22" customWidth="1"/>
    <col min="12550" max="12550" width="7.109375" style="22" customWidth="1"/>
    <col min="12551" max="12551" width="0.5546875" style="22" customWidth="1"/>
    <col min="12552" max="12589" width="10.6640625" style="22" customWidth="1"/>
    <col min="12590" max="12595" width="9.6640625" style="22" customWidth="1"/>
    <col min="12596" max="12596" width="10.6640625" style="22" customWidth="1"/>
    <col min="12597" max="12601" width="9.6640625" style="22" customWidth="1"/>
    <col min="12602" max="12800" width="8.88671875" style="22"/>
    <col min="12801" max="12803" width="2" style="22" customWidth="1"/>
    <col min="12804" max="12804" width="2.44140625" style="22" customWidth="1"/>
    <col min="12805" max="12805" width="45.5546875" style="22" customWidth="1"/>
    <col min="12806" max="12806" width="7.109375" style="22" customWidth="1"/>
    <col min="12807" max="12807" width="0.5546875" style="22" customWidth="1"/>
    <col min="12808" max="12845" width="10.6640625" style="22" customWidth="1"/>
    <col min="12846" max="12851" width="9.6640625" style="22" customWidth="1"/>
    <col min="12852" max="12852" width="10.6640625" style="22" customWidth="1"/>
    <col min="12853" max="12857" width="9.6640625" style="22" customWidth="1"/>
    <col min="12858" max="13056" width="8.88671875" style="22"/>
    <col min="13057" max="13059" width="2" style="22" customWidth="1"/>
    <col min="13060" max="13060" width="2.44140625" style="22" customWidth="1"/>
    <col min="13061" max="13061" width="45.5546875" style="22" customWidth="1"/>
    <col min="13062" max="13062" width="7.109375" style="22" customWidth="1"/>
    <col min="13063" max="13063" width="0.5546875" style="22" customWidth="1"/>
    <col min="13064" max="13101" width="10.6640625" style="22" customWidth="1"/>
    <col min="13102" max="13107" width="9.6640625" style="22" customWidth="1"/>
    <col min="13108" max="13108" width="10.6640625" style="22" customWidth="1"/>
    <col min="13109" max="13113" width="9.6640625" style="22" customWidth="1"/>
    <col min="13114" max="13312" width="8.88671875" style="22"/>
    <col min="13313" max="13315" width="2" style="22" customWidth="1"/>
    <col min="13316" max="13316" width="2.44140625" style="22" customWidth="1"/>
    <col min="13317" max="13317" width="45.5546875" style="22" customWidth="1"/>
    <col min="13318" max="13318" width="7.109375" style="22" customWidth="1"/>
    <col min="13319" max="13319" width="0.5546875" style="22" customWidth="1"/>
    <col min="13320" max="13357" width="10.6640625" style="22" customWidth="1"/>
    <col min="13358" max="13363" width="9.6640625" style="22" customWidth="1"/>
    <col min="13364" max="13364" width="10.6640625" style="22" customWidth="1"/>
    <col min="13365" max="13369" width="9.6640625" style="22" customWidth="1"/>
    <col min="13370" max="13568" width="8.88671875" style="22"/>
    <col min="13569" max="13571" width="2" style="22" customWidth="1"/>
    <col min="13572" max="13572" width="2.44140625" style="22" customWidth="1"/>
    <col min="13573" max="13573" width="45.5546875" style="22" customWidth="1"/>
    <col min="13574" max="13574" width="7.109375" style="22" customWidth="1"/>
    <col min="13575" max="13575" width="0.5546875" style="22" customWidth="1"/>
    <col min="13576" max="13613" width="10.6640625" style="22" customWidth="1"/>
    <col min="13614" max="13619" width="9.6640625" style="22" customWidth="1"/>
    <col min="13620" max="13620" width="10.6640625" style="22" customWidth="1"/>
    <col min="13621" max="13625" width="9.6640625" style="22" customWidth="1"/>
    <col min="13626" max="13824" width="8.88671875" style="22"/>
    <col min="13825" max="13827" width="2" style="22" customWidth="1"/>
    <col min="13828" max="13828" width="2.44140625" style="22" customWidth="1"/>
    <col min="13829" max="13829" width="45.5546875" style="22" customWidth="1"/>
    <col min="13830" max="13830" width="7.109375" style="22" customWidth="1"/>
    <col min="13831" max="13831" width="0.5546875" style="22" customWidth="1"/>
    <col min="13832" max="13869" width="10.6640625" style="22" customWidth="1"/>
    <col min="13870" max="13875" width="9.6640625" style="22" customWidth="1"/>
    <col min="13876" max="13876" width="10.6640625" style="22" customWidth="1"/>
    <col min="13877" max="13881" width="9.6640625" style="22" customWidth="1"/>
    <col min="13882" max="14080" width="8.88671875" style="22"/>
    <col min="14081" max="14083" width="2" style="22" customWidth="1"/>
    <col min="14084" max="14084" width="2.44140625" style="22" customWidth="1"/>
    <col min="14085" max="14085" width="45.5546875" style="22" customWidth="1"/>
    <col min="14086" max="14086" width="7.109375" style="22" customWidth="1"/>
    <col min="14087" max="14087" width="0.5546875" style="22" customWidth="1"/>
    <col min="14088" max="14125" width="10.6640625" style="22" customWidth="1"/>
    <col min="14126" max="14131" width="9.6640625" style="22" customWidth="1"/>
    <col min="14132" max="14132" width="10.6640625" style="22" customWidth="1"/>
    <col min="14133" max="14137" width="9.6640625" style="22" customWidth="1"/>
    <col min="14138" max="14336" width="8.88671875" style="22"/>
    <col min="14337" max="14339" width="2" style="22" customWidth="1"/>
    <col min="14340" max="14340" width="2.44140625" style="22" customWidth="1"/>
    <col min="14341" max="14341" width="45.5546875" style="22" customWidth="1"/>
    <col min="14342" max="14342" width="7.109375" style="22" customWidth="1"/>
    <col min="14343" max="14343" width="0.5546875" style="22" customWidth="1"/>
    <col min="14344" max="14381" width="10.6640625" style="22" customWidth="1"/>
    <col min="14382" max="14387" width="9.6640625" style="22" customWidth="1"/>
    <col min="14388" max="14388" width="10.6640625" style="22" customWidth="1"/>
    <col min="14389" max="14393" width="9.6640625" style="22" customWidth="1"/>
    <col min="14394" max="14592" width="8.88671875" style="22"/>
    <col min="14593" max="14595" width="2" style="22" customWidth="1"/>
    <col min="14596" max="14596" width="2.44140625" style="22" customWidth="1"/>
    <col min="14597" max="14597" width="45.5546875" style="22" customWidth="1"/>
    <col min="14598" max="14598" width="7.109375" style="22" customWidth="1"/>
    <col min="14599" max="14599" width="0.5546875" style="22" customWidth="1"/>
    <col min="14600" max="14637" width="10.6640625" style="22" customWidth="1"/>
    <col min="14638" max="14643" width="9.6640625" style="22" customWidth="1"/>
    <col min="14644" max="14644" width="10.6640625" style="22" customWidth="1"/>
    <col min="14645" max="14649" width="9.6640625" style="22" customWidth="1"/>
    <col min="14650" max="14848" width="8.88671875" style="22"/>
    <col min="14849" max="14851" width="2" style="22" customWidth="1"/>
    <col min="14852" max="14852" width="2.44140625" style="22" customWidth="1"/>
    <col min="14853" max="14853" width="45.5546875" style="22" customWidth="1"/>
    <col min="14854" max="14854" width="7.109375" style="22" customWidth="1"/>
    <col min="14855" max="14855" width="0.5546875" style="22" customWidth="1"/>
    <col min="14856" max="14893" width="10.6640625" style="22" customWidth="1"/>
    <col min="14894" max="14899" width="9.6640625" style="22" customWidth="1"/>
    <col min="14900" max="14900" width="10.6640625" style="22" customWidth="1"/>
    <col min="14901" max="14905" width="9.6640625" style="22" customWidth="1"/>
    <col min="14906" max="15104" width="8.88671875" style="22"/>
    <col min="15105" max="15107" width="2" style="22" customWidth="1"/>
    <col min="15108" max="15108" width="2.44140625" style="22" customWidth="1"/>
    <col min="15109" max="15109" width="45.5546875" style="22" customWidth="1"/>
    <col min="15110" max="15110" width="7.109375" style="22" customWidth="1"/>
    <col min="15111" max="15111" width="0.5546875" style="22" customWidth="1"/>
    <col min="15112" max="15149" width="10.6640625" style="22" customWidth="1"/>
    <col min="15150" max="15155" width="9.6640625" style="22" customWidth="1"/>
    <col min="15156" max="15156" width="10.6640625" style="22" customWidth="1"/>
    <col min="15157" max="15161" width="9.6640625" style="22" customWidth="1"/>
    <col min="15162" max="15360" width="8.88671875" style="22"/>
    <col min="15361" max="15363" width="2" style="22" customWidth="1"/>
    <col min="15364" max="15364" width="2.44140625" style="22" customWidth="1"/>
    <col min="15365" max="15365" width="45.5546875" style="22" customWidth="1"/>
    <col min="15366" max="15366" width="7.109375" style="22" customWidth="1"/>
    <col min="15367" max="15367" width="0.5546875" style="22" customWidth="1"/>
    <col min="15368" max="15405" width="10.6640625" style="22" customWidth="1"/>
    <col min="15406" max="15411" width="9.6640625" style="22" customWidth="1"/>
    <col min="15412" max="15412" width="10.6640625" style="22" customWidth="1"/>
    <col min="15413" max="15417" width="9.6640625" style="22" customWidth="1"/>
    <col min="15418" max="15616" width="8.88671875" style="22"/>
    <col min="15617" max="15619" width="2" style="22" customWidth="1"/>
    <col min="15620" max="15620" width="2.44140625" style="22" customWidth="1"/>
    <col min="15621" max="15621" width="45.5546875" style="22" customWidth="1"/>
    <col min="15622" max="15622" width="7.109375" style="22" customWidth="1"/>
    <col min="15623" max="15623" width="0.5546875" style="22" customWidth="1"/>
    <col min="15624" max="15661" width="10.6640625" style="22" customWidth="1"/>
    <col min="15662" max="15667" width="9.6640625" style="22" customWidth="1"/>
    <col min="15668" max="15668" width="10.6640625" style="22" customWidth="1"/>
    <col min="15669" max="15673" width="9.6640625" style="22" customWidth="1"/>
    <col min="15674" max="15872" width="8.88671875" style="22"/>
    <col min="15873" max="15875" width="2" style="22" customWidth="1"/>
    <col min="15876" max="15876" width="2.44140625" style="22" customWidth="1"/>
    <col min="15877" max="15877" width="45.5546875" style="22" customWidth="1"/>
    <col min="15878" max="15878" width="7.109375" style="22" customWidth="1"/>
    <col min="15879" max="15879" width="0.5546875" style="22" customWidth="1"/>
    <col min="15880" max="15917" width="10.6640625" style="22" customWidth="1"/>
    <col min="15918" max="15923" width="9.6640625" style="22" customWidth="1"/>
    <col min="15924" max="15924" width="10.6640625" style="22" customWidth="1"/>
    <col min="15925" max="15929" width="9.6640625" style="22" customWidth="1"/>
    <col min="15930" max="16128" width="8.88671875" style="22"/>
    <col min="16129" max="16131" width="2" style="22" customWidth="1"/>
    <col min="16132" max="16132" width="2.44140625" style="22" customWidth="1"/>
    <col min="16133" max="16133" width="45.5546875" style="22" customWidth="1"/>
    <col min="16134" max="16134" width="7.109375" style="22" customWidth="1"/>
    <col min="16135" max="16135" width="0.5546875" style="22" customWidth="1"/>
    <col min="16136" max="16173" width="10.6640625" style="22" customWidth="1"/>
    <col min="16174" max="16179" width="9.6640625" style="22" customWidth="1"/>
    <col min="16180" max="16180" width="10.6640625" style="22" customWidth="1"/>
    <col min="16181" max="16185" width="9.6640625" style="22" customWidth="1"/>
    <col min="16186" max="16384" width="8.88671875" style="22"/>
  </cols>
  <sheetData>
    <row r="1" spans="1:73">
      <c r="A1" s="16"/>
      <c r="B1" s="16"/>
      <c r="C1" s="16"/>
      <c r="D1" s="16"/>
      <c r="E1" s="17"/>
      <c r="F1" s="18"/>
      <c r="G1" s="18"/>
      <c r="H1" s="19" t="s">
        <v>101</v>
      </c>
      <c r="I1" s="19">
        <v>2000</v>
      </c>
      <c r="J1" s="19">
        <v>2115</v>
      </c>
      <c r="K1" s="19">
        <v>2116</v>
      </c>
      <c r="L1" s="19">
        <v>2117</v>
      </c>
      <c r="M1" s="19">
        <v>2118</v>
      </c>
      <c r="N1" s="19">
        <v>2210</v>
      </c>
      <c r="O1" s="19">
        <v>2112</v>
      </c>
      <c r="P1" s="19">
        <v>2121</v>
      </c>
      <c r="Q1" s="19">
        <v>2122</v>
      </c>
      <c r="R1" s="19">
        <v>2130</v>
      </c>
      <c r="S1" s="19">
        <v>2230</v>
      </c>
      <c r="T1" s="19">
        <v>2310</v>
      </c>
      <c r="U1" s="19">
        <v>2330</v>
      </c>
      <c r="V1" s="19">
        <v>2410</v>
      </c>
      <c r="W1" s="19">
        <v>3000</v>
      </c>
      <c r="X1" s="19">
        <v>3105</v>
      </c>
      <c r="Y1" s="19">
        <v>3106</v>
      </c>
      <c r="Z1" s="19">
        <v>3191</v>
      </c>
      <c r="AA1" s="19">
        <v>3192</v>
      </c>
      <c r="AB1" s="19">
        <v>3193</v>
      </c>
      <c r="AC1" s="19">
        <v>3214</v>
      </c>
      <c r="AD1" s="19">
        <v>3215</v>
      </c>
      <c r="AE1" s="19">
        <v>3220</v>
      </c>
      <c r="AF1" s="19">
        <v>3234</v>
      </c>
      <c r="AG1" s="19">
        <v>3235</v>
      </c>
      <c r="AH1" s="19">
        <v>3246</v>
      </c>
      <c r="AI1" s="19">
        <v>3247</v>
      </c>
      <c r="AJ1" s="19">
        <v>3244</v>
      </c>
      <c r="AK1" s="19">
        <v>3250</v>
      </c>
      <c r="AL1" s="19">
        <v>3260</v>
      </c>
      <c r="AM1" s="19" t="s">
        <v>102</v>
      </c>
      <c r="AN1" s="19">
        <v>3281</v>
      </c>
      <c r="AO1" s="19">
        <v>3282</v>
      </c>
      <c r="AP1" s="19">
        <v>3283</v>
      </c>
      <c r="AQ1" s="19">
        <v>3285</v>
      </c>
      <c r="AR1" s="19">
        <v>3286</v>
      </c>
      <c r="AS1" s="19">
        <v>3295</v>
      </c>
      <c r="AT1" s="19">
        <v>4000</v>
      </c>
      <c r="AU1" s="19">
        <v>4100</v>
      </c>
      <c r="AV1" s="19">
        <v>4210</v>
      </c>
      <c r="AW1" s="19">
        <v>4220</v>
      </c>
      <c r="AX1" s="19">
        <v>4230</v>
      </c>
      <c r="AY1" s="19">
        <v>4240</v>
      </c>
      <c r="AZ1" s="19">
        <v>5500</v>
      </c>
      <c r="BA1" s="19">
        <v>5510</v>
      </c>
      <c r="BB1" s="19">
        <v>5520</v>
      </c>
      <c r="BC1" s="19">
        <v>5535</v>
      </c>
      <c r="BD1" s="19">
        <v>5532</v>
      </c>
      <c r="BE1" s="19">
        <v>5534</v>
      </c>
      <c r="BF1" s="19">
        <v>5541</v>
      </c>
      <c r="BG1" s="19">
        <v>5544</v>
      </c>
      <c r="BH1" s="19">
        <v>5542</v>
      </c>
      <c r="BI1" s="19">
        <v>55431</v>
      </c>
      <c r="BJ1" s="19">
        <v>5546</v>
      </c>
      <c r="BK1" s="19">
        <v>5547</v>
      </c>
      <c r="BL1" s="19">
        <v>5549</v>
      </c>
      <c r="BM1" s="19">
        <v>5548</v>
      </c>
      <c r="BN1" s="19">
        <v>5550</v>
      </c>
      <c r="BO1" s="20">
        <v>7200</v>
      </c>
      <c r="BP1" s="19">
        <v>7100</v>
      </c>
      <c r="BQ1" s="19">
        <v>55432</v>
      </c>
      <c r="BR1" s="19">
        <v>5100</v>
      </c>
      <c r="BS1" s="19">
        <v>5200</v>
      </c>
      <c r="BT1" s="19">
        <v>6000</v>
      </c>
      <c r="BU1" s="21"/>
    </row>
    <row r="2" spans="1:73" ht="38.25" customHeight="1">
      <c r="A2" s="23" t="s">
        <v>42</v>
      </c>
      <c r="B2" s="23"/>
      <c r="C2" s="23"/>
      <c r="D2" s="23"/>
      <c r="E2" s="24" t="s">
        <v>103</v>
      </c>
      <c r="F2" s="25" t="s">
        <v>502</v>
      </c>
      <c r="G2" s="26"/>
      <c r="H2" s="27" t="s">
        <v>105</v>
      </c>
      <c r="I2" s="28" t="s">
        <v>106</v>
      </c>
      <c r="J2" s="26" t="s">
        <v>107</v>
      </c>
      <c r="K2" s="26" t="s">
        <v>108</v>
      </c>
      <c r="L2" s="29" t="s">
        <v>109</v>
      </c>
      <c r="M2" s="29" t="s">
        <v>110</v>
      </c>
      <c r="N2" s="29" t="s">
        <v>111</v>
      </c>
      <c r="O2" s="29" t="s">
        <v>112</v>
      </c>
      <c r="P2" s="29" t="s">
        <v>113</v>
      </c>
      <c r="Q2" s="26" t="s">
        <v>114</v>
      </c>
      <c r="R2" s="26" t="s">
        <v>115</v>
      </c>
      <c r="S2" s="26" t="s">
        <v>116</v>
      </c>
      <c r="T2" s="26" t="s">
        <v>117</v>
      </c>
      <c r="U2" s="29" t="s">
        <v>118</v>
      </c>
      <c r="V2" s="29" t="s">
        <v>119</v>
      </c>
      <c r="W2" s="30" t="s">
        <v>120</v>
      </c>
      <c r="X2" s="29" t="s">
        <v>121</v>
      </c>
      <c r="Y2" s="29" t="s">
        <v>122</v>
      </c>
      <c r="Z2" s="29" t="s">
        <v>123</v>
      </c>
      <c r="AA2" s="29" t="s">
        <v>124</v>
      </c>
      <c r="AB2" s="29" t="s">
        <v>125</v>
      </c>
      <c r="AC2" s="29" t="s">
        <v>126</v>
      </c>
      <c r="AD2" s="29" t="s">
        <v>127</v>
      </c>
      <c r="AE2" s="29" t="s">
        <v>128</v>
      </c>
      <c r="AF2" s="29" t="s">
        <v>129</v>
      </c>
      <c r="AG2" s="29" t="s">
        <v>130</v>
      </c>
      <c r="AH2" s="29" t="s">
        <v>131</v>
      </c>
      <c r="AI2" s="29" t="s">
        <v>132</v>
      </c>
      <c r="AJ2" s="29" t="s">
        <v>133</v>
      </c>
      <c r="AK2" s="29" t="s">
        <v>134</v>
      </c>
      <c r="AL2" s="29" t="s">
        <v>135</v>
      </c>
      <c r="AM2" s="29" t="s">
        <v>136</v>
      </c>
      <c r="AN2" s="29" t="s">
        <v>137</v>
      </c>
      <c r="AO2" s="29" t="s">
        <v>138</v>
      </c>
      <c r="AP2" s="29" t="s">
        <v>139</v>
      </c>
      <c r="AQ2" s="29" t="s">
        <v>140</v>
      </c>
      <c r="AR2" s="29" t="s">
        <v>141</v>
      </c>
      <c r="AS2" s="29" t="s">
        <v>142</v>
      </c>
      <c r="AT2" s="30" t="s">
        <v>28</v>
      </c>
      <c r="AU2" s="29" t="s">
        <v>143</v>
      </c>
      <c r="AV2" s="29" t="s">
        <v>144</v>
      </c>
      <c r="AW2" s="29" t="s">
        <v>145</v>
      </c>
      <c r="AX2" s="29" t="s">
        <v>146</v>
      </c>
      <c r="AY2" s="29" t="s">
        <v>147</v>
      </c>
      <c r="AZ2" s="30" t="s">
        <v>148</v>
      </c>
      <c r="BA2" s="29" t="s">
        <v>149</v>
      </c>
      <c r="BB2" s="29" t="s">
        <v>150</v>
      </c>
      <c r="BC2" s="29" t="s">
        <v>151</v>
      </c>
      <c r="BD2" s="29" t="s">
        <v>35</v>
      </c>
      <c r="BE2" s="29" t="s">
        <v>152</v>
      </c>
      <c r="BF2" s="29" t="s">
        <v>153</v>
      </c>
      <c r="BG2" s="29" t="s">
        <v>154</v>
      </c>
      <c r="BH2" s="29" t="s">
        <v>155</v>
      </c>
      <c r="BI2" s="29" t="s">
        <v>156</v>
      </c>
      <c r="BJ2" s="29" t="s">
        <v>157</v>
      </c>
      <c r="BK2" s="29" t="s">
        <v>158</v>
      </c>
      <c r="BL2" s="29" t="s">
        <v>159</v>
      </c>
      <c r="BM2" s="29" t="s">
        <v>160</v>
      </c>
      <c r="BN2" s="29" t="s">
        <v>161</v>
      </c>
      <c r="BO2" s="30" t="s">
        <v>162</v>
      </c>
      <c r="BP2" s="29" t="s">
        <v>163</v>
      </c>
      <c r="BQ2" s="29" t="s">
        <v>164</v>
      </c>
      <c r="BR2" s="31" t="s">
        <v>165</v>
      </c>
      <c r="BS2" s="31" t="s">
        <v>166</v>
      </c>
      <c r="BT2" s="30" t="s">
        <v>99</v>
      </c>
    </row>
    <row r="3" spans="1:73" s="40" customFormat="1" ht="11.25" customHeight="1">
      <c r="A3" s="32"/>
      <c r="B3" s="32"/>
      <c r="C3" s="32"/>
      <c r="D3" s="32"/>
      <c r="E3" s="32"/>
      <c r="F3" s="33"/>
      <c r="G3" s="33"/>
      <c r="H3" s="34"/>
      <c r="I3" s="35"/>
      <c r="J3" s="36"/>
      <c r="K3" s="36"/>
      <c r="L3" s="36"/>
      <c r="M3" s="36"/>
      <c r="N3" s="36"/>
      <c r="O3" s="36"/>
      <c r="P3" s="36"/>
      <c r="Q3" s="36"/>
      <c r="R3" s="36"/>
      <c r="S3" s="36"/>
      <c r="T3" s="36"/>
      <c r="U3" s="36"/>
      <c r="V3" s="36"/>
      <c r="W3" s="37"/>
      <c r="X3" s="38"/>
      <c r="Y3" s="38"/>
      <c r="Z3" s="38"/>
      <c r="AA3" s="38"/>
      <c r="AB3" s="38"/>
      <c r="AC3" s="38"/>
      <c r="AD3" s="38"/>
      <c r="AE3" s="38"/>
      <c r="AF3" s="38"/>
      <c r="AG3" s="38"/>
      <c r="AH3" s="38"/>
      <c r="AI3" s="38"/>
      <c r="AJ3" s="38"/>
      <c r="AK3" s="38"/>
      <c r="AL3" s="38"/>
      <c r="AM3" s="38"/>
      <c r="AN3" s="38"/>
      <c r="AO3" s="38"/>
      <c r="AP3" s="38"/>
      <c r="AQ3" s="38"/>
      <c r="AR3" s="38"/>
      <c r="AS3" s="38"/>
      <c r="AT3" s="35"/>
      <c r="AU3" s="36"/>
      <c r="AV3" s="36"/>
      <c r="AW3" s="36"/>
      <c r="AX3" s="36"/>
      <c r="AY3" s="36"/>
      <c r="AZ3" s="35"/>
      <c r="BA3" s="36"/>
      <c r="BB3" s="36"/>
      <c r="BC3" s="36"/>
      <c r="BD3" s="36"/>
      <c r="BE3" s="36"/>
      <c r="BF3" s="36"/>
      <c r="BG3" s="36"/>
      <c r="BH3" s="36"/>
      <c r="BI3" s="36"/>
      <c r="BJ3" s="36"/>
      <c r="BK3" s="36"/>
      <c r="BL3" s="36"/>
      <c r="BM3" s="36"/>
      <c r="BN3" s="36"/>
      <c r="BO3" s="35"/>
      <c r="BP3" s="36"/>
      <c r="BQ3" s="36"/>
      <c r="BR3" s="39"/>
      <c r="BS3" s="39"/>
      <c r="BT3" s="35"/>
    </row>
    <row r="4" spans="1:73" ht="11.25" customHeight="1">
      <c r="A4" s="41" t="s">
        <v>167</v>
      </c>
      <c r="B4" s="42" t="s">
        <v>168</v>
      </c>
      <c r="C4" s="42"/>
      <c r="D4" s="42"/>
      <c r="E4" s="42"/>
      <c r="F4" s="43" t="s">
        <v>169</v>
      </c>
      <c r="G4" s="43"/>
      <c r="H4" s="44">
        <v>199626.03897965033</v>
      </c>
      <c r="I4" s="45">
        <v>930.23311359510842</v>
      </c>
      <c r="J4" s="46">
        <v>0</v>
      </c>
      <c r="K4" s="46">
        <v>0</v>
      </c>
      <c r="L4" s="46">
        <v>930.23311359510842</v>
      </c>
      <c r="M4" s="46">
        <v>0</v>
      </c>
      <c r="N4" s="46">
        <v>0</v>
      </c>
      <c r="O4" s="46"/>
      <c r="P4" s="46"/>
      <c r="Q4" s="46"/>
      <c r="R4" s="46"/>
      <c r="S4" s="46"/>
      <c r="T4" s="46">
        <v>0</v>
      </c>
      <c r="U4" s="46"/>
      <c r="V4" s="46">
        <v>0</v>
      </c>
      <c r="W4" s="45">
        <v>96873.172828890791</v>
      </c>
      <c r="X4" s="46">
        <v>87881.198051017476</v>
      </c>
      <c r="Y4" s="46">
        <v>8867.1539122957856</v>
      </c>
      <c r="Z4" s="46"/>
      <c r="AA4" s="46">
        <v>124.82086557752937</v>
      </c>
      <c r="AB4" s="46"/>
      <c r="AC4" s="46"/>
      <c r="AD4" s="46"/>
      <c r="AE4" s="46"/>
      <c r="AF4" s="46"/>
      <c r="AG4" s="46"/>
      <c r="AH4" s="46"/>
      <c r="AI4" s="46"/>
      <c r="AJ4" s="46"/>
      <c r="AK4" s="46"/>
      <c r="AL4" s="46"/>
      <c r="AM4" s="46"/>
      <c r="AN4" s="46"/>
      <c r="AO4" s="46"/>
      <c r="AP4" s="46"/>
      <c r="AQ4" s="46"/>
      <c r="AR4" s="46"/>
      <c r="AS4" s="46"/>
      <c r="AT4" s="45">
        <v>89734.498901308878</v>
      </c>
      <c r="AU4" s="46">
        <v>89734.498901308878</v>
      </c>
      <c r="AV4" s="46"/>
      <c r="AW4" s="46"/>
      <c r="AX4" s="46"/>
      <c r="AY4" s="46"/>
      <c r="AZ4" s="45">
        <v>11914.302092290054</v>
      </c>
      <c r="BA4" s="46">
        <v>10343.078245915734</v>
      </c>
      <c r="BB4" s="46">
        <v>110.32291965224037</v>
      </c>
      <c r="BC4" s="46">
        <v>0</v>
      </c>
      <c r="BD4" s="46">
        <v>0</v>
      </c>
      <c r="BE4" s="46">
        <v>0</v>
      </c>
      <c r="BF4" s="46">
        <v>1180.0898060571319</v>
      </c>
      <c r="BG4" s="46"/>
      <c r="BH4" s="46">
        <v>29.497468233495749</v>
      </c>
      <c r="BI4" s="46">
        <v>171.10920034393808</v>
      </c>
      <c r="BJ4" s="46">
        <v>0</v>
      </c>
      <c r="BK4" s="46">
        <v>80.204452087513133</v>
      </c>
      <c r="BL4" s="46">
        <v>0</v>
      </c>
      <c r="BM4" s="46">
        <v>0</v>
      </c>
      <c r="BN4" s="46">
        <v>0</v>
      </c>
      <c r="BO4" s="45">
        <v>173.85592815515429</v>
      </c>
      <c r="BP4" s="46">
        <v>2.746727811216203</v>
      </c>
      <c r="BQ4" s="46">
        <v>171.10920034393808</v>
      </c>
      <c r="BR4" s="47">
        <v>0</v>
      </c>
      <c r="BS4" s="47"/>
      <c r="BT4" s="45"/>
    </row>
    <row r="5" spans="1:73">
      <c r="A5" s="48" t="s">
        <v>167</v>
      </c>
      <c r="B5" s="49" t="s">
        <v>170</v>
      </c>
      <c r="C5" s="49"/>
      <c r="D5" s="49"/>
      <c r="E5" s="49"/>
      <c r="F5" s="50" t="s">
        <v>171</v>
      </c>
      <c r="G5" s="50"/>
      <c r="H5" s="51">
        <v>0</v>
      </c>
      <c r="I5" s="52"/>
      <c r="J5" s="53"/>
      <c r="K5" s="53"/>
      <c r="L5" s="53"/>
      <c r="M5" s="53"/>
      <c r="N5" s="53"/>
      <c r="O5" s="53"/>
      <c r="P5" s="53"/>
      <c r="Q5" s="53"/>
      <c r="R5" s="53"/>
      <c r="S5" s="53"/>
      <c r="T5" s="53"/>
      <c r="U5" s="53"/>
      <c r="V5" s="53"/>
      <c r="W5" s="52">
        <v>0</v>
      </c>
      <c r="X5" s="53"/>
      <c r="Y5" s="53"/>
      <c r="Z5" s="53"/>
      <c r="AA5" s="53"/>
      <c r="AB5" s="53"/>
      <c r="AC5" s="53"/>
      <c r="AD5" s="53"/>
      <c r="AE5" s="53"/>
      <c r="AF5" s="53"/>
      <c r="AG5" s="53"/>
      <c r="AH5" s="53"/>
      <c r="AI5" s="53"/>
      <c r="AJ5" s="53"/>
      <c r="AK5" s="53"/>
      <c r="AL5" s="53"/>
      <c r="AM5" s="53">
        <v>0</v>
      </c>
      <c r="AN5" s="53"/>
      <c r="AO5" s="53"/>
      <c r="AP5" s="53"/>
      <c r="AQ5" s="53"/>
      <c r="AR5" s="53"/>
      <c r="AS5" s="53"/>
      <c r="AT5" s="52"/>
      <c r="AU5" s="53"/>
      <c r="AV5" s="53"/>
      <c r="AW5" s="53"/>
      <c r="AX5" s="53"/>
      <c r="AY5" s="53"/>
      <c r="AZ5" s="52"/>
      <c r="BA5" s="53"/>
      <c r="BB5" s="53"/>
      <c r="BC5" s="53"/>
      <c r="BD5" s="53"/>
      <c r="BE5" s="53"/>
      <c r="BF5" s="53"/>
      <c r="BG5" s="53"/>
      <c r="BH5" s="53"/>
      <c r="BI5" s="53"/>
      <c r="BJ5" s="53"/>
      <c r="BK5" s="53"/>
      <c r="BL5" s="53"/>
      <c r="BM5" s="53"/>
      <c r="BN5" s="53"/>
      <c r="BO5" s="52"/>
      <c r="BP5" s="53"/>
      <c r="BQ5" s="53"/>
      <c r="BR5" s="54"/>
      <c r="BS5" s="54"/>
      <c r="BT5" s="52"/>
    </row>
    <row r="6" spans="1:73">
      <c r="A6" s="48" t="s">
        <v>167</v>
      </c>
      <c r="B6" s="49" t="s">
        <v>172</v>
      </c>
      <c r="C6" s="49"/>
      <c r="D6" s="49"/>
      <c r="E6" s="49"/>
      <c r="F6" s="50" t="s">
        <v>173</v>
      </c>
      <c r="G6" s="50"/>
      <c r="H6" s="51">
        <v>0</v>
      </c>
      <c r="I6" s="52">
        <v>0</v>
      </c>
      <c r="J6" s="53">
        <v>0</v>
      </c>
      <c r="K6" s="53">
        <v>0</v>
      </c>
      <c r="L6" s="53">
        <v>0</v>
      </c>
      <c r="M6" s="53">
        <v>0</v>
      </c>
      <c r="N6" s="53">
        <v>0</v>
      </c>
      <c r="O6" s="53">
        <v>0</v>
      </c>
      <c r="P6" s="53">
        <v>0</v>
      </c>
      <c r="Q6" s="53">
        <v>0</v>
      </c>
      <c r="R6" s="53">
        <v>0</v>
      </c>
      <c r="S6" s="53">
        <v>0</v>
      </c>
      <c r="T6" s="53">
        <v>0</v>
      </c>
      <c r="U6" s="53">
        <v>0</v>
      </c>
      <c r="V6" s="53">
        <v>0</v>
      </c>
      <c r="W6" s="52">
        <v>0</v>
      </c>
      <c r="X6" s="53"/>
      <c r="Y6" s="53"/>
      <c r="Z6" s="53"/>
      <c r="AA6" s="53">
        <v>0</v>
      </c>
      <c r="AB6" s="53"/>
      <c r="AC6" s="53"/>
      <c r="AD6" s="53"/>
      <c r="AE6" s="53"/>
      <c r="AF6" s="53"/>
      <c r="AG6" s="53"/>
      <c r="AH6" s="53"/>
      <c r="AI6" s="53"/>
      <c r="AJ6" s="53"/>
      <c r="AK6" s="53"/>
      <c r="AL6" s="53"/>
      <c r="AM6" s="53"/>
      <c r="AN6" s="53"/>
      <c r="AO6" s="53"/>
      <c r="AP6" s="53"/>
      <c r="AQ6" s="53"/>
      <c r="AR6" s="53"/>
      <c r="AS6" s="53"/>
      <c r="AT6" s="52">
        <v>0</v>
      </c>
      <c r="AU6" s="53">
        <v>0</v>
      </c>
      <c r="AV6" s="53"/>
      <c r="AW6" s="53"/>
      <c r="AX6" s="53">
        <v>0</v>
      </c>
      <c r="AY6" s="53">
        <v>0</v>
      </c>
      <c r="AZ6" s="52"/>
      <c r="BA6" s="53"/>
      <c r="BB6" s="53"/>
      <c r="BC6" s="53"/>
      <c r="BD6" s="53"/>
      <c r="BE6" s="53"/>
      <c r="BF6" s="53"/>
      <c r="BG6" s="53"/>
      <c r="BH6" s="53"/>
      <c r="BI6" s="53"/>
      <c r="BJ6" s="53"/>
      <c r="BK6" s="53"/>
      <c r="BL6" s="53"/>
      <c r="BM6" s="53"/>
      <c r="BN6" s="53"/>
      <c r="BO6" s="52"/>
      <c r="BP6" s="53"/>
      <c r="BQ6" s="53"/>
      <c r="BR6" s="54"/>
      <c r="BS6" s="54"/>
      <c r="BT6" s="52"/>
    </row>
    <row r="7" spans="1:73">
      <c r="A7" s="55"/>
      <c r="B7" s="48" t="s">
        <v>167</v>
      </c>
      <c r="C7" s="49" t="s">
        <v>174</v>
      </c>
      <c r="D7" s="49"/>
      <c r="E7" s="49"/>
      <c r="F7" s="50" t="s">
        <v>175</v>
      </c>
      <c r="G7" s="50"/>
      <c r="H7" s="51">
        <v>0</v>
      </c>
      <c r="I7" s="52">
        <v>0</v>
      </c>
      <c r="J7" s="53"/>
      <c r="K7" s="53"/>
      <c r="L7" s="53"/>
      <c r="M7" s="53"/>
      <c r="N7" s="53"/>
      <c r="O7" s="53">
        <v>0</v>
      </c>
      <c r="P7" s="53">
        <v>0</v>
      </c>
      <c r="Q7" s="53">
        <v>0</v>
      </c>
      <c r="R7" s="53">
        <v>0</v>
      </c>
      <c r="S7" s="53">
        <v>0</v>
      </c>
      <c r="T7" s="53"/>
      <c r="U7" s="53">
        <v>0</v>
      </c>
      <c r="V7" s="53">
        <v>0</v>
      </c>
      <c r="W7" s="52"/>
      <c r="X7" s="53"/>
      <c r="Y7" s="53"/>
      <c r="Z7" s="53"/>
      <c r="AA7" s="53"/>
      <c r="AB7" s="53"/>
      <c r="AC7" s="53"/>
      <c r="AD7" s="53"/>
      <c r="AE7" s="53"/>
      <c r="AF7" s="53"/>
      <c r="AG7" s="53"/>
      <c r="AH7" s="53"/>
      <c r="AI7" s="53"/>
      <c r="AJ7" s="53"/>
      <c r="AK7" s="53"/>
      <c r="AL7" s="53"/>
      <c r="AM7" s="53"/>
      <c r="AN7" s="53"/>
      <c r="AO7" s="53"/>
      <c r="AP7" s="53"/>
      <c r="AQ7" s="53"/>
      <c r="AR7" s="53"/>
      <c r="AS7" s="53"/>
      <c r="AT7" s="52">
        <v>0</v>
      </c>
      <c r="AU7" s="53">
        <v>0</v>
      </c>
      <c r="AV7" s="53">
        <v>0</v>
      </c>
      <c r="AW7" s="53">
        <v>0</v>
      </c>
      <c r="AX7" s="53">
        <v>0</v>
      </c>
      <c r="AY7" s="53">
        <v>0</v>
      </c>
      <c r="AZ7" s="52"/>
      <c r="BA7" s="53"/>
      <c r="BB7" s="53"/>
      <c r="BC7" s="53"/>
      <c r="BD7" s="53"/>
      <c r="BE7" s="53"/>
      <c r="BF7" s="53"/>
      <c r="BG7" s="53"/>
      <c r="BH7" s="53"/>
      <c r="BI7" s="53"/>
      <c r="BJ7" s="53"/>
      <c r="BK7" s="53"/>
      <c r="BL7" s="53"/>
      <c r="BM7" s="53"/>
      <c r="BN7" s="53"/>
      <c r="BO7" s="52"/>
      <c r="BP7" s="53"/>
      <c r="BQ7" s="53"/>
      <c r="BR7" s="54"/>
      <c r="BS7" s="54"/>
      <c r="BT7" s="52"/>
    </row>
    <row r="8" spans="1:73">
      <c r="A8" s="55"/>
      <c r="B8" s="48" t="s">
        <v>167</v>
      </c>
      <c r="C8" s="49" t="s">
        <v>176</v>
      </c>
      <c r="D8" s="49"/>
      <c r="E8" s="49"/>
      <c r="F8" s="50" t="s">
        <v>177</v>
      </c>
      <c r="G8" s="50"/>
      <c r="H8" s="51">
        <v>0</v>
      </c>
      <c r="I8" s="52">
        <v>0</v>
      </c>
      <c r="J8" s="53"/>
      <c r="K8" s="53"/>
      <c r="L8" s="53"/>
      <c r="M8" s="53"/>
      <c r="N8" s="53"/>
      <c r="O8" s="53">
        <v>0</v>
      </c>
      <c r="P8" s="53">
        <v>0</v>
      </c>
      <c r="Q8" s="53">
        <v>0</v>
      </c>
      <c r="R8" s="53">
        <v>0</v>
      </c>
      <c r="S8" s="53">
        <v>0</v>
      </c>
      <c r="T8" s="53"/>
      <c r="U8" s="53">
        <v>0</v>
      </c>
      <c r="V8" s="53">
        <v>0</v>
      </c>
      <c r="W8" s="52"/>
      <c r="X8" s="53"/>
      <c r="Y8" s="53"/>
      <c r="Z8" s="53"/>
      <c r="AA8" s="53"/>
      <c r="AB8" s="53"/>
      <c r="AC8" s="53"/>
      <c r="AD8" s="53"/>
      <c r="AE8" s="53"/>
      <c r="AF8" s="53"/>
      <c r="AG8" s="53"/>
      <c r="AH8" s="53"/>
      <c r="AI8" s="53"/>
      <c r="AJ8" s="53"/>
      <c r="AK8" s="53"/>
      <c r="AL8" s="53"/>
      <c r="AM8" s="53"/>
      <c r="AN8" s="53"/>
      <c r="AO8" s="53"/>
      <c r="AP8" s="53"/>
      <c r="AQ8" s="53"/>
      <c r="AR8" s="53"/>
      <c r="AS8" s="53"/>
      <c r="AT8" s="52">
        <v>0</v>
      </c>
      <c r="AU8" s="53"/>
      <c r="AV8" s="53">
        <v>0</v>
      </c>
      <c r="AW8" s="53">
        <v>0</v>
      </c>
      <c r="AX8" s="53">
        <v>0</v>
      </c>
      <c r="AY8" s="53">
        <v>0</v>
      </c>
      <c r="AZ8" s="52"/>
      <c r="BA8" s="53"/>
      <c r="BB8" s="53"/>
      <c r="BC8" s="53"/>
      <c r="BD8" s="53"/>
      <c r="BE8" s="53"/>
      <c r="BF8" s="53"/>
      <c r="BG8" s="53"/>
      <c r="BH8" s="53"/>
      <c r="BI8" s="53"/>
      <c r="BJ8" s="53"/>
      <c r="BK8" s="53"/>
      <c r="BL8" s="53"/>
      <c r="BM8" s="53"/>
      <c r="BN8" s="53"/>
      <c r="BO8" s="52"/>
      <c r="BP8" s="53"/>
      <c r="BQ8" s="53"/>
      <c r="BR8" s="54"/>
      <c r="BS8" s="54"/>
      <c r="BT8" s="52"/>
    </row>
    <row r="9" spans="1:73">
      <c r="A9" s="55"/>
      <c r="B9" s="48" t="s">
        <v>167</v>
      </c>
      <c r="C9" s="49" t="s">
        <v>178</v>
      </c>
      <c r="D9" s="49"/>
      <c r="E9" s="49"/>
      <c r="F9" s="50" t="s">
        <v>179</v>
      </c>
      <c r="G9" s="50"/>
      <c r="H9" s="51">
        <v>0</v>
      </c>
      <c r="I9" s="52">
        <v>0</v>
      </c>
      <c r="J9" s="53"/>
      <c r="K9" s="53"/>
      <c r="L9" s="53"/>
      <c r="M9" s="53"/>
      <c r="N9" s="53"/>
      <c r="O9" s="53">
        <v>0</v>
      </c>
      <c r="P9" s="53">
        <v>0</v>
      </c>
      <c r="Q9" s="53">
        <v>0</v>
      </c>
      <c r="R9" s="53">
        <v>0</v>
      </c>
      <c r="S9" s="53">
        <v>0</v>
      </c>
      <c r="T9" s="53"/>
      <c r="U9" s="53">
        <v>0</v>
      </c>
      <c r="V9" s="53">
        <v>0</v>
      </c>
      <c r="W9" s="52">
        <v>0</v>
      </c>
      <c r="X9" s="53"/>
      <c r="Y9" s="53"/>
      <c r="Z9" s="53"/>
      <c r="AA9" s="53">
        <v>0</v>
      </c>
      <c r="AB9" s="53"/>
      <c r="AC9" s="53"/>
      <c r="AD9" s="53"/>
      <c r="AE9" s="53"/>
      <c r="AF9" s="53"/>
      <c r="AG9" s="53"/>
      <c r="AH9" s="53"/>
      <c r="AI9" s="53"/>
      <c r="AJ9" s="53"/>
      <c r="AK9" s="53"/>
      <c r="AL9" s="53"/>
      <c r="AM9" s="53"/>
      <c r="AN9" s="53"/>
      <c r="AO9" s="53"/>
      <c r="AP9" s="53"/>
      <c r="AQ9" s="53"/>
      <c r="AR9" s="53"/>
      <c r="AS9" s="53"/>
      <c r="AT9" s="52">
        <v>0</v>
      </c>
      <c r="AU9" s="53">
        <v>0</v>
      </c>
      <c r="AV9" s="53">
        <v>0</v>
      </c>
      <c r="AW9" s="53">
        <v>0</v>
      </c>
      <c r="AX9" s="53">
        <v>0</v>
      </c>
      <c r="AY9" s="53">
        <v>0</v>
      </c>
      <c r="AZ9" s="52"/>
      <c r="BA9" s="53"/>
      <c r="BB9" s="53"/>
      <c r="BC9" s="53"/>
      <c r="BD9" s="53"/>
      <c r="BE9" s="53"/>
      <c r="BF9" s="53"/>
      <c r="BG9" s="53"/>
      <c r="BH9" s="53"/>
      <c r="BI9" s="53"/>
      <c r="BJ9" s="53"/>
      <c r="BK9" s="53"/>
      <c r="BL9" s="53"/>
      <c r="BM9" s="53"/>
      <c r="BN9" s="53"/>
      <c r="BO9" s="52"/>
      <c r="BP9" s="53"/>
      <c r="BQ9" s="53"/>
      <c r="BR9" s="54"/>
      <c r="BS9" s="54"/>
      <c r="BT9" s="52"/>
    </row>
    <row r="10" spans="1:73">
      <c r="A10" s="55"/>
      <c r="B10" s="48" t="s">
        <v>167</v>
      </c>
      <c r="C10" s="49" t="s">
        <v>180</v>
      </c>
      <c r="D10" s="49"/>
      <c r="E10" s="49"/>
      <c r="F10" s="50" t="s">
        <v>181</v>
      </c>
      <c r="G10" s="50"/>
      <c r="H10" s="51">
        <v>0</v>
      </c>
      <c r="I10" s="52"/>
      <c r="J10" s="53"/>
      <c r="K10" s="53"/>
      <c r="L10" s="53"/>
      <c r="M10" s="53"/>
      <c r="N10" s="53"/>
      <c r="O10" s="53"/>
      <c r="P10" s="53"/>
      <c r="Q10" s="53"/>
      <c r="R10" s="53"/>
      <c r="S10" s="53"/>
      <c r="T10" s="53"/>
      <c r="U10" s="53"/>
      <c r="V10" s="53"/>
      <c r="W10" s="52"/>
      <c r="X10" s="53"/>
      <c r="Y10" s="53"/>
      <c r="Z10" s="53"/>
      <c r="AA10" s="53"/>
      <c r="AB10" s="53"/>
      <c r="AC10" s="53"/>
      <c r="AD10" s="53"/>
      <c r="AE10" s="53"/>
      <c r="AF10" s="53"/>
      <c r="AG10" s="53"/>
      <c r="AH10" s="53"/>
      <c r="AI10" s="53"/>
      <c r="AJ10" s="53"/>
      <c r="AK10" s="53"/>
      <c r="AL10" s="53"/>
      <c r="AM10" s="53"/>
      <c r="AN10" s="53"/>
      <c r="AO10" s="53"/>
      <c r="AP10" s="53"/>
      <c r="AQ10" s="53"/>
      <c r="AR10" s="53"/>
      <c r="AS10" s="53"/>
      <c r="AT10" s="52">
        <v>0</v>
      </c>
      <c r="AU10" s="53">
        <v>0</v>
      </c>
      <c r="AV10" s="53"/>
      <c r="AW10" s="53"/>
      <c r="AX10" s="53"/>
      <c r="AY10" s="53"/>
      <c r="AZ10" s="52"/>
      <c r="BA10" s="53"/>
      <c r="BB10" s="53"/>
      <c r="BC10" s="53"/>
      <c r="BD10" s="53"/>
      <c r="BE10" s="53"/>
      <c r="BF10" s="53"/>
      <c r="BG10" s="53"/>
      <c r="BH10" s="53"/>
      <c r="BI10" s="53"/>
      <c r="BJ10" s="53"/>
      <c r="BK10" s="53"/>
      <c r="BL10" s="53"/>
      <c r="BM10" s="53"/>
      <c r="BN10" s="53"/>
      <c r="BO10" s="52"/>
      <c r="BP10" s="53"/>
      <c r="BQ10" s="53"/>
      <c r="BR10" s="54"/>
      <c r="BS10" s="54"/>
      <c r="BT10" s="52"/>
    </row>
    <row r="11" spans="1:73">
      <c r="A11" s="48" t="s">
        <v>167</v>
      </c>
      <c r="B11" s="49" t="s">
        <v>182</v>
      </c>
      <c r="C11" s="49"/>
      <c r="D11" s="49"/>
      <c r="E11" s="49"/>
      <c r="F11" s="50" t="s">
        <v>183</v>
      </c>
      <c r="G11" s="50"/>
      <c r="H11" s="51">
        <v>0</v>
      </c>
      <c r="I11" s="52"/>
      <c r="J11" s="53"/>
      <c r="K11" s="53"/>
      <c r="L11" s="53"/>
      <c r="M11" s="53"/>
      <c r="N11" s="53"/>
      <c r="O11" s="53"/>
      <c r="P11" s="53"/>
      <c r="Q11" s="53"/>
      <c r="R11" s="53"/>
      <c r="S11" s="53"/>
      <c r="T11" s="53"/>
      <c r="U11" s="53"/>
      <c r="V11" s="53"/>
      <c r="W11" s="52">
        <v>0</v>
      </c>
      <c r="X11" s="53"/>
      <c r="Y11" s="53"/>
      <c r="Z11" s="53"/>
      <c r="AA11" s="53"/>
      <c r="AB11" s="53"/>
      <c r="AC11" s="53"/>
      <c r="AD11" s="53"/>
      <c r="AE11" s="53"/>
      <c r="AF11" s="53"/>
      <c r="AG11" s="53"/>
      <c r="AH11" s="53"/>
      <c r="AI11" s="53"/>
      <c r="AJ11" s="53"/>
      <c r="AK11" s="53"/>
      <c r="AL11" s="53"/>
      <c r="AM11" s="53">
        <v>0</v>
      </c>
      <c r="AN11" s="53"/>
      <c r="AO11" s="53"/>
      <c r="AP11" s="53"/>
      <c r="AQ11" s="53"/>
      <c r="AR11" s="53"/>
      <c r="AS11" s="53"/>
      <c r="AT11" s="52"/>
      <c r="AU11" s="53"/>
      <c r="AV11" s="53"/>
      <c r="AW11" s="53"/>
      <c r="AX11" s="53"/>
      <c r="AY11" s="53"/>
      <c r="AZ11" s="52"/>
      <c r="BA11" s="53"/>
      <c r="BB11" s="53"/>
      <c r="BC11" s="53"/>
      <c r="BD11" s="53"/>
      <c r="BE11" s="53"/>
      <c r="BF11" s="53"/>
      <c r="BG11" s="53"/>
      <c r="BH11" s="53"/>
      <c r="BI11" s="53"/>
      <c r="BJ11" s="53"/>
      <c r="BK11" s="53"/>
      <c r="BL11" s="53"/>
      <c r="BM11" s="53"/>
      <c r="BN11" s="53"/>
      <c r="BO11" s="52"/>
      <c r="BP11" s="53"/>
      <c r="BQ11" s="53"/>
      <c r="BR11" s="54"/>
      <c r="BS11" s="54"/>
      <c r="BT11" s="52"/>
    </row>
    <row r="12" spans="1:73">
      <c r="A12" s="48" t="s">
        <v>167</v>
      </c>
      <c r="B12" s="49" t="s">
        <v>184</v>
      </c>
      <c r="C12" s="49"/>
      <c r="D12" s="49"/>
      <c r="E12" s="49"/>
      <c r="F12" s="50" t="s">
        <v>185</v>
      </c>
      <c r="G12" s="50"/>
      <c r="H12" s="51">
        <v>7473.5119900640102</v>
      </c>
      <c r="I12" s="52">
        <v>785.56415400783408</v>
      </c>
      <c r="J12" s="53">
        <v>0</v>
      </c>
      <c r="K12" s="53">
        <v>0</v>
      </c>
      <c r="L12" s="53">
        <v>475.85267985096016</v>
      </c>
      <c r="M12" s="53">
        <v>0</v>
      </c>
      <c r="N12" s="53">
        <v>0</v>
      </c>
      <c r="O12" s="53">
        <v>0</v>
      </c>
      <c r="P12" s="53">
        <v>309.73535874653675</v>
      </c>
      <c r="Q12" s="53">
        <v>0</v>
      </c>
      <c r="R12" s="53">
        <v>0</v>
      </c>
      <c r="S12" s="53">
        <v>0</v>
      </c>
      <c r="T12" s="53">
        <v>0</v>
      </c>
      <c r="U12" s="53">
        <v>0</v>
      </c>
      <c r="V12" s="53">
        <v>0</v>
      </c>
      <c r="W12" s="52">
        <v>5545.8106429731533</v>
      </c>
      <c r="X12" s="53">
        <v>1270.7557084169293</v>
      </c>
      <c r="Y12" s="53"/>
      <c r="Z12" s="53"/>
      <c r="AA12" s="53"/>
      <c r="AB12" s="53"/>
      <c r="AC12" s="53"/>
      <c r="AD12" s="53">
        <v>72.680806343747008</v>
      </c>
      <c r="AE12" s="53">
        <v>190.47960256042799</v>
      </c>
      <c r="AF12" s="53">
        <v>175.88611827648799</v>
      </c>
      <c r="AG12" s="53">
        <v>37.737651667144355</v>
      </c>
      <c r="AH12" s="53"/>
      <c r="AI12" s="53">
        <v>273.19193656252986</v>
      </c>
      <c r="AJ12" s="53">
        <v>182.21553453711664</v>
      </c>
      <c r="AK12" s="53">
        <v>56.630362090379286</v>
      </c>
      <c r="AL12" s="53">
        <v>1235.7170153816758</v>
      </c>
      <c r="AM12" s="53">
        <v>1310.7862806916976</v>
      </c>
      <c r="AN12" s="53">
        <v>13.542562338779019</v>
      </c>
      <c r="AO12" s="53">
        <v>42.132416165090284</v>
      </c>
      <c r="AP12" s="53">
        <v>357.69561478933792</v>
      </c>
      <c r="AQ12" s="53">
        <v>310.14139677080345</v>
      </c>
      <c r="AR12" s="53"/>
      <c r="AS12" s="53">
        <v>16.241520970669722</v>
      </c>
      <c r="AT12" s="52">
        <v>0</v>
      </c>
      <c r="AU12" s="53">
        <v>0</v>
      </c>
      <c r="AV12" s="53"/>
      <c r="AW12" s="53"/>
      <c r="AX12" s="53"/>
      <c r="AY12" s="53"/>
      <c r="AZ12" s="52">
        <v>174.38138912773476</v>
      </c>
      <c r="BA12" s="53"/>
      <c r="BB12" s="53"/>
      <c r="BC12" s="53"/>
      <c r="BD12" s="53">
        <v>0</v>
      </c>
      <c r="BE12" s="53"/>
      <c r="BF12" s="53">
        <v>59.042705646316996</v>
      </c>
      <c r="BG12" s="53">
        <v>0</v>
      </c>
      <c r="BH12" s="53">
        <v>0</v>
      </c>
      <c r="BI12" s="53">
        <v>0</v>
      </c>
      <c r="BJ12" s="53">
        <v>8.0013375370211133</v>
      </c>
      <c r="BK12" s="53">
        <v>105.35492500238846</v>
      </c>
      <c r="BL12" s="53">
        <v>0</v>
      </c>
      <c r="BM12" s="53">
        <v>1.9824209420082162</v>
      </c>
      <c r="BN12" s="53">
        <v>0</v>
      </c>
      <c r="BO12" s="52">
        <v>0</v>
      </c>
      <c r="BP12" s="53">
        <v>0</v>
      </c>
      <c r="BQ12" s="53">
        <v>0</v>
      </c>
      <c r="BR12" s="54"/>
      <c r="BS12" s="54">
        <v>0</v>
      </c>
      <c r="BT12" s="52">
        <v>967.755803955288</v>
      </c>
    </row>
    <row r="13" spans="1:73">
      <c r="A13" s="48" t="s">
        <v>167</v>
      </c>
      <c r="B13" s="49" t="s">
        <v>186</v>
      </c>
      <c r="C13" s="49"/>
      <c r="D13" s="49"/>
      <c r="E13" s="49"/>
      <c r="F13" s="50" t="s">
        <v>187</v>
      </c>
      <c r="G13" s="50"/>
      <c r="H13" s="51">
        <v>-617.05837393713568</v>
      </c>
      <c r="I13" s="52">
        <v>138.43508168529664</v>
      </c>
      <c r="J13" s="53">
        <v>0</v>
      </c>
      <c r="K13" s="53">
        <v>0</v>
      </c>
      <c r="L13" s="53">
        <v>125.5135186777491</v>
      </c>
      <c r="M13" s="53">
        <v>0</v>
      </c>
      <c r="N13" s="53">
        <v>0</v>
      </c>
      <c r="O13" s="53">
        <v>0</v>
      </c>
      <c r="P13" s="53">
        <v>12.945447597210279</v>
      </c>
      <c r="Q13" s="53">
        <v>0</v>
      </c>
      <c r="R13" s="53">
        <v>0</v>
      </c>
      <c r="S13" s="53">
        <v>0</v>
      </c>
      <c r="T13" s="53">
        <v>0</v>
      </c>
      <c r="U13" s="53">
        <v>0</v>
      </c>
      <c r="V13" s="53">
        <v>0</v>
      </c>
      <c r="W13" s="52">
        <v>-728.62329225183908</v>
      </c>
      <c r="X13" s="53">
        <v>-470.12037833190021</v>
      </c>
      <c r="Y13" s="53"/>
      <c r="Z13" s="53"/>
      <c r="AA13" s="53"/>
      <c r="AB13" s="53"/>
      <c r="AC13" s="53"/>
      <c r="AD13" s="53"/>
      <c r="AE13" s="53">
        <v>15.405560332473488</v>
      </c>
      <c r="AF13" s="53">
        <v>-56.845323397344032</v>
      </c>
      <c r="AG13" s="53"/>
      <c r="AH13" s="53"/>
      <c r="AI13" s="53">
        <v>-47.243718352918691</v>
      </c>
      <c r="AJ13" s="53">
        <v>44.258144645074992</v>
      </c>
      <c r="AK13" s="53">
        <v>13.638100697430017</v>
      </c>
      <c r="AL13" s="53">
        <v>-243.86166045667335</v>
      </c>
      <c r="AM13" s="53">
        <v>59.233782363618992</v>
      </c>
      <c r="AN13" s="53"/>
      <c r="AO13" s="53">
        <v>5.0157638291774145</v>
      </c>
      <c r="AP13" s="53">
        <v>-4.6574949842361706</v>
      </c>
      <c r="AQ13" s="53">
        <v>-43.469953186204258</v>
      </c>
      <c r="AR13" s="53"/>
      <c r="AS13" s="53"/>
      <c r="AT13" s="52">
        <v>-26.870163370593293</v>
      </c>
      <c r="AU13" s="53">
        <v>-26.870163370593293</v>
      </c>
      <c r="AV13" s="53">
        <v>0</v>
      </c>
      <c r="AW13" s="53">
        <v>0</v>
      </c>
      <c r="AX13" s="53">
        <v>0</v>
      </c>
      <c r="AY13" s="53">
        <v>0</v>
      </c>
      <c r="AZ13" s="52">
        <v>0</v>
      </c>
      <c r="BA13" s="53"/>
      <c r="BB13" s="53"/>
      <c r="BC13" s="53"/>
      <c r="BD13" s="53"/>
      <c r="BE13" s="53"/>
      <c r="BF13" s="53">
        <v>0</v>
      </c>
      <c r="BG13" s="53">
        <v>0</v>
      </c>
      <c r="BH13" s="53">
        <v>0</v>
      </c>
      <c r="BI13" s="53">
        <v>0</v>
      </c>
      <c r="BJ13" s="53">
        <v>0</v>
      </c>
      <c r="BK13" s="53">
        <v>0</v>
      </c>
      <c r="BL13" s="53">
        <v>0</v>
      </c>
      <c r="BM13" s="53">
        <v>0</v>
      </c>
      <c r="BN13" s="53"/>
      <c r="BO13" s="52">
        <v>0</v>
      </c>
      <c r="BP13" s="53">
        <v>0</v>
      </c>
      <c r="BQ13" s="53">
        <v>0</v>
      </c>
      <c r="BR13" s="54"/>
      <c r="BS13" s="54"/>
      <c r="BT13" s="52"/>
    </row>
    <row r="14" spans="1:73">
      <c r="A14" s="48" t="s">
        <v>188</v>
      </c>
      <c r="B14" s="49" t="s">
        <v>189</v>
      </c>
      <c r="C14" s="49"/>
      <c r="D14" s="49"/>
      <c r="E14" s="49"/>
      <c r="F14" s="50" t="s">
        <v>190</v>
      </c>
      <c r="G14" s="50"/>
      <c r="H14" s="51">
        <v>177678.03573134611</v>
      </c>
      <c r="I14" s="52">
        <v>1009.4105283271233</v>
      </c>
      <c r="J14" s="53">
        <v>0</v>
      </c>
      <c r="K14" s="53">
        <v>0</v>
      </c>
      <c r="L14" s="53">
        <v>1009.4105283271233</v>
      </c>
      <c r="M14" s="53">
        <v>0</v>
      </c>
      <c r="N14" s="53">
        <v>0</v>
      </c>
      <c r="O14" s="53">
        <v>0</v>
      </c>
      <c r="P14" s="53">
        <v>0</v>
      </c>
      <c r="Q14" s="53">
        <v>0</v>
      </c>
      <c r="R14" s="53">
        <v>0</v>
      </c>
      <c r="S14" s="53">
        <v>0</v>
      </c>
      <c r="T14" s="53">
        <v>0</v>
      </c>
      <c r="U14" s="53">
        <v>0</v>
      </c>
      <c r="V14" s="53">
        <v>0</v>
      </c>
      <c r="W14" s="52">
        <v>90476.927486385786</v>
      </c>
      <c r="X14" s="53">
        <v>73951.132129550009</v>
      </c>
      <c r="Y14" s="53"/>
      <c r="Z14" s="53"/>
      <c r="AA14" s="53"/>
      <c r="AB14" s="53"/>
      <c r="AC14" s="53"/>
      <c r="AD14" s="53">
        <v>386.47654533295116</v>
      </c>
      <c r="AE14" s="53">
        <v>5565.9692366485142</v>
      </c>
      <c r="AF14" s="53">
        <v>3007.0698385401738</v>
      </c>
      <c r="AG14" s="53"/>
      <c r="AH14" s="53"/>
      <c r="AI14" s="53">
        <v>131.46078150377375</v>
      </c>
      <c r="AJ14" s="53">
        <v>107.05073086844368</v>
      </c>
      <c r="AK14" s="53">
        <v>2427.3430782459154</v>
      </c>
      <c r="AL14" s="53">
        <v>3062.6731632750548</v>
      </c>
      <c r="AM14" s="53">
        <v>1790.3888411197095</v>
      </c>
      <c r="AN14" s="53"/>
      <c r="AO14" s="53">
        <v>1.0031527658354829</v>
      </c>
      <c r="AP14" s="53"/>
      <c r="AQ14" s="53">
        <v>23.4068978694946</v>
      </c>
      <c r="AR14" s="53"/>
      <c r="AS14" s="53">
        <v>22.929206076239609</v>
      </c>
      <c r="AT14" s="52">
        <v>84869.255756186103</v>
      </c>
      <c r="AU14" s="53">
        <v>84869.255756186103</v>
      </c>
      <c r="AV14" s="53"/>
      <c r="AW14" s="53"/>
      <c r="AX14" s="53"/>
      <c r="AY14" s="53"/>
      <c r="AZ14" s="52">
        <v>90.355402694181706</v>
      </c>
      <c r="BA14" s="53"/>
      <c r="BB14" s="53"/>
      <c r="BC14" s="53"/>
      <c r="BD14" s="53">
        <v>0</v>
      </c>
      <c r="BE14" s="53"/>
      <c r="BF14" s="53">
        <v>10.150950606668577</v>
      </c>
      <c r="BG14" s="53">
        <v>0</v>
      </c>
      <c r="BH14" s="53">
        <v>0</v>
      </c>
      <c r="BI14" s="53">
        <v>0</v>
      </c>
      <c r="BJ14" s="53">
        <v>0</v>
      </c>
      <c r="BK14" s="53">
        <v>80.204452087513133</v>
      </c>
      <c r="BL14" s="53">
        <v>0</v>
      </c>
      <c r="BM14" s="53">
        <v>0</v>
      </c>
      <c r="BN14" s="53">
        <v>0</v>
      </c>
      <c r="BO14" s="52">
        <v>0</v>
      </c>
      <c r="BP14" s="53">
        <v>0</v>
      </c>
      <c r="BQ14" s="53">
        <v>0</v>
      </c>
      <c r="BR14" s="54"/>
      <c r="BS14" s="54">
        <v>0</v>
      </c>
      <c r="BT14" s="52">
        <v>1232.0626731632749</v>
      </c>
    </row>
    <row r="15" spans="1:73">
      <c r="A15" s="48" t="s">
        <v>188</v>
      </c>
      <c r="B15" s="49" t="s">
        <v>191</v>
      </c>
      <c r="C15" s="49"/>
      <c r="D15" s="49"/>
      <c r="E15" s="49"/>
      <c r="F15" s="50" t="s">
        <v>192</v>
      </c>
      <c r="G15" s="50"/>
      <c r="H15" s="51">
        <v>376.94659405751406</v>
      </c>
      <c r="I15" s="52">
        <v>0</v>
      </c>
      <c r="J15" s="53">
        <v>0</v>
      </c>
      <c r="K15" s="53">
        <v>0</v>
      </c>
      <c r="L15" s="53">
        <v>0</v>
      </c>
      <c r="M15" s="53">
        <v>0</v>
      </c>
      <c r="N15" s="53">
        <v>0</v>
      </c>
      <c r="O15" s="53">
        <v>0</v>
      </c>
      <c r="P15" s="53">
        <v>0</v>
      </c>
      <c r="Q15" s="53">
        <v>0</v>
      </c>
      <c r="R15" s="53">
        <v>0</v>
      </c>
      <c r="S15" s="53">
        <v>0</v>
      </c>
      <c r="T15" s="53">
        <v>0</v>
      </c>
      <c r="U15" s="53">
        <v>0</v>
      </c>
      <c r="V15" s="53">
        <v>0</v>
      </c>
      <c r="W15" s="52">
        <v>376.94659405751406</v>
      </c>
      <c r="X15" s="53"/>
      <c r="Y15" s="53"/>
      <c r="Z15" s="53"/>
      <c r="AA15" s="53"/>
      <c r="AB15" s="53"/>
      <c r="AC15" s="53"/>
      <c r="AD15" s="53"/>
      <c r="AE15" s="53"/>
      <c r="AF15" s="53"/>
      <c r="AG15" s="53"/>
      <c r="AH15" s="53"/>
      <c r="AI15" s="53"/>
      <c r="AJ15" s="53"/>
      <c r="AK15" s="53"/>
      <c r="AL15" s="53">
        <v>191.60217827457723</v>
      </c>
      <c r="AM15" s="53">
        <v>185.34441578293684</v>
      </c>
      <c r="AN15" s="53"/>
      <c r="AO15" s="53"/>
      <c r="AP15" s="53"/>
      <c r="AQ15" s="53"/>
      <c r="AR15" s="53"/>
      <c r="AS15" s="53"/>
      <c r="AT15" s="52">
        <v>0</v>
      </c>
      <c r="AU15" s="53">
        <v>0</v>
      </c>
      <c r="AV15" s="53"/>
      <c r="AW15" s="53"/>
      <c r="AX15" s="53"/>
      <c r="AY15" s="53"/>
      <c r="AZ15" s="52"/>
      <c r="BA15" s="53"/>
      <c r="BB15" s="53"/>
      <c r="BC15" s="53"/>
      <c r="BD15" s="53"/>
      <c r="BE15" s="53"/>
      <c r="BF15" s="53"/>
      <c r="BG15" s="53"/>
      <c r="BH15" s="53"/>
      <c r="BI15" s="53"/>
      <c r="BJ15" s="53"/>
      <c r="BK15" s="53"/>
      <c r="BL15" s="53"/>
      <c r="BM15" s="53"/>
      <c r="BN15" s="53"/>
      <c r="BO15" s="52"/>
      <c r="BP15" s="53"/>
      <c r="BQ15" s="53"/>
      <c r="BR15" s="54"/>
      <c r="BS15" s="54"/>
      <c r="BT15" s="52"/>
    </row>
    <row r="16" spans="1:73">
      <c r="A16" s="56" t="s">
        <v>188</v>
      </c>
      <c r="B16" s="57" t="s">
        <v>193</v>
      </c>
      <c r="C16" s="57"/>
      <c r="D16" s="57"/>
      <c r="E16" s="57"/>
      <c r="F16" s="58" t="s">
        <v>194</v>
      </c>
      <c r="G16" s="58"/>
      <c r="H16" s="59"/>
      <c r="I16" s="60"/>
      <c r="J16" s="61"/>
      <c r="K16" s="61"/>
      <c r="L16" s="61"/>
      <c r="M16" s="61"/>
      <c r="N16" s="61"/>
      <c r="O16" s="61"/>
      <c r="P16" s="61"/>
      <c r="Q16" s="61"/>
      <c r="R16" s="61"/>
      <c r="S16" s="61"/>
      <c r="T16" s="61"/>
      <c r="U16" s="61"/>
      <c r="V16" s="61"/>
      <c r="W16" s="60"/>
      <c r="X16" s="61"/>
      <c r="Y16" s="61"/>
      <c r="Z16" s="61"/>
      <c r="AA16" s="61"/>
      <c r="AB16" s="61"/>
      <c r="AC16" s="61"/>
      <c r="AD16" s="61"/>
      <c r="AE16" s="61"/>
      <c r="AF16" s="61"/>
      <c r="AG16" s="61"/>
      <c r="AH16" s="61"/>
      <c r="AI16" s="61"/>
      <c r="AJ16" s="61"/>
      <c r="AK16" s="61"/>
      <c r="AL16" s="61"/>
      <c r="AM16" s="61"/>
      <c r="AN16" s="61"/>
      <c r="AO16" s="61"/>
      <c r="AP16" s="61"/>
      <c r="AQ16" s="61"/>
      <c r="AR16" s="61"/>
      <c r="AS16" s="61"/>
      <c r="AT16" s="60"/>
      <c r="AU16" s="61"/>
      <c r="AV16" s="61"/>
      <c r="AW16" s="61"/>
      <c r="AX16" s="61"/>
      <c r="AY16" s="61"/>
      <c r="AZ16" s="60"/>
      <c r="BA16" s="61"/>
      <c r="BB16" s="61"/>
      <c r="BC16" s="61"/>
      <c r="BD16" s="61"/>
      <c r="BE16" s="61"/>
      <c r="BF16" s="61"/>
      <c r="BG16" s="61"/>
      <c r="BH16" s="61"/>
      <c r="BI16" s="61"/>
      <c r="BJ16" s="61"/>
      <c r="BK16" s="61"/>
      <c r="BL16" s="61"/>
      <c r="BM16" s="61"/>
      <c r="BN16" s="61"/>
      <c r="BO16" s="60"/>
      <c r="BP16" s="61"/>
      <c r="BQ16" s="61"/>
      <c r="BR16" s="62"/>
      <c r="BS16" s="62"/>
      <c r="BT16" s="60"/>
    </row>
    <row r="17" spans="1:72">
      <c r="A17" s="63" t="s">
        <v>195</v>
      </c>
      <c r="B17" s="63"/>
      <c r="C17" s="63"/>
      <c r="D17" s="63"/>
      <c r="E17" s="63"/>
      <c r="F17" s="18" t="s">
        <v>196</v>
      </c>
      <c r="G17" s="18"/>
      <c r="H17" s="64">
        <v>28427.534154963218</v>
      </c>
      <c r="I17" s="65">
        <v>844.8218209611158</v>
      </c>
      <c r="J17" s="66">
        <v>0</v>
      </c>
      <c r="K17" s="66">
        <v>0</v>
      </c>
      <c r="L17" s="66">
        <v>522.16489920703157</v>
      </c>
      <c r="M17" s="66">
        <v>0</v>
      </c>
      <c r="N17" s="66">
        <v>0</v>
      </c>
      <c r="O17" s="66">
        <v>0</v>
      </c>
      <c r="P17" s="66">
        <v>322.65692175408424</v>
      </c>
      <c r="Q17" s="66">
        <v>0</v>
      </c>
      <c r="R17" s="66">
        <v>0</v>
      </c>
      <c r="S17" s="66">
        <v>0</v>
      </c>
      <c r="T17" s="66">
        <v>0</v>
      </c>
      <c r="U17" s="66">
        <v>0</v>
      </c>
      <c r="V17" s="66">
        <v>0</v>
      </c>
      <c r="W17" s="65">
        <v>10836.486099168817</v>
      </c>
      <c r="X17" s="66">
        <v>14730.701251552498</v>
      </c>
      <c r="Y17" s="66">
        <v>8867.1539122957856</v>
      </c>
      <c r="Z17" s="66"/>
      <c r="AA17" s="66">
        <v>124.82086557752937</v>
      </c>
      <c r="AB17" s="66"/>
      <c r="AC17" s="66"/>
      <c r="AD17" s="66">
        <v>-313.79573898920415</v>
      </c>
      <c r="AE17" s="66">
        <v>-5360.0601891659499</v>
      </c>
      <c r="AF17" s="66">
        <v>-2888.0290436610298</v>
      </c>
      <c r="AG17" s="66">
        <v>37.737651667144355</v>
      </c>
      <c r="AH17" s="66"/>
      <c r="AI17" s="66">
        <v>94.487436705837382</v>
      </c>
      <c r="AJ17" s="66">
        <v>119.42294831374797</v>
      </c>
      <c r="AK17" s="66">
        <v>-2357.098500047769</v>
      </c>
      <c r="AL17" s="66">
        <v>-2262.4199866246295</v>
      </c>
      <c r="AM17" s="66">
        <v>-605.71319384732965</v>
      </c>
      <c r="AN17" s="66">
        <v>13.542562338779019</v>
      </c>
      <c r="AO17" s="66">
        <v>46.145027228432212</v>
      </c>
      <c r="AP17" s="66">
        <v>353.03811980510176</v>
      </c>
      <c r="AQ17" s="66">
        <v>243.26454571510459</v>
      </c>
      <c r="AR17" s="66"/>
      <c r="AS17" s="66">
        <v>-6.6876851055698863</v>
      </c>
      <c r="AT17" s="65">
        <v>4838.3729817521735</v>
      </c>
      <c r="AU17" s="66">
        <v>4838.3729817521735</v>
      </c>
      <c r="AV17" s="66">
        <v>0</v>
      </c>
      <c r="AW17" s="66">
        <v>0</v>
      </c>
      <c r="AX17" s="66">
        <v>0</v>
      </c>
      <c r="AY17" s="66">
        <v>0</v>
      </c>
      <c r="AZ17" s="65">
        <v>11998.304194133943</v>
      </c>
      <c r="BA17" s="66">
        <v>10343.078245915734</v>
      </c>
      <c r="BB17" s="66">
        <v>110.32291965224037</v>
      </c>
      <c r="BC17" s="66">
        <v>0</v>
      </c>
      <c r="BD17" s="66">
        <v>0</v>
      </c>
      <c r="BE17" s="66">
        <v>0</v>
      </c>
      <c r="BF17" s="66">
        <v>1228.9815610967803</v>
      </c>
      <c r="BG17" s="66">
        <v>0</v>
      </c>
      <c r="BH17" s="66">
        <v>29.497468233495749</v>
      </c>
      <c r="BI17" s="66">
        <v>171.10920034393808</v>
      </c>
      <c r="BJ17" s="66">
        <v>8.0013375370211133</v>
      </c>
      <c r="BK17" s="66">
        <v>105.35492500238846</v>
      </c>
      <c r="BL17" s="66">
        <v>0</v>
      </c>
      <c r="BM17" s="66">
        <v>1.9824209420082162</v>
      </c>
      <c r="BN17" s="66">
        <v>0</v>
      </c>
      <c r="BO17" s="65">
        <v>173.85592815515429</v>
      </c>
      <c r="BP17" s="66">
        <v>2.746727811216203</v>
      </c>
      <c r="BQ17" s="66">
        <v>171.10920034393808</v>
      </c>
      <c r="BR17" s="67">
        <v>0</v>
      </c>
      <c r="BS17" s="67">
        <v>0</v>
      </c>
      <c r="BT17" s="65">
        <v>-264.30686920798701</v>
      </c>
    </row>
    <row r="18" spans="1:72">
      <c r="A18" s="63" t="s">
        <v>197</v>
      </c>
      <c r="B18" s="63"/>
      <c r="C18" s="63"/>
      <c r="D18" s="63"/>
      <c r="E18" s="63"/>
      <c r="F18" s="18" t="s">
        <v>198</v>
      </c>
      <c r="G18" s="18"/>
      <c r="H18" s="64">
        <v>17501.409190790102</v>
      </c>
      <c r="I18" s="65">
        <v>77.887646890226421</v>
      </c>
      <c r="J18" s="66">
        <v>0</v>
      </c>
      <c r="K18" s="66">
        <v>0</v>
      </c>
      <c r="L18" s="66">
        <v>16.766981943250215</v>
      </c>
      <c r="M18" s="66">
        <v>0</v>
      </c>
      <c r="N18" s="66">
        <v>0</v>
      </c>
      <c r="O18" s="66">
        <v>0</v>
      </c>
      <c r="P18" s="66">
        <v>61.120664946976206</v>
      </c>
      <c r="Q18" s="66">
        <v>0</v>
      </c>
      <c r="R18" s="66">
        <v>0</v>
      </c>
      <c r="S18" s="66">
        <v>0</v>
      </c>
      <c r="T18" s="66">
        <v>0</v>
      </c>
      <c r="U18" s="66">
        <v>0</v>
      </c>
      <c r="V18" s="66">
        <v>0</v>
      </c>
      <c r="W18" s="65">
        <v>16283.36677175886</v>
      </c>
      <c r="X18" s="66">
        <v>14754.299226139294</v>
      </c>
      <c r="Y18" s="66"/>
      <c r="Z18" s="66">
        <v>1292.2040699340785</v>
      </c>
      <c r="AA18" s="66">
        <v>124.82086557752937</v>
      </c>
      <c r="AB18" s="66"/>
      <c r="AC18" s="66">
        <v>68.477118563103076</v>
      </c>
      <c r="AD18" s="66"/>
      <c r="AE18" s="66">
        <v>7.7147224610681189</v>
      </c>
      <c r="AF18" s="66"/>
      <c r="AG18" s="66"/>
      <c r="AH18" s="66"/>
      <c r="AI18" s="66"/>
      <c r="AJ18" s="66"/>
      <c r="AK18" s="66"/>
      <c r="AL18" s="66">
        <v>35.874653673449892</v>
      </c>
      <c r="AM18" s="66">
        <v>0</v>
      </c>
      <c r="AN18" s="66"/>
      <c r="AO18" s="66"/>
      <c r="AP18" s="66"/>
      <c r="AQ18" s="66"/>
      <c r="AR18" s="66"/>
      <c r="AS18" s="66"/>
      <c r="AT18" s="65">
        <v>616.84341263017097</v>
      </c>
      <c r="AU18" s="66">
        <v>603.70688831565872</v>
      </c>
      <c r="AV18" s="66">
        <v>0</v>
      </c>
      <c r="AW18" s="66">
        <v>13.136524314512275</v>
      </c>
      <c r="AX18" s="66">
        <v>0</v>
      </c>
      <c r="AY18" s="66">
        <v>0</v>
      </c>
      <c r="AZ18" s="65">
        <v>290.55603324734881</v>
      </c>
      <c r="BA18" s="66"/>
      <c r="BB18" s="66"/>
      <c r="BC18" s="66"/>
      <c r="BD18" s="66">
        <v>0</v>
      </c>
      <c r="BE18" s="66"/>
      <c r="BF18" s="66">
        <v>137.24085220215915</v>
      </c>
      <c r="BG18" s="66">
        <v>0</v>
      </c>
      <c r="BH18" s="66">
        <v>3.9170727046909333</v>
      </c>
      <c r="BI18" s="66">
        <v>149.39810834049871</v>
      </c>
      <c r="BJ18" s="66">
        <v>0</v>
      </c>
      <c r="BK18" s="66">
        <v>0</v>
      </c>
      <c r="BL18" s="66">
        <v>0</v>
      </c>
      <c r="BM18" s="66">
        <v>0</v>
      </c>
      <c r="BN18" s="66">
        <v>0</v>
      </c>
      <c r="BO18" s="65">
        <v>152.14483615171491</v>
      </c>
      <c r="BP18" s="66">
        <v>2.746727811216203</v>
      </c>
      <c r="BQ18" s="66">
        <v>149.39810834049871</v>
      </c>
      <c r="BR18" s="67">
        <v>0</v>
      </c>
      <c r="BS18" s="67">
        <v>20.397439571988151</v>
      </c>
      <c r="BT18" s="65">
        <v>60.189165950128974</v>
      </c>
    </row>
    <row r="19" spans="1:72">
      <c r="A19" s="68" t="s">
        <v>167</v>
      </c>
      <c r="B19" s="69" t="s">
        <v>199</v>
      </c>
      <c r="C19" s="69"/>
      <c r="D19" s="69"/>
      <c r="E19" s="69"/>
      <c r="F19" s="70" t="s">
        <v>200</v>
      </c>
      <c r="G19" s="70"/>
      <c r="H19" s="71">
        <v>888.8888888888888</v>
      </c>
      <c r="I19" s="72">
        <v>16.766981943250215</v>
      </c>
      <c r="J19" s="73">
        <v>0</v>
      </c>
      <c r="K19" s="73">
        <v>0</v>
      </c>
      <c r="L19" s="73">
        <v>16.766981943250215</v>
      </c>
      <c r="M19" s="73">
        <v>0</v>
      </c>
      <c r="N19" s="73">
        <v>0</v>
      </c>
      <c r="O19" s="73">
        <v>0</v>
      </c>
      <c r="P19" s="73">
        <v>0</v>
      </c>
      <c r="Q19" s="73">
        <v>0</v>
      </c>
      <c r="R19" s="73">
        <v>0</v>
      </c>
      <c r="S19" s="73">
        <v>0</v>
      </c>
      <c r="T19" s="73">
        <v>0</v>
      </c>
      <c r="U19" s="73">
        <v>0</v>
      </c>
      <c r="V19" s="73">
        <v>0</v>
      </c>
      <c r="W19" s="72">
        <v>3.0811120664946974</v>
      </c>
      <c r="X19" s="73"/>
      <c r="Y19" s="73"/>
      <c r="Z19" s="73"/>
      <c r="AA19" s="73"/>
      <c r="AB19" s="73"/>
      <c r="AC19" s="73"/>
      <c r="AD19" s="73"/>
      <c r="AE19" s="73"/>
      <c r="AF19" s="73"/>
      <c r="AG19" s="73"/>
      <c r="AH19" s="73"/>
      <c r="AI19" s="73"/>
      <c r="AJ19" s="73"/>
      <c r="AK19" s="73"/>
      <c r="AL19" s="73">
        <v>3.0811120664946974</v>
      </c>
      <c r="AM19" s="73">
        <v>0</v>
      </c>
      <c r="AN19" s="73"/>
      <c r="AO19" s="73"/>
      <c r="AP19" s="73"/>
      <c r="AQ19" s="73"/>
      <c r="AR19" s="73"/>
      <c r="AS19" s="73"/>
      <c r="AT19" s="72">
        <v>600.41081494219929</v>
      </c>
      <c r="AU19" s="73">
        <v>587.91917454858128</v>
      </c>
      <c r="AV19" s="73">
        <v>0</v>
      </c>
      <c r="AW19" s="73">
        <v>12.491640393618036</v>
      </c>
      <c r="AX19" s="73">
        <v>0</v>
      </c>
      <c r="AY19" s="73">
        <v>0</v>
      </c>
      <c r="AZ19" s="72">
        <v>139.07996560619088</v>
      </c>
      <c r="BA19" s="73"/>
      <c r="BB19" s="73"/>
      <c r="BC19" s="73"/>
      <c r="BD19" s="73">
        <v>0</v>
      </c>
      <c r="BE19" s="73"/>
      <c r="BF19" s="73">
        <v>30.715582306295975</v>
      </c>
      <c r="BG19" s="73"/>
      <c r="BH19" s="73">
        <v>1.9585363523454666</v>
      </c>
      <c r="BI19" s="73">
        <v>106.40584694754943</v>
      </c>
      <c r="BJ19" s="73">
        <v>0</v>
      </c>
      <c r="BK19" s="73">
        <v>0</v>
      </c>
      <c r="BL19" s="73">
        <v>0</v>
      </c>
      <c r="BM19" s="73">
        <v>0</v>
      </c>
      <c r="BN19" s="73">
        <v>0</v>
      </c>
      <c r="BO19" s="72">
        <v>109.15257475876564</v>
      </c>
      <c r="BP19" s="73">
        <v>2.746727811216203</v>
      </c>
      <c r="BQ19" s="73">
        <v>106.40584694754943</v>
      </c>
      <c r="BR19" s="74"/>
      <c r="BS19" s="74">
        <v>20.397439571988151</v>
      </c>
      <c r="BT19" s="72"/>
    </row>
    <row r="20" spans="1:72">
      <c r="A20" s="55"/>
      <c r="B20" s="48" t="s">
        <v>167</v>
      </c>
      <c r="C20" s="49" t="s">
        <v>201</v>
      </c>
      <c r="D20" s="49"/>
      <c r="E20" s="49"/>
      <c r="F20" s="50" t="s">
        <v>202</v>
      </c>
      <c r="G20" s="50"/>
      <c r="H20" s="51">
        <v>244.05273717397534</v>
      </c>
      <c r="I20" s="52">
        <v>16.766981943250215</v>
      </c>
      <c r="J20" s="53">
        <v>0</v>
      </c>
      <c r="K20" s="53">
        <v>0</v>
      </c>
      <c r="L20" s="53">
        <v>16.766981943250215</v>
      </c>
      <c r="M20" s="53">
        <v>0</v>
      </c>
      <c r="N20" s="53">
        <v>0</v>
      </c>
      <c r="O20" s="53">
        <v>0</v>
      </c>
      <c r="P20" s="53">
        <v>0</v>
      </c>
      <c r="Q20" s="53">
        <v>0</v>
      </c>
      <c r="R20" s="53">
        <v>0</v>
      </c>
      <c r="S20" s="53">
        <v>0</v>
      </c>
      <c r="T20" s="53">
        <v>0</v>
      </c>
      <c r="U20" s="53">
        <v>0</v>
      </c>
      <c r="V20" s="53">
        <v>0</v>
      </c>
      <c r="W20" s="52">
        <v>0</v>
      </c>
      <c r="X20" s="53"/>
      <c r="Y20" s="53"/>
      <c r="Z20" s="53"/>
      <c r="AA20" s="53"/>
      <c r="AB20" s="53"/>
      <c r="AC20" s="53"/>
      <c r="AD20" s="53"/>
      <c r="AE20" s="53"/>
      <c r="AF20" s="53"/>
      <c r="AG20" s="53"/>
      <c r="AH20" s="53"/>
      <c r="AI20" s="53"/>
      <c r="AJ20" s="53"/>
      <c r="AK20" s="53"/>
      <c r="AL20" s="53"/>
      <c r="AM20" s="53">
        <v>0</v>
      </c>
      <c r="AN20" s="53"/>
      <c r="AO20" s="53"/>
      <c r="AP20" s="53"/>
      <c r="AQ20" s="53"/>
      <c r="AR20" s="53"/>
      <c r="AS20" s="53"/>
      <c r="AT20" s="52">
        <v>12.491640393618036</v>
      </c>
      <c r="AU20" s="53">
        <v>0</v>
      </c>
      <c r="AV20" s="53">
        <v>0</v>
      </c>
      <c r="AW20" s="53">
        <v>12.491640393618036</v>
      </c>
      <c r="AX20" s="53">
        <v>0</v>
      </c>
      <c r="AY20" s="53">
        <v>0</v>
      </c>
      <c r="AZ20" s="52">
        <v>108.3643832998949</v>
      </c>
      <c r="BA20" s="53"/>
      <c r="BB20" s="53"/>
      <c r="BC20" s="53"/>
      <c r="BD20" s="53">
        <v>0</v>
      </c>
      <c r="BE20" s="53"/>
      <c r="BF20" s="53">
        <v>0</v>
      </c>
      <c r="BG20" s="53"/>
      <c r="BH20" s="53">
        <v>1.9585363523454666</v>
      </c>
      <c r="BI20" s="53">
        <v>106.40584694754943</v>
      </c>
      <c r="BJ20" s="53">
        <v>0</v>
      </c>
      <c r="BK20" s="53">
        <v>0</v>
      </c>
      <c r="BL20" s="53">
        <v>0</v>
      </c>
      <c r="BM20" s="53">
        <v>0</v>
      </c>
      <c r="BN20" s="53">
        <v>0</v>
      </c>
      <c r="BO20" s="52">
        <v>106.40584694754943</v>
      </c>
      <c r="BP20" s="53">
        <v>0</v>
      </c>
      <c r="BQ20" s="53">
        <v>106.40584694754943</v>
      </c>
      <c r="BR20" s="54"/>
      <c r="BS20" s="54"/>
      <c r="BT20" s="52"/>
    </row>
    <row r="21" spans="1:72">
      <c r="A21" s="55"/>
      <c r="B21" s="48"/>
      <c r="C21" s="48" t="s">
        <v>167</v>
      </c>
      <c r="D21" s="49" t="s">
        <v>203</v>
      </c>
      <c r="E21" s="49"/>
      <c r="F21" s="50" t="s">
        <v>204</v>
      </c>
      <c r="G21" s="50"/>
      <c r="H21" s="51">
        <v>14.139677080347759</v>
      </c>
      <c r="I21" s="52">
        <v>0</v>
      </c>
      <c r="J21" s="53">
        <v>0</v>
      </c>
      <c r="K21" s="53">
        <v>0</v>
      </c>
      <c r="L21" s="53">
        <v>0</v>
      </c>
      <c r="M21" s="53">
        <v>0</v>
      </c>
      <c r="N21" s="53">
        <v>0</v>
      </c>
      <c r="O21" s="53">
        <v>0</v>
      </c>
      <c r="P21" s="53">
        <v>0</v>
      </c>
      <c r="Q21" s="53">
        <v>0</v>
      </c>
      <c r="R21" s="53">
        <v>0</v>
      </c>
      <c r="S21" s="53">
        <v>0</v>
      </c>
      <c r="T21" s="53">
        <v>0</v>
      </c>
      <c r="U21" s="53">
        <v>0</v>
      </c>
      <c r="V21" s="53">
        <v>0</v>
      </c>
      <c r="W21" s="52">
        <v>0</v>
      </c>
      <c r="X21" s="53"/>
      <c r="Y21" s="53"/>
      <c r="Z21" s="53"/>
      <c r="AA21" s="53"/>
      <c r="AB21" s="53"/>
      <c r="AC21" s="53"/>
      <c r="AD21" s="53"/>
      <c r="AE21" s="53"/>
      <c r="AF21" s="53"/>
      <c r="AG21" s="53"/>
      <c r="AH21" s="53"/>
      <c r="AI21" s="53"/>
      <c r="AJ21" s="53"/>
      <c r="AK21" s="53"/>
      <c r="AL21" s="53"/>
      <c r="AM21" s="53">
        <v>0</v>
      </c>
      <c r="AN21" s="53"/>
      <c r="AO21" s="53"/>
      <c r="AP21" s="53"/>
      <c r="AQ21" s="53"/>
      <c r="AR21" s="53"/>
      <c r="AS21" s="53"/>
      <c r="AT21" s="52">
        <v>12.491640393618036</v>
      </c>
      <c r="AU21" s="53">
        <v>0</v>
      </c>
      <c r="AV21" s="53">
        <v>0</v>
      </c>
      <c r="AW21" s="53">
        <v>12.491640393618036</v>
      </c>
      <c r="AX21" s="53">
        <v>0</v>
      </c>
      <c r="AY21" s="53">
        <v>0</v>
      </c>
      <c r="AZ21" s="52">
        <v>1.6480366867297218</v>
      </c>
      <c r="BA21" s="53"/>
      <c r="BB21" s="53"/>
      <c r="BC21" s="53"/>
      <c r="BD21" s="53">
        <v>0</v>
      </c>
      <c r="BE21" s="53"/>
      <c r="BF21" s="53">
        <v>0</v>
      </c>
      <c r="BG21" s="53"/>
      <c r="BH21" s="53">
        <v>1.6480366867297218</v>
      </c>
      <c r="BI21" s="53">
        <v>0</v>
      </c>
      <c r="BJ21" s="53">
        <v>0</v>
      </c>
      <c r="BK21" s="53">
        <v>0</v>
      </c>
      <c r="BL21" s="53">
        <v>0</v>
      </c>
      <c r="BM21" s="53">
        <v>0</v>
      </c>
      <c r="BN21" s="53">
        <v>0</v>
      </c>
      <c r="BO21" s="52">
        <v>0</v>
      </c>
      <c r="BP21" s="53">
        <v>0</v>
      </c>
      <c r="BQ21" s="53">
        <v>0</v>
      </c>
      <c r="BR21" s="54"/>
      <c r="BS21" s="54"/>
      <c r="BT21" s="52"/>
    </row>
    <row r="22" spans="1:72">
      <c r="A22" s="55"/>
      <c r="B22" s="48"/>
      <c r="C22" s="48" t="s">
        <v>167</v>
      </c>
      <c r="D22" s="49" t="s">
        <v>205</v>
      </c>
      <c r="E22" s="49"/>
      <c r="F22" s="50" t="s">
        <v>206</v>
      </c>
      <c r="G22" s="50"/>
      <c r="H22" s="51">
        <v>229.91306009362759</v>
      </c>
      <c r="I22" s="52">
        <v>16.766981943250215</v>
      </c>
      <c r="J22" s="53">
        <v>0</v>
      </c>
      <c r="K22" s="53">
        <v>0</v>
      </c>
      <c r="L22" s="53">
        <v>16.766981943250215</v>
      </c>
      <c r="M22" s="53">
        <v>0</v>
      </c>
      <c r="N22" s="53">
        <v>0</v>
      </c>
      <c r="O22" s="53">
        <v>0</v>
      </c>
      <c r="P22" s="53">
        <v>0</v>
      </c>
      <c r="Q22" s="53">
        <v>0</v>
      </c>
      <c r="R22" s="53">
        <v>0</v>
      </c>
      <c r="S22" s="53">
        <v>0</v>
      </c>
      <c r="T22" s="53">
        <v>0</v>
      </c>
      <c r="U22" s="53">
        <v>0</v>
      </c>
      <c r="V22" s="53">
        <v>0</v>
      </c>
      <c r="W22" s="52">
        <v>0</v>
      </c>
      <c r="X22" s="53"/>
      <c r="Y22" s="53"/>
      <c r="Z22" s="53"/>
      <c r="AA22" s="53"/>
      <c r="AB22" s="53"/>
      <c r="AC22" s="53"/>
      <c r="AD22" s="53"/>
      <c r="AE22" s="53"/>
      <c r="AF22" s="53"/>
      <c r="AG22" s="53"/>
      <c r="AH22" s="53"/>
      <c r="AI22" s="53"/>
      <c r="AJ22" s="53"/>
      <c r="AK22" s="53"/>
      <c r="AL22" s="53"/>
      <c r="AM22" s="53">
        <v>0</v>
      </c>
      <c r="AN22" s="53"/>
      <c r="AO22" s="53"/>
      <c r="AP22" s="53"/>
      <c r="AQ22" s="53"/>
      <c r="AR22" s="53"/>
      <c r="AS22" s="53"/>
      <c r="AT22" s="52">
        <v>0</v>
      </c>
      <c r="AU22" s="53">
        <v>0</v>
      </c>
      <c r="AV22" s="53">
        <v>0</v>
      </c>
      <c r="AW22" s="53">
        <v>0</v>
      </c>
      <c r="AX22" s="53">
        <v>0</v>
      </c>
      <c r="AY22" s="53">
        <v>0</v>
      </c>
      <c r="AZ22" s="52">
        <v>106.71634661316519</v>
      </c>
      <c r="BA22" s="53"/>
      <c r="BB22" s="53"/>
      <c r="BC22" s="53"/>
      <c r="BD22" s="53">
        <v>0</v>
      </c>
      <c r="BE22" s="53"/>
      <c r="BF22" s="53">
        <v>0</v>
      </c>
      <c r="BG22" s="53"/>
      <c r="BH22" s="53">
        <v>0.31049966561574471</v>
      </c>
      <c r="BI22" s="53">
        <v>106.40584694754943</v>
      </c>
      <c r="BJ22" s="53">
        <v>0</v>
      </c>
      <c r="BK22" s="53">
        <v>0</v>
      </c>
      <c r="BL22" s="53">
        <v>0</v>
      </c>
      <c r="BM22" s="53">
        <v>0</v>
      </c>
      <c r="BN22" s="53">
        <v>0</v>
      </c>
      <c r="BO22" s="52">
        <v>106.40584694754943</v>
      </c>
      <c r="BP22" s="53">
        <v>0</v>
      </c>
      <c r="BQ22" s="53">
        <v>106.40584694754943</v>
      </c>
      <c r="BR22" s="54"/>
      <c r="BS22" s="54"/>
      <c r="BT22" s="52"/>
    </row>
    <row r="23" spans="1:72">
      <c r="A23" s="55"/>
      <c r="B23" s="48" t="s">
        <v>167</v>
      </c>
      <c r="C23" s="49" t="s">
        <v>207</v>
      </c>
      <c r="D23" s="49"/>
      <c r="E23" s="49"/>
      <c r="F23" s="50" t="s">
        <v>208</v>
      </c>
      <c r="G23" s="50"/>
      <c r="H23" s="51">
        <v>624.46259673258805</v>
      </c>
      <c r="I23" s="52">
        <v>0</v>
      </c>
      <c r="J23" s="53">
        <v>0</v>
      </c>
      <c r="K23" s="53">
        <v>0</v>
      </c>
      <c r="L23" s="53">
        <v>0</v>
      </c>
      <c r="M23" s="53">
        <v>0</v>
      </c>
      <c r="N23" s="53">
        <v>0</v>
      </c>
      <c r="O23" s="53">
        <v>0</v>
      </c>
      <c r="P23" s="53">
        <v>0</v>
      </c>
      <c r="Q23" s="53">
        <v>0</v>
      </c>
      <c r="R23" s="53">
        <v>0</v>
      </c>
      <c r="S23" s="53">
        <v>0</v>
      </c>
      <c r="T23" s="53">
        <v>0</v>
      </c>
      <c r="U23" s="53">
        <v>0</v>
      </c>
      <c r="V23" s="53">
        <v>0</v>
      </c>
      <c r="W23" s="52">
        <v>3.0811120664946974</v>
      </c>
      <c r="X23" s="53"/>
      <c r="Y23" s="53"/>
      <c r="Z23" s="53"/>
      <c r="AA23" s="53"/>
      <c r="AB23" s="53"/>
      <c r="AC23" s="53"/>
      <c r="AD23" s="53"/>
      <c r="AE23" s="53"/>
      <c r="AF23" s="53"/>
      <c r="AG23" s="53"/>
      <c r="AH23" s="53"/>
      <c r="AI23" s="53"/>
      <c r="AJ23" s="53"/>
      <c r="AK23" s="53"/>
      <c r="AL23" s="53">
        <v>3.0811120664946974</v>
      </c>
      <c r="AM23" s="53">
        <v>0</v>
      </c>
      <c r="AN23" s="53"/>
      <c r="AO23" s="53"/>
      <c r="AP23" s="53"/>
      <c r="AQ23" s="53"/>
      <c r="AR23" s="53"/>
      <c r="AS23" s="53"/>
      <c r="AT23" s="52">
        <v>587.91917454858128</v>
      </c>
      <c r="AU23" s="53">
        <v>587.91917454858128</v>
      </c>
      <c r="AV23" s="53">
        <v>0</v>
      </c>
      <c r="AW23" s="53">
        <v>0</v>
      </c>
      <c r="AX23" s="53">
        <v>0</v>
      </c>
      <c r="AY23" s="53">
        <v>0</v>
      </c>
      <c r="AZ23" s="52">
        <v>30.715582306295975</v>
      </c>
      <c r="BA23" s="53"/>
      <c r="BB23" s="53"/>
      <c r="BC23" s="53"/>
      <c r="BD23" s="53">
        <v>0</v>
      </c>
      <c r="BE23" s="53"/>
      <c r="BF23" s="53">
        <v>30.715582306295975</v>
      </c>
      <c r="BG23" s="53"/>
      <c r="BH23" s="53">
        <v>0</v>
      </c>
      <c r="BI23" s="53">
        <v>0</v>
      </c>
      <c r="BJ23" s="53">
        <v>0</v>
      </c>
      <c r="BK23" s="53">
        <v>0</v>
      </c>
      <c r="BL23" s="53">
        <v>0</v>
      </c>
      <c r="BM23" s="53">
        <v>0</v>
      </c>
      <c r="BN23" s="53">
        <v>0</v>
      </c>
      <c r="BO23" s="52">
        <v>2.746727811216203</v>
      </c>
      <c r="BP23" s="53">
        <v>2.746727811216203</v>
      </c>
      <c r="BQ23" s="53">
        <v>0</v>
      </c>
      <c r="BR23" s="54"/>
      <c r="BS23" s="54"/>
      <c r="BT23" s="52"/>
    </row>
    <row r="24" spans="1:72">
      <c r="A24" s="55"/>
      <c r="B24" s="48"/>
      <c r="C24" s="48" t="s">
        <v>167</v>
      </c>
      <c r="D24" s="49" t="s">
        <v>209</v>
      </c>
      <c r="E24" s="49"/>
      <c r="F24" s="50" t="s">
        <v>210</v>
      </c>
      <c r="G24" s="50"/>
      <c r="H24" s="51">
        <v>624.46259673258805</v>
      </c>
      <c r="I24" s="52">
        <v>0</v>
      </c>
      <c r="J24" s="53">
        <v>0</v>
      </c>
      <c r="K24" s="53">
        <v>0</v>
      </c>
      <c r="L24" s="53">
        <v>0</v>
      </c>
      <c r="M24" s="53">
        <v>0</v>
      </c>
      <c r="N24" s="53">
        <v>0</v>
      </c>
      <c r="O24" s="53">
        <v>0</v>
      </c>
      <c r="P24" s="53">
        <v>0</v>
      </c>
      <c r="Q24" s="53">
        <v>0</v>
      </c>
      <c r="R24" s="53">
        <v>0</v>
      </c>
      <c r="S24" s="53">
        <v>0</v>
      </c>
      <c r="T24" s="53">
        <v>0</v>
      </c>
      <c r="U24" s="53">
        <v>0</v>
      </c>
      <c r="V24" s="53">
        <v>0</v>
      </c>
      <c r="W24" s="52">
        <v>3.0811120664946974</v>
      </c>
      <c r="X24" s="53"/>
      <c r="Y24" s="53"/>
      <c r="Z24" s="53"/>
      <c r="AA24" s="53"/>
      <c r="AB24" s="53"/>
      <c r="AC24" s="53"/>
      <c r="AD24" s="53"/>
      <c r="AE24" s="53"/>
      <c r="AF24" s="53"/>
      <c r="AG24" s="53"/>
      <c r="AH24" s="53"/>
      <c r="AI24" s="53"/>
      <c r="AJ24" s="53"/>
      <c r="AK24" s="53"/>
      <c r="AL24" s="53">
        <v>3.0811120664946974</v>
      </c>
      <c r="AM24" s="53">
        <v>0</v>
      </c>
      <c r="AN24" s="53"/>
      <c r="AO24" s="53"/>
      <c r="AP24" s="53"/>
      <c r="AQ24" s="53"/>
      <c r="AR24" s="53"/>
      <c r="AS24" s="53"/>
      <c r="AT24" s="52">
        <v>587.91917454858128</v>
      </c>
      <c r="AU24" s="53">
        <v>587.91917454858128</v>
      </c>
      <c r="AV24" s="53">
        <v>0</v>
      </c>
      <c r="AW24" s="53">
        <v>0</v>
      </c>
      <c r="AX24" s="53">
        <v>0</v>
      </c>
      <c r="AY24" s="53">
        <v>0</v>
      </c>
      <c r="AZ24" s="52">
        <v>30.715582306295975</v>
      </c>
      <c r="BA24" s="53"/>
      <c r="BB24" s="53"/>
      <c r="BC24" s="53"/>
      <c r="BD24" s="53">
        <v>0</v>
      </c>
      <c r="BE24" s="53"/>
      <c r="BF24" s="53">
        <v>30.715582306295975</v>
      </c>
      <c r="BG24" s="53"/>
      <c r="BH24" s="53">
        <v>0</v>
      </c>
      <c r="BI24" s="53">
        <v>0</v>
      </c>
      <c r="BJ24" s="53">
        <v>0</v>
      </c>
      <c r="BK24" s="53">
        <v>0</v>
      </c>
      <c r="BL24" s="53">
        <v>0</v>
      </c>
      <c r="BM24" s="53">
        <v>0</v>
      </c>
      <c r="BN24" s="53">
        <v>0</v>
      </c>
      <c r="BO24" s="52">
        <v>2.746727811216203</v>
      </c>
      <c r="BP24" s="53">
        <v>2.746727811216203</v>
      </c>
      <c r="BQ24" s="53">
        <v>0</v>
      </c>
      <c r="BR24" s="54"/>
      <c r="BS24" s="54"/>
      <c r="BT24" s="52"/>
    </row>
    <row r="25" spans="1:72">
      <c r="A25" s="55"/>
      <c r="B25" s="48"/>
      <c r="C25" s="48" t="s">
        <v>167</v>
      </c>
      <c r="D25" s="49" t="s">
        <v>211</v>
      </c>
      <c r="E25" s="49"/>
      <c r="F25" s="50" t="s">
        <v>212</v>
      </c>
      <c r="G25" s="50"/>
      <c r="H25" s="51">
        <v>0</v>
      </c>
      <c r="I25" s="52">
        <v>0</v>
      </c>
      <c r="J25" s="53">
        <v>0</v>
      </c>
      <c r="K25" s="53">
        <v>0</v>
      </c>
      <c r="L25" s="53">
        <v>0</v>
      </c>
      <c r="M25" s="53">
        <v>0</v>
      </c>
      <c r="N25" s="53">
        <v>0</v>
      </c>
      <c r="O25" s="53">
        <v>0</v>
      </c>
      <c r="P25" s="53">
        <v>0</v>
      </c>
      <c r="Q25" s="53">
        <v>0</v>
      </c>
      <c r="R25" s="53">
        <v>0</v>
      </c>
      <c r="S25" s="53">
        <v>0</v>
      </c>
      <c r="T25" s="53">
        <v>0</v>
      </c>
      <c r="U25" s="53">
        <v>0</v>
      </c>
      <c r="V25" s="53">
        <v>0</v>
      </c>
      <c r="W25" s="52">
        <v>0</v>
      </c>
      <c r="X25" s="53"/>
      <c r="Y25" s="53"/>
      <c r="Z25" s="53"/>
      <c r="AA25" s="53"/>
      <c r="AB25" s="53"/>
      <c r="AC25" s="53"/>
      <c r="AD25" s="53"/>
      <c r="AE25" s="53"/>
      <c r="AF25" s="53"/>
      <c r="AG25" s="53"/>
      <c r="AH25" s="53"/>
      <c r="AI25" s="53"/>
      <c r="AJ25" s="53"/>
      <c r="AK25" s="53"/>
      <c r="AL25" s="53"/>
      <c r="AM25" s="53">
        <v>0</v>
      </c>
      <c r="AN25" s="53"/>
      <c r="AO25" s="53"/>
      <c r="AP25" s="53"/>
      <c r="AQ25" s="53"/>
      <c r="AR25" s="53"/>
      <c r="AS25" s="53"/>
      <c r="AT25" s="52">
        <v>0</v>
      </c>
      <c r="AU25" s="53">
        <v>0</v>
      </c>
      <c r="AV25" s="53">
        <v>0</v>
      </c>
      <c r="AW25" s="53">
        <v>0</v>
      </c>
      <c r="AX25" s="53">
        <v>0</v>
      </c>
      <c r="AY25" s="53">
        <v>0</v>
      </c>
      <c r="AZ25" s="52">
        <v>0</v>
      </c>
      <c r="BA25" s="53"/>
      <c r="BB25" s="53"/>
      <c r="BC25" s="53"/>
      <c r="BD25" s="53">
        <v>0</v>
      </c>
      <c r="BE25" s="53"/>
      <c r="BF25" s="53">
        <v>0</v>
      </c>
      <c r="BG25" s="53"/>
      <c r="BH25" s="53">
        <v>0</v>
      </c>
      <c r="BI25" s="53">
        <v>0</v>
      </c>
      <c r="BJ25" s="53">
        <v>0</v>
      </c>
      <c r="BK25" s="53">
        <v>0</v>
      </c>
      <c r="BL25" s="53">
        <v>0</v>
      </c>
      <c r="BM25" s="53">
        <v>0</v>
      </c>
      <c r="BN25" s="53">
        <v>0</v>
      </c>
      <c r="BO25" s="52">
        <v>0</v>
      </c>
      <c r="BP25" s="53">
        <v>0</v>
      </c>
      <c r="BQ25" s="53">
        <v>0</v>
      </c>
      <c r="BR25" s="54"/>
      <c r="BS25" s="54"/>
      <c r="BT25" s="52"/>
    </row>
    <row r="26" spans="1:72">
      <c r="A26" s="55"/>
      <c r="B26" s="48" t="s">
        <v>167</v>
      </c>
      <c r="C26" s="49" t="s">
        <v>213</v>
      </c>
      <c r="D26" s="49"/>
      <c r="E26" s="49"/>
      <c r="F26" s="50" t="s">
        <v>214</v>
      </c>
      <c r="G26" s="50"/>
      <c r="H26" s="51">
        <v>20.397439571988151</v>
      </c>
      <c r="I26" s="52"/>
      <c r="J26" s="53"/>
      <c r="K26" s="53"/>
      <c r="L26" s="53"/>
      <c r="M26" s="53"/>
      <c r="N26" s="53"/>
      <c r="O26" s="53"/>
      <c r="P26" s="53"/>
      <c r="Q26" s="53"/>
      <c r="R26" s="53"/>
      <c r="S26" s="53"/>
      <c r="T26" s="53"/>
      <c r="U26" s="53"/>
      <c r="V26" s="53"/>
      <c r="W26" s="52"/>
      <c r="X26" s="53"/>
      <c r="Y26" s="53"/>
      <c r="Z26" s="53"/>
      <c r="AA26" s="53"/>
      <c r="AB26" s="53"/>
      <c r="AC26" s="53"/>
      <c r="AD26" s="53"/>
      <c r="AE26" s="53"/>
      <c r="AF26" s="53"/>
      <c r="AG26" s="53"/>
      <c r="AH26" s="53"/>
      <c r="AI26" s="53"/>
      <c r="AJ26" s="53"/>
      <c r="AK26" s="53"/>
      <c r="AL26" s="53"/>
      <c r="AM26" s="53"/>
      <c r="AN26" s="53"/>
      <c r="AO26" s="53"/>
      <c r="AP26" s="53"/>
      <c r="AQ26" s="53"/>
      <c r="AR26" s="53"/>
      <c r="AS26" s="53"/>
      <c r="AT26" s="52"/>
      <c r="AU26" s="53"/>
      <c r="AV26" s="53"/>
      <c r="AW26" s="53"/>
      <c r="AX26" s="53"/>
      <c r="AY26" s="53"/>
      <c r="AZ26" s="52"/>
      <c r="BA26" s="53"/>
      <c r="BB26" s="53"/>
      <c r="BC26" s="53"/>
      <c r="BD26" s="53"/>
      <c r="BE26" s="53"/>
      <c r="BF26" s="53"/>
      <c r="BG26" s="53"/>
      <c r="BH26" s="53"/>
      <c r="BI26" s="53"/>
      <c r="BJ26" s="53"/>
      <c r="BK26" s="53"/>
      <c r="BL26" s="53"/>
      <c r="BM26" s="53"/>
      <c r="BN26" s="53"/>
      <c r="BO26" s="52"/>
      <c r="BP26" s="53"/>
      <c r="BQ26" s="53"/>
      <c r="BR26" s="54"/>
      <c r="BS26" s="54">
        <v>20.397439571988151</v>
      </c>
      <c r="BT26" s="52"/>
    </row>
    <row r="27" spans="1:72">
      <c r="A27" s="48" t="s">
        <v>167</v>
      </c>
      <c r="B27" s="49" t="s">
        <v>215</v>
      </c>
      <c r="C27" s="49"/>
      <c r="D27" s="49"/>
      <c r="E27" s="49"/>
      <c r="F27" s="50" t="s">
        <v>216</v>
      </c>
      <c r="G27" s="50"/>
      <c r="H27" s="51">
        <v>0</v>
      </c>
      <c r="I27" s="52"/>
      <c r="J27" s="53"/>
      <c r="K27" s="53"/>
      <c r="L27" s="53"/>
      <c r="M27" s="53"/>
      <c r="N27" s="53"/>
      <c r="O27" s="53"/>
      <c r="P27" s="53"/>
      <c r="Q27" s="53"/>
      <c r="R27" s="53"/>
      <c r="S27" s="53"/>
      <c r="T27" s="53"/>
      <c r="U27" s="53"/>
      <c r="V27" s="53"/>
      <c r="W27" s="52"/>
      <c r="X27" s="53"/>
      <c r="Y27" s="53"/>
      <c r="Z27" s="53"/>
      <c r="AA27" s="53"/>
      <c r="AB27" s="53"/>
      <c r="AC27" s="53"/>
      <c r="AD27" s="53"/>
      <c r="AE27" s="53"/>
      <c r="AF27" s="53"/>
      <c r="AG27" s="53"/>
      <c r="AH27" s="53"/>
      <c r="AI27" s="53"/>
      <c r="AJ27" s="53"/>
      <c r="AK27" s="53"/>
      <c r="AL27" s="53"/>
      <c r="AM27" s="53"/>
      <c r="AN27" s="53"/>
      <c r="AO27" s="53"/>
      <c r="AP27" s="53"/>
      <c r="AQ27" s="53"/>
      <c r="AR27" s="53"/>
      <c r="AS27" s="53"/>
      <c r="AT27" s="52"/>
      <c r="AU27" s="53"/>
      <c r="AV27" s="53"/>
      <c r="AW27" s="53"/>
      <c r="AX27" s="53"/>
      <c r="AY27" s="53"/>
      <c r="AZ27" s="52"/>
      <c r="BA27" s="53"/>
      <c r="BB27" s="53"/>
      <c r="BC27" s="53"/>
      <c r="BD27" s="53"/>
      <c r="BE27" s="53"/>
      <c r="BF27" s="53"/>
      <c r="BG27" s="53"/>
      <c r="BH27" s="53"/>
      <c r="BI27" s="53"/>
      <c r="BJ27" s="53"/>
      <c r="BK27" s="53"/>
      <c r="BL27" s="53"/>
      <c r="BM27" s="53"/>
      <c r="BN27" s="53"/>
      <c r="BO27" s="52"/>
      <c r="BP27" s="53"/>
      <c r="BQ27" s="53"/>
      <c r="BR27" s="54">
        <v>0</v>
      </c>
      <c r="BS27" s="54"/>
      <c r="BT27" s="52"/>
    </row>
    <row r="28" spans="1:72">
      <c r="A28" s="48" t="s">
        <v>167</v>
      </c>
      <c r="B28" s="49" t="s">
        <v>217</v>
      </c>
      <c r="C28" s="49"/>
      <c r="D28" s="49"/>
      <c r="E28" s="49"/>
      <c r="F28" s="50" t="s">
        <v>218</v>
      </c>
      <c r="G28" s="50"/>
      <c r="H28" s="51">
        <v>0</v>
      </c>
      <c r="I28" s="52">
        <v>0</v>
      </c>
      <c r="J28" s="53">
        <v>0</v>
      </c>
      <c r="K28" s="53">
        <v>0</v>
      </c>
      <c r="L28" s="53">
        <v>0</v>
      </c>
      <c r="M28" s="53">
        <v>0</v>
      </c>
      <c r="N28" s="53">
        <v>0</v>
      </c>
      <c r="O28" s="53">
        <v>0</v>
      </c>
      <c r="P28" s="53">
        <v>0</v>
      </c>
      <c r="Q28" s="53">
        <v>0</v>
      </c>
      <c r="R28" s="53">
        <v>0</v>
      </c>
      <c r="S28" s="53">
        <v>0</v>
      </c>
      <c r="T28" s="53">
        <v>0</v>
      </c>
      <c r="U28" s="53">
        <v>0</v>
      </c>
      <c r="V28" s="53">
        <v>0</v>
      </c>
      <c r="W28" s="52">
        <v>0</v>
      </c>
      <c r="X28" s="53"/>
      <c r="Y28" s="53"/>
      <c r="Z28" s="53"/>
      <c r="AA28" s="53"/>
      <c r="AB28" s="53"/>
      <c r="AC28" s="53"/>
      <c r="AD28" s="53"/>
      <c r="AE28" s="53"/>
      <c r="AF28" s="53"/>
      <c r="AG28" s="53"/>
      <c r="AH28" s="53"/>
      <c r="AI28" s="53"/>
      <c r="AJ28" s="53"/>
      <c r="AK28" s="53"/>
      <c r="AL28" s="53"/>
      <c r="AM28" s="53">
        <v>0</v>
      </c>
      <c r="AN28" s="53"/>
      <c r="AO28" s="53"/>
      <c r="AP28" s="53"/>
      <c r="AQ28" s="53"/>
      <c r="AR28" s="53"/>
      <c r="AS28" s="53"/>
      <c r="AT28" s="52">
        <v>0</v>
      </c>
      <c r="AU28" s="53">
        <v>0</v>
      </c>
      <c r="AV28" s="53">
        <v>0</v>
      </c>
      <c r="AW28" s="53">
        <v>0</v>
      </c>
      <c r="AX28" s="53">
        <v>0</v>
      </c>
      <c r="AY28" s="53">
        <v>0</v>
      </c>
      <c r="AZ28" s="52"/>
      <c r="BA28" s="53"/>
      <c r="BB28" s="53"/>
      <c r="BC28" s="53"/>
      <c r="BD28" s="53"/>
      <c r="BE28" s="53"/>
      <c r="BF28" s="53"/>
      <c r="BG28" s="53"/>
      <c r="BH28" s="53"/>
      <c r="BI28" s="53"/>
      <c r="BJ28" s="53"/>
      <c r="BK28" s="53"/>
      <c r="BL28" s="53"/>
      <c r="BM28" s="53"/>
      <c r="BN28" s="53"/>
      <c r="BO28" s="52"/>
      <c r="BP28" s="53"/>
      <c r="BQ28" s="53"/>
      <c r="BR28" s="54"/>
      <c r="BS28" s="54"/>
      <c r="BT28" s="52"/>
    </row>
    <row r="29" spans="1:72">
      <c r="A29" s="48" t="s">
        <v>167</v>
      </c>
      <c r="B29" s="49" t="s">
        <v>219</v>
      </c>
      <c r="C29" s="49"/>
      <c r="D29" s="49"/>
      <c r="E29" s="49"/>
      <c r="F29" s="50" t="s">
        <v>220</v>
      </c>
      <c r="G29" s="50"/>
      <c r="H29" s="51">
        <v>61.120664946976206</v>
      </c>
      <c r="I29" s="52">
        <v>61.120664946976206</v>
      </c>
      <c r="J29" s="53"/>
      <c r="K29" s="53"/>
      <c r="L29" s="53"/>
      <c r="M29" s="53"/>
      <c r="N29" s="53"/>
      <c r="O29" s="53"/>
      <c r="P29" s="53">
        <v>61.120664946976206</v>
      </c>
      <c r="Q29" s="53"/>
      <c r="R29" s="53"/>
      <c r="S29" s="53"/>
      <c r="T29" s="53"/>
      <c r="U29" s="53"/>
      <c r="V29" s="53"/>
      <c r="W29" s="52"/>
      <c r="X29" s="53"/>
      <c r="Y29" s="53"/>
      <c r="Z29" s="53"/>
      <c r="AA29" s="53"/>
      <c r="AB29" s="53"/>
      <c r="AC29" s="53"/>
      <c r="AD29" s="53"/>
      <c r="AE29" s="53"/>
      <c r="AF29" s="53"/>
      <c r="AG29" s="53"/>
      <c r="AH29" s="53"/>
      <c r="AI29" s="53"/>
      <c r="AJ29" s="53"/>
      <c r="AK29" s="53"/>
      <c r="AL29" s="53"/>
      <c r="AM29" s="53"/>
      <c r="AN29" s="53"/>
      <c r="AO29" s="53"/>
      <c r="AP29" s="53"/>
      <c r="AQ29" s="53"/>
      <c r="AR29" s="53"/>
      <c r="AS29" s="53"/>
      <c r="AT29" s="52"/>
      <c r="AU29" s="53"/>
      <c r="AV29" s="53"/>
      <c r="AW29" s="53"/>
      <c r="AX29" s="53"/>
      <c r="AY29" s="53"/>
      <c r="AZ29" s="52"/>
      <c r="BA29" s="53"/>
      <c r="BB29" s="53"/>
      <c r="BC29" s="53"/>
      <c r="BD29" s="53"/>
      <c r="BE29" s="53"/>
      <c r="BF29" s="53"/>
      <c r="BG29" s="53"/>
      <c r="BH29" s="53"/>
      <c r="BI29" s="53"/>
      <c r="BJ29" s="53"/>
      <c r="BK29" s="53"/>
      <c r="BL29" s="53"/>
      <c r="BM29" s="53"/>
      <c r="BN29" s="53"/>
      <c r="BO29" s="52"/>
      <c r="BP29" s="53"/>
      <c r="BQ29" s="53"/>
      <c r="BR29" s="54"/>
      <c r="BS29" s="54"/>
      <c r="BT29" s="52"/>
    </row>
    <row r="30" spans="1:72">
      <c r="A30" s="48" t="s">
        <v>167</v>
      </c>
      <c r="B30" s="49" t="s">
        <v>221</v>
      </c>
      <c r="C30" s="49"/>
      <c r="D30" s="49"/>
      <c r="E30" s="49"/>
      <c r="F30" s="50" t="s">
        <v>222</v>
      </c>
      <c r="G30" s="50"/>
      <c r="H30" s="51">
        <v>0</v>
      </c>
      <c r="I30" s="52">
        <v>0</v>
      </c>
      <c r="J30" s="53">
        <v>0</v>
      </c>
      <c r="K30" s="53">
        <v>0</v>
      </c>
      <c r="L30" s="53">
        <v>0</v>
      </c>
      <c r="M30" s="53">
        <v>0</v>
      </c>
      <c r="N30" s="53">
        <v>0</v>
      </c>
      <c r="O30" s="53">
        <v>0</v>
      </c>
      <c r="P30" s="53">
        <v>0</v>
      </c>
      <c r="Q30" s="53">
        <v>0</v>
      </c>
      <c r="R30" s="53">
        <v>0</v>
      </c>
      <c r="S30" s="53">
        <v>0</v>
      </c>
      <c r="T30" s="53">
        <v>0</v>
      </c>
      <c r="U30" s="53">
        <v>0</v>
      </c>
      <c r="V30" s="53">
        <v>0</v>
      </c>
      <c r="W30" s="52">
        <v>0</v>
      </c>
      <c r="X30" s="53"/>
      <c r="Y30" s="53"/>
      <c r="Z30" s="53"/>
      <c r="AA30" s="53"/>
      <c r="AB30" s="53"/>
      <c r="AC30" s="53"/>
      <c r="AD30" s="53"/>
      <c r="AE30" s="53"/>
      <c r="AF30" s="53"/>
      <c r="AG30" s="53"/>
      <c r="AH30" s="53"/>
      <c r="AI30" s="53"/>
      <c r="AJ30" s="53"/>
      <c r="AK30" s="53"/>
      <c r="AL30" s="53"/>
      <c r="AM30" s="53">
        <v>0</v>
      </c>
      <c r="AN30" s="53"/>
      <c r="AO30" s="53"/>
      <c r="AP30" s="53"/>
      <c r="AQ30" s="53"/>
      <c r="AR30" s="53"/>
      <c r="AS30" s="53"/>
      <c r="AT30" s="52">
        <v>0</v>
      </c>
      <c r="AU30" s="53">
        <v>0</v>
      </c>
      <c r="AV30" s="53">
        <v>0</v>
      </c>
      <c r="AW30" s="53">
        <v>0</v>
      </c>
      <c r="AX30" s="53">
        <v>0</v>
      </c>
      <c r="AY30" s="53">
        <v>0</v>
      </c>
      <c r="AZ30" s="52">
        <v>0</v>
      </c>
      <c r="BA30" s="53"/>
      <c r="BB30" s="53"/>
      <c r="BC30" s="53"/>
      <c r="BD30" s="53"/>
      <c r="BE30" s="53"/>
      <c r="BF30" s="53"/>
      <c r="BG30" s="53"/>
      <c r="BH30" s="53">
        <v>0</v>
      </c>
      <c r="BI30" s="53"/>
      <c r="BJ30" s="53">
        <v>0</v>
      </c>
      <c r="BK30" s="53">
        <v>0</v>
      </c>
      <c r="BL30" s="53">
        <v>0</v>
      </c>
      <c r="BM30" s="53">
        <v>0</v>
      </c>
      <c r="BN30" s="53"/>
      <c r="BO30" s="52"/>
      <c r="BP30" s="53"/>
      <c r="BQ30" s="53"/>
      <c r="BR30" s="54"/>
      <c r="BS30" s="54"/>
      <c r="BT30" s="52"/>
    </row>
    <row r="31" spans="1:72">
      <c r="A31" s="48" t="s">
        <v>167</v>
      </c>
      <c r="B31" s="49" t="s">
        <v>223</v>
      </c>
      <c r="C31" s="49"/>
      <c r="D31" s="49"/>
      <c r="E31" s="49"/>
      <c r="F31" s="50" t="s">
        <v>224</v>
      </c>
      <c r="G31" s="50"/>
      <c r="H31" s="51">
        <v>16171.300277061238</v>
      </c>
      <c r="I31" s="52"/>
      <c r="J31" s="53"/>
      <c r="K31" s="53"/>
      <c r="L31" s="53"/>
      <c r="M31" s="53"/>
      <c r="N31" s="53"/>
      <c r="O31" s="53"/>
      <c r="P31" s="53"/>
      <c r="Q31" s="53"/>
      <c r="R31" s="53"/>
      <c r="S31" s="53"/>
      <c r="T31" s="53"/>
      <c r="U31" s="53"/>
      <c r="V31" s="53"/>
      <c r="W31" s="52">
        <v>16171.300277061238</v>
      </c>
      <c r="X31" s="53">
        <v>14754.299226139294</v>
      </c>
      <c r="Y31" s="53"/>
      <c r="Z31" s="53">
        <v>1292.2040699340785</v>
      </c>
      <c r="AA31" s="53">
        <v>124.82086557752937</v>
      </c>
      <c r="AB31" s="53"/>
      <c r="AC31" s="53"/>
      <c r="AD31" s="53"/>
      <c r="AE31" s="53"/>
      <c r="AF31" s="53"/>
      <c r="AG31" s="53"/>
      <c r="AH31" s="53"/>
      <c r="AI31" s="53"/>
      <c r="AJ31" s="53"/>
      <c r="AK31" s="53"/>
      <c r="AL31" s="53"/>
      <c r="AM31" s="53"/>
      <c r="AN31" s="53"/>
      <c r="AO31" s="53"/>
      <c r="AP31" s="53"/>
      <c r="AQ31" s="53"/>
      <c r="AR31" s="53"/>
      <c r="AS31" s="53"/>
      <c r="AT31" s="52"/>
      <c r="AU31" s="53"/>
      <c r="AV31" s="53"/>
      <c r="AW31" s="53"/>
      <c r="AX31" s="53"/>
      <c r="AY31" s="53"/>
      <c r="AZ31" s="52"/>
      <c r="BA31" s="53"/>
      <c r="BB31" s="53"/>
      <c r="BC31" s="53"/>
      <c r="BD31" s="53"/>
      <c r="BE31" s="53"/>
      <c r="BF31" s="53"/>
      <c r="BG31" s="53"/>
      <c r="BH31" s="53"/>
      <c r="BI31" s="53"/>
      <c r="BJ31" s="53"/>
      <c r="BK31" s="53"/>
      <c r="BL31" s="53"/>
      <c r="BM31" s="53"/>
      <c r="BN31" s="53"/>
      <c r="BO31" s="52"/>
      <c r="BP31" s="53"/>
      <c r="BQ31" s="53"/>
      <c r="BR31" s="54"/>
      <c r="BS31" s="54"/>
      <c r="BT31" s="52"/>
    </row>
    <row r="32" spans="1:72">
      <c r="A32" s="48" t="s">
        <v>167</v>
      </c>
      <c r="B32" s="49" t="s">
        <v>225</v>
      </c>
      <c r="C32" s="49"/>
      <c r="D32" s="49"/>
      <c r="E32" s="49"/>
      <c r="F32" s="50" t="s">
        <v>226</v>
      </c>
      <c r="G32" s="50"/>
      <c r="H32" s="51">
        <v>380.07547530333426</v>
      </c>
      <c r="I32" s="52">
        <v>0</v>
      </c>
      <c r="J32" s="53">
        <v>0</v>
      </c>
      <c r="K32" s="53">
        <v>0</v>
      </c>
      <c r="L32" s="53">
        <v>0</v>
      </c>
      <c r="M32" s="53">
        <v>0</v>
      </c>
      <c r="N32" s="53">
        <v>0</v>
      </c>
      <c r="O32" s="53">
        <v>0</v>
      </c>
      <c r="P32" s="53">
        <v>0</v>
      </c>
      <c r="Q32" s="53">
        <v>0</v>
      </c>
      <c r="R32" s="53">
        <v>0</v>
      </c>
      <c r="S32" s="53">
        <v>0</v>
      </c>
      <c r="T32" s="53">
        <v>0</v>
      </c>
      <c r="U32" s="53">
        <v>0</v>
      </c>
      <c r="V32" s="53">
        <v>0</v>
      </c>
      <c r="W32" s="52">
        <v>108.9853826311264</v>
      </c>
      <c r="X32" s="53"/>
      <c r="Y32" s="53"/>
      <c r="Z32" s="53"/>
      <c r="AA32" s="53"/>
      <c r="AB32" s="53"/>
      <c r="AC32" s="53">
        <v>68.477118563103076</v>
      </c>
      <c r="AD32" s="53"/>
      <c r="AE32" s="53">
        <v>7.7147224610681189</v>
      </c>
      <c r="AF32" s="53"/>
      <c r="AG32" s="53"/>
      <c r="AH32" s="53"/>
      <c r="AI32" s="53"/>
      <c r="AJ32" s="53"/>
      <c r="AK32" s="53"/>
      <c r="AL32" s="53">
        <v>32.793541606955188</v>
      </c>
      <c r="AM32" s="53">
        <v>0</v>
      </c>
      <c r="AN32" s="53"/>
      <c r="AO32" s="53"/>
      <c r="AP32" s="53"/>
      <c r="AQ32" s="53"/>
      <c r="AR32" s="53"/>
      <c r="AS32" s="53"/>
      <c r="AT32" s="52">
        <v>16.432597687971718</v>
      </c>
      <c r="AU32" s="53">
        <v>15.81159835674023</v>
      </c>
      <c r="AV32" s="53">
        <v>0</v>
      </c>
      <c r="AW32" s="53">
        <v>0.64488392089423896</v>
      </c>
      <c r="AX32" s="53">
        <v>0</v>
      </c>
      <c r="AY32" s="53">
        <v>0</v>
      </c>
      <c r="AZ32" s="52">
        <v>151.47606764115793</v>
      </c>
      <c r="BA32" s="53"/>
      <c r="BB32" s="53"/>
      <c r="BC32" s="53"/>
      <c r="BD32" s="53">
        <v>0</v>
      </c>
      <c r="BE32" s="53"/>
      <c r="BF32" s="53">
        <v>106.52526989586319</v>
      </c>
      <c r="BG32" s="53"/>
      <c r="BH32" s="53">
        <v>1.9585363523454666</v>
      </c>
      <c r="BI32" s="53">
        <v>42.992261392949267</v>
      </c>
      <c r="BJ32" s="53">
        <v>0</v>
      </c>
      <c r="BK32" s="53">
        <v>0</v>
      </c>
      <c r="BL32" s="53">
        <v>0</v>
      </c>
      <c r="BM32" s="53">
        <v>0</v>
      </c>
      <c r="BN32" s="53">
        <v>0</v>
      </c>
      <c r="BO32" s="52">
        <v>42.992261392949267</v>
      </c>
      <c r="BP32" s="53">
        <v>0</v>
      </c>
      <c r="BQ32" s="53">
        <v>42.992261392949267</v>
      </c>
      <c r="BR32" s="54"/>
      <c r="BS32" s="54"/>
      <c r="BT32" s="52">
        <v>60.189165950128974</v>
      </c>
    </row>
    <row r="33" spans="1:72">
      <c r="A33" s="55"/>
      <c r="B33" s="48" t="s">
        <v>167</v>
      </c>
      <c r="C33" s="49" t="s">
        <v>227</v>
      </c>
      <c r="D33" s="49"/>
      <c r="E33" s="49"/>
      <c r="F33" s="50" t="s">
        <v>228</v>
      </c>
      <c r="G33" s="50"/>
      <c r="H33" s="51">
        <v>319.88630935320532</v>
      </c>
      <c r="I33" s="52">
        <v>0</v>
      </c>
      <c r="J33" s="53">
        <v>0</v>
      </c>
      <c r="K33" s="53">
        <v>0</v>
      </c>
      <c r="L33" s="53">
        <v>0</v>
      </c>
      <c r="M33" s="53">
        <v>0</v>
      </c>
      <c r="N33" s="53">
        <v>0</v>
      </c>
      <c r="O33" s="53">
        <v>0</v>
      </c>
      <c r="P33" s="53">
        <v>0</v>
      </c>
      <c r="Q33" s="53">
        <v>0</v>
      </c>
      <c r="R33" s="53">
        <v>0</v>
      </c>
      <c r="S33" s="53">
        <v>0</v>
      </c>
      <c r="T33" s="53">
        <v>0</v>
      </c>
      <c r="U33" s="53">
        <v>0</v>
      </c>
      <c r="V33" s="53">
        <v>0</v>
      </c>
      <c r="W33" s="52">
        <v>108.9853826311264</v>
      </c>
      <c r="X33" s="53"/>
      <c r="Y33" s="53"/>
      <c r="Z33" s="53"/>
      <c r="AA33" s="53"/>
      <c r="AB33" s="53"/>
      <c r="AC33" s="53">
        <v>68.477118563103076</v>
      </c>
      <c r="AD33" s="53"/>
      <c r="AE33" s="53">
        <v>7.7147224610681189</v>
      </c>
      <c r="AF33" s="53"/>
      <c r="AG33" s="53"/>
      <c r="AH33" s="53"/>
      <c r="AI33" s="53"/>
      <c r="AJ33" s="53"/>
      <c r="AK33" s="53"/>
      <c r="AL33" s="53">
        <v>32.793541606955188</v>
      </c>
      <c r="AM33" s="53">
        <v>0</v>
      </c>
      <c r="AN33" s="53"/>
      <c r="AO33" s="53"/>
      <c r="AP33" s="53"/>
      <c r="AQ33" s="53"/>
      <c r="AR33" s="53"/>
      <c r="AS33" s="53"/>
      <c r="AT33" s="52">
        <v>16.432597687971718</v>
      </c>
      <c r="AU33" s="53">
        <v>15.81159835674023</v>
      </c>
      <c r="AV33" s="53">
        <v>0</v>
      </c>
      <c r="AW33" s="53">
        <v>0.64488392089423896</v>
      </c>
      <c r="AX33" s="53">
        <v>0</v>
      </c>
      <c r="AY33" s="53">
        <v>0</v>
      </c>
      <c r="AZ33" s="52">
        <v>151.47606764115793</v>
      </c>
      <c r="BA33" s="53"/>
      <c r="BB33" s="53"/>
      <c r="BC33" s="53"/>
      <c r="BD33" s="53">
        <v>0</v>
      </c>
      <c r="BE33" s="53"/>
      <c r="BF33" s="53">
        <v>106.52526989586319</v>
      </c>
      <c r="BG33" s="53"/>
      <c r="BH33" s="53">
        <v>1.9585363523454666</v>
      </c>
      <c r="BI33" s="53">
        <v>42.992261392949267</v>
      </c>
      <c r="BJ33" s="53">
        <v>0</v>
      </c>
      <c r="BK33" s="53">
        <v>0</v>
      </c>
      <c r="BL33" s="53">
        <v>0</v>
      </c>
      <c r="BM33" s="53">
        <v>0</v>
      </c>
      <c r="BN33" s="53">
        <v>0</v>
      </c>
      <c r="BO33" s="52">
        <v>42.992261392949267</v>
      </c>
      <c r="BP33" s="53">
        <v>0</v>
      </c>
      <c r="BQ33" s="53">
        <v>42.992261392949267</v>
      </c>
      <c r="BR33" s="54"/>
      <c r="BS33" s="54"/>
      <c r="BT33" s="52"/>
    </row>
    <row r="34" spans="1:72">
      <c r="A34" s="55"/>
      <c r="B34" s="48" t="s">
        <v>167</v>
      </c>
      <c r="C34" s="49" t="s">
        <v>229</v>
      </c>
      <c r="D34" s="49"/>
      <c r="E34" s="49"/>
      <c r="F34" s="50" t="s">
        <v>230</v>
      </c>
      <c r="G34" s="50"/>
      <c r="H34" s="51">
        <v>0</v>
      </c>
      <c r="I34" s="52">
        <v>0</v>
      </c>
      <c r="J34" s="53">
        <v>0</v>
      </c>
      <c r="K34" s="53">
        <v>0</v>
      </c>
      <c r="L34" s="53">
        <v>0</v>
      </c>
      <c r="M34" s="53">
        <v>0</v>
      </c>
      <c r="N34" s="53">
        <v>0</v>
      </c>
      <c r="O34" s="53">
        <v>0</v>
      </c>
      <c r="P34" s="53">
        <v>0</v>
      </c>
      <c r="Q34" s="53">
        <v>0</v>
      </c>
      <c r="R34" s="53">
        <v>0</v>
      </c>
      <c r="S34" s="53">
        <v>0</v>
      </c>
      <c r="T34" s="53">
        <v>0</v>
      </c>
      <c r="U34" s="53">
        <v>0</v>
      </c>
      <c r="V34" s="53">
        <v>0</v>
      </c>
      <c r="W34" s="52">
        <v>0</v>
      </c>
      <c r="X34" s="53"/>
      <c r="Y34" s="53"/>
      <c r="Z34" s="53"/>
      <c r="AA34" s="53"/>
      <c r="AB34" s="53"/>
      <c r="AC34" s="53"/>
      <c r="AD34" s="53"/>
      <c r="AE34" s="53"/>
      <c r="AF34" s="53"/>
      <c r="AG34" s="53"/>
      <c r="AH34" s="53"/>
      <c r="AI34" s="53"/>
      <c r="AJ34" s="53"/>
      <c r="AK34" s="53"/>
      <c r="AL34" s="53"/>
      <c r="AM34" s="53">
        <v>0</v>
      </c>
      <c r="AN34" s="53"/>
      <c r="AO34" s="53"/>
      <c r="AP34" s="53"/>
      <c r="AQ34" s="53"/>
      <c r="AR34" s="53"/>
      <c r="AS34" s="53"/>
      <c r="AT34" s="52">
        <v>0</v>
      </c>
      <c r="AU34" s="53">
        <v>0</v>
      </c>
      <c r="AV34" s="53">
        <v>0</v>
      </c>
      <c r="AW34" s="53">
        <v>0</v>
      </c>
      <c r="AX34" s="53">
        <v>0</v>
      </c>
      <c r="AY34" s="53">
        <v>0</v>
      </c>
      <c r="AZ34" s="52">
        <v>0</v>
      </c>
      <c r="BA34" s="53"/>
      <c r="BB34" s="53"/>
      <c r="BC34" s="53"/>
      <c r="BD34" s="53">
        <v>0</v>
      </c>
      <c r="BE34" s="53"/>
      <c r="BF34" s="53">
        <v>0</v>
      </c>
      <c r="BG34" s="53"/>
      <c r="BH34" s="53">
        <v>0</v>
      </c>
      <c r="BI34" s="53">
        <v>0</v>
      </c>
      <c r="BJ34" s="53">
        <v>0</v>
      </c>
      <c r="BK34" s="53">
        <v>0</v>
      </c>
      <c r="BL34" s="53">
        <v>0</v>
      </c>
      <c r="BM34" s="53">
        <v>0</v>
      </c>
      <c r="BN34" s="53">
        <v>0</v>
      </c>
      <c r="BO34" s="52">
        <v>0</v>
      </c>
      <c r="BP34" s="53">
        <v>0</v>
      </c>
      <c r="BQ34" s="53">
        <v>0</v>
      </c>
      <c r="BR34" s="54"/>
      <c r="BS34" s="54"/>
      <c r="BT34" s="52"/>
    </row>
    <row r="35" spans="1:72">
      <c r="A35" s="55"/>
      <c r="B35" s="48" t="s">
        <v>167</v>
      </c>
      <c r="C35" s="49" t="s">
        <v>231</v>
      </c>
      <c r="D35" s="49"/>
      <c r="E35" s="49"/>
      <c r="F35" s="50" t="s">
        <v>232</v>
      </c>
      <c r="G35" s="50"/>
      <c r="H35" s="51">
        <v>12.89767841788478</v>
      </c>
      <c r="I35" s="52"/>
      <c r="J35" s="53"/>
      <c r="K35" s="53"/>
      <c r="L35" s="53"/>
      <c r="M35" s="53"/>
      <c r="N35" s="53"/>
      <c r="O35" s="53"/>
      <c r="P35" s="53"/>
      <c r="Q35" s="53"/>
      <c r="R35" s="53"/>
      <c r="S35" s="53"/>
      <c r="T35" s="53"/>
      <c r="U35" s="53"/>
      <c r="V35" s="53"/>
      <c r="W35" s="52"/>
      <c r="X35" s="53"/>
      <c r="Y35" s="53"/>
      <c r="Z35" s="53"/>
      <c r="AA35" s="53"/>
      <c r="AB35" s="53"/>
      <c r="AC35" s="53"/>
      <c r="AD35" s="53"/>
      <c r="AE35" s="53"/>
      <c r="AF35" s="53"/>
      <c r="AG35" s="53"/>
      <c r="AH35" s="53"/>
      <c r="AI35" s="53"/>
      <c r="AJ35" s="53"/>
      <c r="AK35" s="53"/>
      <c r="AL35" s="53"/>
      <c r="AM35" s="53"/>
      <c r="AN35" s="53"/>
      <c r="AO35" s="53"/>
      <c r="AP35" s="53"/>
      <c r="AQ35" s="53"/>
      <c r="AR35" s="53"/>
      <c r="AS35" s="53"/>
      <c r="AT35" s="52"/>
      <c r="AU35" s="53"/>
      <c r="AV35" s="53"/>
      <c r="AW35" s="53"/>
      <c r="AX35" s="53"/>
      <c r="AY35" s="53"/>
      <c r="AZ35" s="52"/>
      <c r="BA35" s="53"/>
      <c r="BB35" s="53"/>
      <c r="BC35" s="53"/>
      <c r="BD35" s="53"/>
      <c r="BE35" s="53"/>
      <c r="BF35" s="53"/>
      <c r="BG35" s="53"/>
      <c r="BH35" s="53"/>
      <c r="BI35" s="53"/>
      <c r="BJ35" s="53"/>
      <c r="BK35" s="53"/>
      <c r="BL35" s="53"/>
      <c r="BM35" s="53"/>
      <c r="BN35" s="53"/>
      <c r="BO35" s="52"/>
      <c r="BP35" s="53"/>
      <c r="BQ35" s="53"/>
      <c r="BR35" s="54"/>
      <c r="BS35" s="54"/>
      <c r="BT35" s="52">
        <v>12.89767841788478</v>
      </c>
    </row>
    <row r="36" spans="1:72">
      <c r="A36" s="55"/>
      <c r="B36" s="48" t="s">
        <v>167</v>
      </c>
      <c r="C36" s="49" t="s">
        <v>233</v>
      </c>
      <c r="D36" s="49"/>
      <c r="E36" s="49"/>
      <c r="F36" s="50" t="s">
        <v>234</v>
      </c>
      <c r="G36" s="50"/>
      <c r="H36" s="51">
        <v>47.291487532244197</v>
      </c>
      <c r="I36" s="52"/>
      <c r="J36" s="53"/>
      <c r="K36" s="53"/>
      <c r="L36" s="53"/>
      <c r="M36" s="53"/>
      <c r="N36" s="53"/>
      <c r="O36" s="53"/>
      <c r="P36" s="53"/>
      <c r="Q36" s="53"/>
      <c r="R36" s="53"/>
      <c r="S36" s="53"/>
      <c r="T36" s="53"/>
      <c r="U36" s="53"/>
      <c r="V36" s="53"/>
      <c r="W36" s="52"/>
      <c r="X36" s="53"/>
      <c r="Y36" s="53"/>
      <c r="Z36" s="53"/>
      <c r="AA36" s="53"/>
      <c r="AB36" s="53"/>
      <c r="AC36" s="53"/>
      <c r="AD36" s="53"/>
      <c r="AE36" s="53"/>
      <c r="AF36" s="53"/>
      <c r="AG36" s="53"/>
      <c r="AH36" s="53"/>
      <c r="AI36" s="53"/>
      <c r="AJ36" s="53"/>
      <c r="AK36" s="53"/>
      <c r="AL36" s="53"/>
      <c r="AM36" s="53"/>
      <c r="AN36" s="53"/>
      <c r="AO36" s="53"/>
      <c r="AP36" s="53"/>
      <c r="AQ36" s="53"/>
      <c r="AR36" s="53"/>
      <c r="AS36" s="53"/>
      <c r="AT36" s="52"/>
      <c r="AU36" s="53"/>
      <c r="AV36" s="53"/>
      <c r="AW36" s="53"/>
      <c r="AX36" s="53"/>
      <c r="AY36" s="53"/>
      <c r="AZ36" s="52"/>
      <c r="BA36" s="53"/>
      <c r="BB36" s="53"/>
      <c r="BC36" s="53"/>
      <c r="BD36" s="53"/>
      <c r="BE36" s="53"/>
      <c r="BF36" s="53"/>
      <c r="BG36" s="53"/>
      <c r="BH36" s="53"/>
      <c r="BI36" s="53"/>
      <c r="BJ36" s="53"/>
      <c r="BK36" s="53"/>
      <c r="BL36" s="53"/>
      <c r="BM36" s="53"/>
      <c r="BN36" s="53"/>
      <c r="BO36" s="52"/>
      <c r="BP36" s="53"/>
      <c r="BQ36" s="53"/>
      <c r="BR36" s="54"/>
      <c r="BS36" s="54"/>
      <c r="BT36" s="52">
        <v>47.291487532244197</v>
      </c>
    </row>
    <row r="37" spans="1:72">
      <c r="A37" s="48" t="s">
        <v>167</v>
      </c>
      <c r="B37" s="49" t="s">
        <v>235</v>
      </c>
      <c r="C37" s="49"/>
      <c r="D37" s="49"/>
      <c r="E37" s="49"/>
      <c r="F37" s="50" t="s">
        <v>236</v>
      </c>
      <c r="G37" s="50"/>
      <c r="H37" s="51">
        <v>0</v>
      </c>
      <c r="I37" s="52">
        <v>0</v>
      </c>
      <c r="J37" s="53">
        <v>0</v>
      </c>
      <c r="K37" s="53">
        <v>0</v>
      </c>
      <c r="L37" s="53">
        <v>0</v>
      </c>
      <c r="M37" s="53">
        <v>0</v>
      </c>
      <c r="N37" s="53">
        <v>0</v>
      </c>
      <c r="O37" s="53">
        <v>0</v>
      </c>
      <c r="P37" s="53">
        <v>0</v>
      </c>
      <c r="Q37" s="53">
        <v>0</v>
      </c>
      <c r="R37" s="53">
        <v>0</v>
      </c>
      <c r="S37" s="53">
        <v>0</v>
      </c>
      <c r="T37" s="53">
        <v>0</v>
      </c>
      <c r="U37" s="53">
        <v>0</v>
      </c>
      <c r="V37" s="53">
        <v>0</v>
      </c>
      <c r="W37" s="52">
        <v>0</v>
      </c>
      <c r="X37" s="53"/>
      <c r="Y37" s="53"/>
      <c r="Z37" s="53"/>
      <c r="AA37" s="53"/>
      <c r="AB37" s="53"/>
      <c r="AC37" s="53"/>
      <c r="AD37" s="53"/>
      <c r="AE37" s="53"/>
      <c r="AF37" s="53"/>
      <c r="AG37" s="53"/>
      <c r="AH37" s="53"/>
      <c r="AI37" s="53"/>
      <c r="AJ37" s="53"/>
      <c r="AK37" s="53"/>
      <c r="AL37" s="53"/>
      <c r="AM37" s="53">
        <v>0</v>
      </c>
      <c r="AN37" s="53"/>
      <c r="AO37" s="53"/>
      <c r="AP37" s="53"/>
      <c r="AQ37" s="53"/>
      <c r="AR37" s="53"/>
      <c r="AS37" s="53"/>
      <c r="AT37" s="52">
        <v>0</v>
      </c>
      <c r="AU37" s="53"/>
      <c r="AV37" s="53">
        <v>0</v>
      </c>
      <c r="AW37" s="53">
        <v>0</v>
      </c>
      <c r="AX37" s="53">
        <v>0</v>
      </c>
      <c r="AY37" s="53">
        <v>0</v>
      </c>
      <c r="AZ37" s="52">
        <v>0</v>
      </c>
      <c r="BA37" s="53"/>
      <c r="BB37" s="53"/>
      <c r="BC37" s="53"/>
      <c r="BD37" s="53"/>
      <c r="BE37" s="53"/>
      <c r="BF37" s="53"/>
      <c r="BG37" s="53"/>
      <c r="BH37" s="53"/>
      <c r="BI37" s="53"/>
      <c r="BJ37" s="53">
        <v>0</v>
      </c>
      <c r="BK37" s="53">
        <v>0</v>
      </c>
      <c r="BL37" s="53">
        <v>0</v>
      </c>
      <c r="BM37" s="53">
        <v>0</v>
      </c>
      <c r="BN37" s="53"/>
      <c r="BO37" s="52">
        <v>0</v>
      </c>
      <c r="BP37" s="53">
        <v>0</v>
      </c>
      <c r="BQ37" s="53"/>
      <c r="BR37" s="54"/>
      <c r="BS37" s="54"/>
      <c r="BT37" s="52"/>
    </row>
    <row r="38" spans="1:72">
      <c r="A38" s="48" t="s">
        <v>167</v>
      </c>
      <c r="B38" s="49" t="s">
        <v>237</v>
      </c>
      <c r="C38" s="49"/>
      <c r="D38" s="49"/>
      <c r="E38" s="49"/>
      <c r="F38" s="50" t="s">
        <v>238</v>
      </c>
      <c r="G38" s="50"/>
      <c r="H38" s="51">
        <v>0</v>
      </c>
      <c r="I38" s="52">
        <v>0</v>
      </c>
      <c r="J38" s="53">
        <v>0</v>
      </c>
      <c r="K38" s="53">
        <v>0</v>
      </c>
      <c r="L38" s="53">
        <v>0</v>
      </c>
      <c r="M38" s="53">
        <v>0</v>
      </c>
      <c r="N38" s="53">
        <v>0</v>
      </c>
      <c r="O38" s="53">
        <v>0</v>
      </c>
      <c r="P38" s="53">
        <v>0</v>
      </c>
      <c r="Q38" s="53">
        <v>0</v>
      </c>
      <c r="R38" s="53">
        <v>0</v>
      </c>
      <c r="S38" s="53">
        <v>0</v>
      </c>
      <c r="T38" s="53">
        <v>0</v>
      </c>
      <c r="U38" s="53">
        <v>0</v>
      </c>
      <c r="V38" s="53">
        <v>0</v>
      </c>
      <c r="W38" s="52"/>
      <c r="X38" s="53"/>
      <c r="Y38" s="53"/>
      <c r="Z38" s="53"/>
      <c r="AA38" s="53"/>
      <c r="AB38" s="53"/>
      <c r="AC38" s="53"/>
      <c r="AD38" s="53"/>
      <c r="AE38" s="53"/>
      <c r="AF38" s="53"/>
      <c r="AG38" s="53"/>
      <c r="AH38" s="53"/>
      <c r="AI38" s="53"/>
      <c r="AJ38" s="53"/>
      <c r="AK38" s="53"/>
      <c r="AL38" s="53"/>
      <c r="AM38" s="53"/>
      <c r="AN38" s="53"/>
      <c r="AO38" s="53"/>
      <c r="AP38" s="53"/>
      <c r="AQ38" s="53"/>
      <c r="AR38" s="53"/>
      <c r="AS38" s="53"/>
      <c r="AT38" s="52">
        <v>0</v>
      </c>
      <c r="AU38" s="53"/>
      <c r="AV38" s="53">
        <v>0</v>
      </c>
      <c r="AW38" s="53">
        <v>0</v>
      </c>
      <c r="AX38" s="53">
        <v>0</v>
      </c>
      <c r="AY38" s="53">
        <v>0</v>
      </c>
      <c r="AZ38" s="52">
        <v>0</v>
      </c>
      <c r="BA38" s="53"/>
      <c r="BB38" s="53"/>
      <c r="BC38" s="53"/>
      <c r="BD38" s="53"/>
      <c r="BE38" s="53"/>
      <c r="BF38" s="53">
        <v>0</v>
      </c>
      <c r="BG38" s="53">
        <v>0</v>
      </c>
      <c r="BH38" s="53"/>
      <c r="BI38" s="53">
        <v>0</v>
      </c>
      <c r="BJ38" s="53">
        <v>0</v>
      </c>
      <c r="BK38" s="53">
        <v>0</v>
      </c>
      <c r="BL38" s="53">
        <v>0</v>
      </c>
      <c r="BM38" s="53">
        <v>0</v>
      </c>
      <c r="BN38" s="53"/>
      <c r="BO38" s="52">
        <v>0</v>
      </c>
      <c r="BP38" s="53">
        <v>0</v>
      </c>
      <c r="BQ38" s="53">
        <v>0</v>
      </c>
      <c r="BR38" s="54"/>
      <c r="BS38" s="54"/>
      <c r="BT38" s="52"/>
    </row>
    <row r="39" spans="1:72">
      <c r="A39" s="48" t="s">
        <v>167</v>
      </c>
      <c r="B39" s="49" t="s">
        <v>239</v>
      </c>
      <c r="C39" s="49"/>
      <c r="D39" s="49"/>
      <c r="E39" s="49"/>
      <c r="F39" s="50" t="s">
        <v>240</v>
      </c>
      <c r="G39" s="50"/>
      <c r="H39" s="51">
        <v>0</v>
      </c>
      <c r="I39" s="52">
        <v>0</v>
      </c>
      <c r="J39" s="53">
        <v>0</v>
      </c>
      <c r="K39" s="53">
        <v>0</v>
      </c>
      <c r="L39" s="53">
        <v>0</v>
      </c>
      <c r="M39" s="53">
        <v>0</v>
      </c>
      <c r="N39" s="53">
        <v>0</v>
      </c>
      <c r="O39" s="53">
        <v>0</v>
      </c>
      <c r="P39" s="53">
        <v>0</v>
      </c>
      <c r="Q39" s="53">
        <v>0</v>
      </c>
      <c r="R39" s="53">
        <v>0</v>
      </c>
      <c r="S39" s="53">
        <v>0</v>
      </c>
      <c r="T39" s="53">
        <v>0</v>
      </c>
      <c r="U39" s="53">
        <v>0</v>
      </c>
      <c r="V39" s="53">
        <v>0</v>
      </c>
      <c r="W39" s="52"/>
      <c r="X39" s="53"/>
      <c r="Y39" s="53"/>
      <c r="Z39" s="53"/>
      <c r="AA39" s="53"/>
      <c r="AB39" s="53"/>
      <c r="AC39" s="53"/>
      <c r="AD39" s="53"/>
      <c r="AE39" s="53"/>
      <c r="AF39" s="53"/>
      <c r="AG39" s="53"/>
      <c r="AH39" s="53"/>
      <c r="AI39" s="53"/>
      <c r="AJ39" s="53"/>
      <c r="AK39" s="53"/>
      <c r="AL39" s="53"/>
      <c r="AM39" s="53"/>
      <c r="AN39" s="53"/>
      <c r="AO39" s="53"/>
      <c r="AP39" s="53"/>
      <c r="AQ39" s="53"/>
      <c r="AR39" s="53"/>
      <c r="AS39" s="53"/>
      <c r="AT39" s="52">
        <v>0</v>
      </c>
      <c r="AU39" s="53"/>
      <c r="AV39" s="53">
        <v>0</v>
      </c>
      <c r="AW39" s="53">
        <v>0</v>
      </c>
      <c r="AX39" s="53">
        <v>0</v>
      </c>
      <c r="AY39" s="53">
        <v>0</v>
      </c>
      <c r="AZ39" s="52"/>
      <c r="BA39" s="53"/>
      <c r="BB39" s="53"/>
      <c r="BC39" s="53"/>
      <c r="BD39" s="53"/>
      <c r="BE39" s="53"/>
      <c r="BF39" s="53"/>
      <c r="BG39" s="53"/>
      <c r="BH39" s="53"/>
      <c r="BI39" s="53"/>
      <c r="BJ39" s="53"/>
      <c r="BK39" s="53"/>
      <c r="BL39" s="53"/>
      <c r="BM39" s="53"/>
      <c r="BN39" s="53"/>
      <c r="BO39" s="52"/>
      <c r="BP39" s="53"/>
      <c r="BQ39" s="53"/>
      <c r="BR39" s="54"/>
      <c r="BS39" s="54"/>
      <c r="BT39" s="52"/>
    </row>
    <row r="40" spans="1:72">
      <c r="A40" s="48" t="s">
        <v>167</v>
      </c>
      <c r="B40" s="49" t="s">
        <v>241</v>
      </c>
      <c r="C40" s="49"/>
      <c r="D40" s="49"/>
      <c r="E40" s="49"/>
      <c r="F40" s="50" t="s">
        <v>242</v>
      </c>
      <c r="G40" s="50"/>
      <c r="H40" s="51">
        <v>0</v>
      </c>
      <c r="I40" s="52"/>
      <c r="J40" s="53"/>
      <c r="K40" s="53"/>
      <c r="L40" s="53"/>
      <c r="M40" s="53"/>
      <c r="N40" s="53"/>
      <c r="O40" s="53"/>
      <c r="P40" s="53"/>
      <c r="Q40" s="53"/>
      <c r="R40" s="53"/>
      <c r="S40" s="53"/>
      <c r="T40" s="53"/>
      <c r="U40" s="53"/>
      <c r="V40" s="53"/>
      <c r="W40" s="52">
        <v>0</v>
      </c>
      <c r="X40" s="53"/>
      <c r="Y40" s="53"/>
      <c r="Z40" s="53"/>
      <c r="AA40" s="53"/>
      <c r="AB40" s="53"/>
      <c r="AC40" s="53"/>
      <c r="AD40" s="53"/>
      <c r="AE40" s="53"/>
      <c r="AF40" s="53"/>
      <c r="AG40" s="53"/>
      <c r="AH40" s="53"/>
      <c r="AI40" s="53"/>
      <c r="AJ40" s="53"/>
      <c r="AK40" s="53"/>
      <c r="AL40" s="53"/>
      <c r="AM40" s="53">
        <v>0</v>
      </c>
      <c r="AN40" s="53"/>
      <c r="AO40" s="53"/>
      <c r="AP40" s="53"/>
      <c r="AQ40" s="53"/>
      <c r="AR40" s="53"/>
      <c r="AS40" s="53"/>
      <c r="AT40" s="52">
        <v>0</v>
      </c>
      <c r="AU40" s="53"/>
      <c r="AV40" s="53">
        <v>0</v>
      </c>
      <c r="AW40" s="53">
        <v>0</v>
      </c>
      <c r="AX40" s="53">
        <v>0</v>
      </c>
      <c r="AY40" s="53">
        <v>0</v>
      </c>
      <c r="AZ40" s="52">
        <v>0</v>
      </c>
      <c r="BA40" s="53"/>
      <c r="BB40" s="53"/>
      <c r="BC40" s="53"/>
      <c r="BD40" s="53"/>
      <c r="BE40" s="53"/>
      <c r="BF40" s="53"/>
      <c r="BG40" s="53"/>
      <c r="BH40" s="53">
        <v>0</v>
      </c>
      <c r="BI40" s="53"/>
      <c r="BJ40" s="53">
        <v>0</v>
      </c>
      <c r="BK40" s="53">
        <v>0</v>
      </c>
      <c r="BL40" s="53">
        <v>0</v>
      </c>
      <c r="BM40" s="53"/>
      <c r="BN40" s="53"/>
      <c r="BO40" s="52"/>
      <c r="BP40" s="53"/>
      <c r="BQ40" s="53"/>
      <c r="BR40" s="54"/>
      <c r="BS40" s="54"/>
      <c r="BT40" s="52"/>
    </row>
    <row r="41" spans="1:72">
      <c r="A41" s="48" t="s">
        <v>167</v>
      </c>
      <c r="B41" s="49" t="s">
        <v>243</v>
      </c>
      <c r="C41" s="49"/>
      <c r="D41" s="49"/>
      <c r="E41" s="49"/>
      <c r="F41" s="50" t="s">
        <v>244</v>
      </c>
      <c r="G41" s="50"/>
      <c r="H41" s="51">
        <v>0</v>
      </c>
      <c r="I41" s="52"/>
      <c r="J41" s="53"/>
      <c r="K41" s="53"/>
      <c r="L41" s="53"/>
      <c r="M41" s="53"/>
      <c r="N41" s="53"/>
      <c r="O41" s="53"/>
      <c r="P41" s="53"/>
      <c r="Q41" s="53"/>
      <c r="R41" s="53"/>
      <c r="S41" s="53"/>
      <c r="T41" s="53"/>
      <c r="U41" s="53"/>
      <c r="V41" s="53"/>
      <c r="W41" s="52"/>
      <c r="X41" s="53"/>
      <c r="Y41" s="53"/>
      <c r="Z41" s="53"/>
      <c r="AA41" s="53"/>
      <c r="AB41" s="53"/>
      <c r="AC41" s="53"/>
      <c r="AD41" s="53"/>
      <c r="AE41" s="53"/>
      <c r="AF41" s="53"/>
      <c r="AG41" s="53"/>
      <c r="AH41" s="53"/>
      <c r="AI41" s="53"/>
      <c r="AJ41" s="53"/>
      <c r="AK41" s="53"/>
      <c r="AL41" s="53"/>
      <c r="AM41" s="53"/>
      <c r="AN41" s="53"/>
      <c r="AO41" s="53"/>
      <c r="AP41" s="53"/>
      <c r="AQ41" s="53"/>
      <c r="AR41" s="53"/>
      <c r="AS41" s="53"/>
      <c r="AT41" s="52"/>
      <c r="AU41" s="53"/>
      <c r="AV41" s="53"/>
      <c r="AW41" s="53"/>
      <c r="AX41" s="53"/>
      <c r="AY41" s="53"/>
      <c r="AZ41" s="52">
        <v>0</v>
      </c>
      <c r="BA41" s="53"/>
      <c r="BB41" s="53"/>
      <c r="BC41" s="53"/>
      <c r="BD41" s="53"/>
      <c r="BE41" s="53"/>
      <c r="BF41" s="53">
        <v>0</v>
      </c>
      <c r="BG41" s="53"/>
      <c r="BH41" s="53"/>
      <c r="BI41" s="53"/>
      <c r="BJ41" s="53">
        <v>0</v>
      </c>
      <c r="BK41" s="53">
        <v>0</v>
      </c>
      <c r="BL41" s="53">
        <v>0</v>
      </c>
      <c r="BM41" s="53">
        <v>0</v>
      </c>
      <c r="BN41" s="53"/>
      <c r="BO41" s="52"/>
      <c r="BP41" s="53"/>
      <c r="BQ41" s="53"/>
      <c r="BR41" s="54"/>
      <c r="BS41" s="54"/>
      <c r="BT41" s="52"/>
    </row>
    <row r="42" spans="1:72">
      <c r="A42" s="48" t="s">
        <v>167</v>
      </c>
      <c r="B42" s="49" t="s">
        <v>245</v>
      </c>
      <c r="C42" s="49"/>
      <c r="D42" s="49"/>
      <c r="E42" s="49"/>
      <c r="F42" s="50" t="s">
        <v>246</v>
      </c>
      <c r="G42" s="50"/>
      <c r="H42" s="51">
        <v>0</v>
      </c>
      <c r="I42" s="52"/>
      <c r="J42" s="53"/>
      <c r="K42" s="53"/>
      <c r="L42" s="53"/>
      <c r="M42" s="53"/>
      <c r="N42" s="53"/>
      <c r="O42" s="53"/>
      <c r="P42" s="53"/>
      <c r="Q42" s="53"/>
      <c r="R42" s="53"/>
      <c r="S42" s="53"/>
      <c r="T42" s="53"/>
      <c r="U42" s="53"/>
      <c r="V42" s="53"/>
      <c r="W42" s="52"/>
      <c r="X42" s="53"/>
      <c r="Y42" s="53"/>
      <c r="Z42" s="53"/>
      <c r="AA42" s="53"/>
      <c r="AB42" s="53"/>
      <c r="AC42" s="53"/>
      <c r="AD42" s="53"/>
      <c r="AE42" s="53"/>
      <c r="AF42" s="53"/>
      <c r="AG42" s="53"/>
      <c r="AH42" s="53"/>
      <c r="AI42" s="53"/>
      <c r="AJ42" s="53"/>
      <c r="AK42" s="53"/>
      <c r="AL42" s="53"/>
      <c r="AM42" s="53"/>
      <c r="AN42" s="53"/>
      <c r="AO42" s="53"/>
      <c r="AP42" s="53"/>
      <c r="AQ42" s="53"/>
      <c r="AR42" s="53"/>
      <c r="AS42" s="53"/>
      <c r="AT42" s="52">
        <v>0</v>
      </c>
      <c r="AU42" s="53">
        <v>0</v>
      </c>
      <c r="AV42" s="53"/>
      <c r="AW42" s="53"/>
      <c r="AX42" s="53"/>
      <c r="AY42" s="53"/>
      <c r="AZ42" s="52"/>
      <c r="BA42" s="53"/>
      <c r="BB42" s="53"/>
      <c r="BC42" s="53"/>
      <c r="BD42" s="53"/>
      <c r="BE42" s="53"/>
      <c r="BF42" s="53"/>
      <c r="BG42" s="53"/>
      <c r="BH42" s="53"/>
      <c r="BI42" s="53"/>
      <c r="BJ42" s="53"/>
      <c r="BK42" s="53"/>
      <c r="BL42" s="53"/>
      <c r="BM42" s="53"/>
      <c r="BN42" s="53"/>
      <c r="BO42" s="52"/>
      <c r="BP42" s="53"/>
      <c r="BQ42" s="53"/>
      <c r="BR42" s="54"/>
      <c r="BS42" s="54"/>
      <c r="BT42" s="52"/>
    </row>
    <row r="43" spans="1:72">
      <c r="A43" s="56" t="s">
        <v>167</v>
      </c>
      <c r="B43" s="57" t="s">
        <v>247</v>
      </c>
      <c r="C43" s="57"/>
      <c r="D43" s="57"/>
      <c r="E43" s="57"/>
      <c r="F43" s="58" t="s">
        <v>248</v>
      </c>
      <c r="G43" s="58"/>
      <c r="H43" s="59">
        <v>0</v>
      </c>
      <c r="I43" s="60">
        <v>0</v>
      </c>
      <c r="J43" s="61">
        <v>0</v>
      </c>
      <c r="K43" s="61">
        <v>0</v>
      </c>
      <c r="L43" s="61">
        <v>0</v>
      </c>
      <c r="M43" s="61">
        <v>0</v>
      </c>
      <c r="N43" s="61">
        <v>0</v>
      </c>
      <c r="O43" s="61">
        <v>0</v>
      </c>
      <c r="P43" s="61">
        <v>0</v>
      </c>
      <c r="Q43" s="61">
        <v>0</v>
      </c>
      <c r="R43" s="61">
        <v>0</v>
      </c>
      <c r="S43" s="61">
        <v>0</v>
      </c>
      <c r="T43" s="61">
        <v>0</v>
      </c>
      <c r="U43" s="61">
        <v>0</v>
      </c>
      <c r="V43" s="61">
        <v>0</v>
      </c>
      <c r="W43" s="60">
        <v>0</v>
      </c>
      <c r="X43" s="61"/>
      <c r="Y43" s="61"/>
      <c r="Z43" s="61"/>
      <c r="AA43" s="61"/>
      <c r="AB43" s="61"/>
      <c r="AC43" s="61"/>
      <c r="AD43" s="61"/>
      <c r="AE43" s="61"/>
      <c r="AF43" s="61"/>
      <c r="AG43" s="61"/>
      <c r="AH43" s="61"/>
      <c r="AI43" s="61"/>
      <c r="AJ43" s="61"/>
      <c r="AK43" s="61"/>
      <c r="AL43" s="61"/>
      <c r="AM43" s="61">
        <v>0</v>
      </c>
      <c r="AN43" s="61"/>
      <c r="AO43" s="61"/>
      <c r="AP43" s="61"/>
      <c r="AQ43" s="61"/>
      <c r="AR43" s="61"/>
      <c r="AS43" s="61"/>
      <c r="AT43" s="60">
        <v>0</v>
      </c>
      <c r="AU43" s="61">
        <v>0</v>
      </c>
      <c r="AV43" s="61">
        <v>0</v>
      </c>
      <c r="AW43" s="61">
        <v>0</v>
      </c>
      <c r="AX43" s="61">
        <v>0</v>
      </c>
      <c r="AY43" s="61">
        <v>0</v>
      </c>
      <c r="AZ43" s="60">
        <v>0</v>
      </c>
      <c r="BA43" s="61"/>
      <c r="BB43" s="61"/>
      <c r="BC43" s="61"/>
      <c r="BD43" s="61">
        <v>0</v>
      </c>
      <c r="BE43" s="61"/>
      <c r="BF43" s="61">
        <v>0</v>
      </c>
      <c r="BG43" s="61">
        <v>0</v>
      </c>
      <c r="BH43" s="61">
        <v>0</v>
      </c>
      <c r="BI43" s="61">
        <v>0</v>
      </c>
      <c r="BJ43" s="61">
        <v>0</v>
      </c>
      <c r="BK43" s="61">
        <v>0</v>
      </c>
      <c r="BL43" s="61">
        <v>0</v>
      </c>
      <c r="BM43" s="61">
        <v>0</v>
      </c>
      <c r="BN43" s="61">
        <v>0</v>
      </c>
      <c r="BO43" s="60">
        <v>0</v>
      </c>
      <c r="BP43" s="61">
        <v>0</v>
      </c>
      <c r="BQ43" s="61">
        <v>0</v>
      </c>
      <c r="BR43" s="62"/>
      <c r="BS43" s="62"/>
      <c r="BT43" s="60"/>
    </row>
    <row r="44" spans="1:72">
      <c r="A44" s="75" t="s">
        <v>249</v>
      </c>
      <c r="B44" s="75"/>
      <c r="C44" s="75"/>
      <c r="D44" s="75"/>
      <c r="E44" s="75"/>
      <c r="F44" s="76" t="s">
        <v>250</v>
      </c>
      <c r="G44" s="76"/>
      <c r="H44" s="77">
        <v>17161.029903506256</v>
      </c>
      <c r="I44" s="78">
        <v>0</v>
      </c>
      <c r="J44" s="79"/>
      <c r="K44" s="79"/>
      <c r="L44" s="79"/>
      <c r="M44" s="79"/>
      <c r="N44" s="79"/>
      <c r="O44" s="79">
        <v>0</v>
      </c>
      <c r="P44" s="79">
        <v>0</v>
      </c>
      <c r="Q44" s="79">
        <v>0</v>
      </c>
      <c r="R44" s="79">
        <v>0</v>
      </c>
      <c r="S44" s="79">
        <v>0</v>
      </c>
      <c r="T44" s="79"/>
      <c r="U44" s="79">
        <v>0</v>
      </c>
      <c r="V44" s="79"/>
      <c r="W44" s="78">
        <v>16162.391325117034</v>
      </c>
      <c r="X44" s="79"/>
      <c r="Y44" s="79"/>
      <c r="Z44" s="79"/>
      <c r="AA44" s="79"/>
      <c r="AB44" s="79"/>
      <c r="AC44" s="79">
        <v>423.68873602751501</v>
      </c>
      <c r="AD44" s="79"/>
      <c r="AE44" s="79">
        <v>452.54132034011656</v>
      </c>
      <c r="AF44" s="79">
        <v>4083.7632559472627</v>
      </c>
      <c r="AG44" s="79"/>
      <c r="AH44" s="79"/>
      <c r="AI44" s="79">
        <v>426.2205025317665</v>
      </c>
      <c r="AJ44" s="79">
        <v>446.76124964173113</v>
      </c>
      <c r="AK44" s="79">
        <v>1572.8002292920607</v>
      </c>
      <c r="AL44" s="79">
        <v>6683.7919174548579</v>
      </c>
      <c r="AM44" s="79">
        <v>1669.0551256329416</v>
      </c>
      <c r="AN44" s="79"/>
      <c r="AO44" s="79"/>
      <c r="AP44" s="79"/>
      <c r="AQ44" s="79">
        <v>403.76898824878185</v>
      </c>
      <c r="AR44" s="79"/>
      <c r="AS44" s="79"/>
      <c r="AT44" s="78">
        <v>61.120664946976206</v>
      </c>
      <c r="AU44" s="79"/>
      <c r="AV44" s="79">
        <v>0</v>
      </c>
      <c r="AW44" s="79">
        <v>61.120664946976206</v>
      </c>
      <c r="AX44" s="79">
        <v>0</v>
      </c>
      <c r="AY44" s="79">
        <v>0</v>
      </c>
      <c r="AZ44" s="78">
        <v>0</v>
      </c>
      <c r="BA44" s="79"/>
      <c r="BB44" s="79"/>
      <c r="BC44" s="79"/>
      <c r="BD44" s="79"/>
      <c r="BE44" s="79"/>
      <c r="BF44" s="79"/>
      <c r="BG44" s="79">
        <v>0</v>
      </c>
      <c r="BH44" s="79"/>
      <c r="BI44" s="79"/>
      <c r="BJ44" s="79"/>
      <c r="BK44" s="79"/>
      <c r="BL44" s="79"/>
      <c r="BM44" s="79"/>
      <c r="BN44" s="79"/>
      <c r="BO44" s="78"/>
      <c r="BP44" s="79"/>
      <c r="BQ44" s="79"/>
      <c r="BR44" s="80"/>
      <c r="BS44" s="80">
        <v>525.03104996656157</v>
      </c>
      <c r="BT44" s="78">
        <v>412.46297888602271</v>
      </c>
    </row>
    <row r="45" spans="1:72">
      <c r="A45" s="68" t="s">
        <v>167</v>
      </c>
      <c r="B45" s="69" t="s">
        <v>199</v>
      </c>
      <c r="C45" s="69"/>
      <c r="D45" s="69"/>
      <c r="E45" s="69"/>
      <c r="F45" s="70" t="s">
        <v>251</v>
      </c>
      <c r="G45" s="70"/>
      <c r="H45" s="71">
        <v>592.69609248113113</v>
      </c>
      <c r="I45" s="72"/>
      <c r="J45" s="73"/>
      <c r="K45" s="73"/>
      <c r="L45" s="73"/>
      <c r="M45" s="73"/>
      <c r="N45" s="73"/>
      <c r="O45" s="73"/>
      <c r="P45" s="73"/>
      <c r="Q45" s="73"/>
      <c r="R45" s="73"/>
      <c r="S45" s="73"/>
      <c r="T45" s="73"/>
      <c r="U45" s="73"/>
      <c r="V45" s="73"/>
      <c r="W45" s="72"/>
      <c r="X45" s="73"/>
      <c r="Y45" s="73"/>
      <c r="Z45" s="73"/>
      <c r="AA45" s="73"/>
      <c r="AB45" s="73"/>
      <c r="AC45" s="73"/>
      <c r="AD45" s="73"/>
      <c r="AE45" s="73"/>
      <c r="AF45" s="73"/>
      <c r="AG45" s="73"/>
      <c r="AH45" s="73"/>
      <c r="AI45" s="73"/>
      <c r="AJ45" s="73"/>
      <c r="AK45" s="73"/>
      <c r="AL45" s="73"/>
      <c r="AM45" s="73"/>
      <c r="AN45" s="73"/>
      <c r="AO45" s="73"/>
      <c r="AP45" s="73"/>
      <c r="AQ45" s="73"/>
      <c r="AR45" s="73"/>
      <c r="AS45" s="73"/>
      <c r="AT45" s="72"/>
      <c r="AU45" s="73"/>
      <c r="AV45" s="73"/>
      <c r="AW45" s="73"/>
      <c r="AX45" s="73"/>
      <c r="AY45" s="73"/>
      <c r="AZ45" s="72"/>
      <c r="BA45" s="73"/>
      <c r="BB45" s="73"/>
      <c r="BC45" s="73"/>
      <c r="BD45" s="73"/>
      <c r="BE45" s="73"/>
      <c r="BF45" s="73"/>
      <c r="BG45" s="73"/>
      <c r="BH45" s="73"/>
      <c r="BI45" s="73"/>
      <c r="BJ45" s="73"/>
      <c r="BK45" s="73"/>
      <c r="BL45" s="73"/>
      <c r="BM45" s="73"/>
      <c r="BN45" s="73"/>
      <c r="BO45" s="72"/>
      <c r="BP45" s="73"/>
      <c r="BQ45" s="73"/>
      <c r="BR45" s="74"/>
      <c r="BS45" s="74">
        <v>180.23311359510842</v>
      </c>
      <c r="BT45" s="72">
        <v>412.46297888602271</v>
      </c>
    </row>
    <row r="46" spans="1:72">
      <c r="A46" s="55"/>
      <c r="B46" s="48" t="s">
        <v>167</v>
      </c>
      <c r="C46" s="49" t="s">
        <v>201</v>
      </c>
      <c r="D46" s="49"/>
      <c r="E46" s="49"/>
      <c r="F46" s="50" t="s">
        <v>252</v>
      </c>
      <c r="G46" s="50"/>
      <c r="H46" s="51">
        <v>211.1875417980319</v>
      </c>
      <c r="I46" s="52"/>
      <c r="J46" s="53"/>
      <c r="K46" s="53"/>
      <c r="L46" s="53"/>
      <c r="M46" s="53"/>
      <c r="N46" s="53"/>
      <c r="O46" s="53"/>
      <c r="P46" s="53"/>
      <c r="Q46" s="53"/>
      <c r="R46" s="53"/>
      <c r="S46" s="53"/>
      <c r="T46" s="53"/>
      <c r="U46" s="53"/>
      <c r="V46" s="53"/>
      <c r="W46" s="52"/>
      <c r="X46" s="53"/>
      <c r="Y46" s="53"/>
      <c r="Z46" s="53"/>
      <c r="AA46" s="53"/>
      <c r="AB46" s="53"/>
      <c r="AC46" s="53"/>
      <c r="AD46" s="53"/>
      <c r="AE46" s="53"/>
      <c r="AF46" s="53"/>
      <c r="AG46" s="53"/>
      <c r="AH46" s="53"/>
      <c r="AI46" s="53"/>
      <c r="AJ46" s="53"/>
      <c r="AK46" s="53"/>
      <c r="AL46" s="53"/>
      <c r="AM46" s="53"/>
      <c r="AN46" s="53"/>
      <c r="AO46" s="53"/>
      <c r="AP46" s="53"/>
      <c r="AQ46" s="53"/>
      <c r="AR46" s="53"/>
      <c r="AS46" s="53"/>
      <c r="AT46" s="52"/>
      <c r="AU46" s="53"/>
      <c r="AV46" s="53"/>
      <c r="AW46" s="53"/>
      <c r="AX46" s="53"/>
      <c r="AY46" s="53"/>
      <c r="AZ46" s="52"/>
      <c r="BA46" s="53"/>
      <c r="BB46" s="53"/>
      <c r="BC46" s="53"/>
      <c r="BD46" s="53"/>
      <c r="BE46" s="53"/>
      <c r="BF46" s="53"/>
      <c r="BG46" s="53"/>
      <c r="BH46" s="53"/>
      <c r="BI46" s="53"/>
      <c r="BJ46" s="53"/>
      <c r="BK46" s="53"/>
      <c r="BL46" s="53"/>
      <c r="BM46" s="53"/>
      <c r="BN46" s="53"/>
      <c r="BO46" s="52"/>
      <c r="BP46" s="53"/>
      <c r="BQ46" s="53"/>
      <c r="BR46" s="54"/>
      <c r="BS46" s="54">
        <v>180.23311359510842</v>
      </c>
      <c r="BT46" s="52">
        <v>30.954428202923474</v>
      </c>
    </row>
    <row r="47" spans="1:72">
      <c r="A47" s="55"/>
      <c r="B47" s="49"/>
      <c r="C47" s="48" t="s">
        <v>167</v>
      </c>
      <c r="D47" s="49" t="s">
        <v>253</v>
      </c>
      <c r="E47" s="49"/>
      <c r="F47" s="50" t="s">
        <v>254</v>
      </c>
      <c r="G47" s="50"/>
      <c r="H47" s="51">
        <v>0</v>
      </c>
      <c r="I47" s="52"/>
      <c r="J47" s="53"/>
      <c r="K47" s="53"/>
      <c r="L47" s="53"/>
      <c r="M47" s="53"/>
      <c r="N47" s="53"/>
      <c r="O47" s="53"/>
      <c r="P47" s="53"/>
      <c r="Q47" s="53"/>
      <c r="R47" s="53"/>
      <c r="S47" s="53"/>
      <c r="T47" s="53"/>
      <c r="U47" s="53"/>
      <c r="V47" s="53"/>
      <c r="W47" s="52"/>
      <c r="X47" s="53"/>
      <c r="Y47" s="53"/>
      <c r="Z47" s="53"/>
      <c r="AA47" s="53"/>
      <c r="AB47" s="53"/>
      <c r="AC47" s="53"/>
      <c r="AD47" s="53"/>
      <c r="AE47" s="53"/>
      <c r="AF47" s="53"/>
      <c r="AG47" s="53"/>
      <c r="AH47" s="53"/>
      <c r="AI47" s="53"/>
      <c r="AJ47" s="53"/>
      <c r="AK47" s="53"/>
      <c r="AL47" s="53"/>
      <c r="AM47" s="53"/>
      <c r="AN47" s="53"/>
      <c r="AO47" s="53"/>
      <c r="AP47" s="53"/>
      <c r="AQ47" s="53"/>
      <c r="AR47" s="53"/>
      <c r="AS47" s="53"/>
      <c r="AT47" s="52"/>
      <c r="AU47" s="53"/>
      <c r="AV47" s="53"/>
      <c r="AW47" s="53"/>
      <c r="AX47" s="53"/>
      <c r="AY47" s="53"/>
      <c r="AZ47" s="52"/>
      <c r="BA47" s="53"/>
      <c r="BB47" s="53"/>
      <c r="BC47" s="53"/>
      <c r="BD47" s="53"/>
      <c r="BE47" s="53"/>
      <c r="BF47" s="53"/>
      <c r="BG47" s="53"/>
      <c r="BH47" s="53"/>
      <c r="BI47" s="53"/>
      <c r="BJ47" s="53"/>
      <c r="BK47" s="53"/>
      <c r="BL47" s="53"/>
      <c r="BM47" s="53"/>
      <c r="BN47" s="53"/>
      <c r="BO47" s="52"/>
      <c r="BP47" s="53"/>
      <c r="BQ47" s="53"/>
      <c r="BR47" s="54"/>
      <c r="BS47" s="54"/>
      <c r="BT47" s="52">
        <v>0</v>
      </c>
    </row>
    <row r="48" spans="1:72">
      <c r="A48" s="55"/>
      <c r="B48" s="49"/>
      <c r="C48" s="48" t="s">
        <v>167</v>
      </c>
      <c r="D48" s="49" t="s">
        <v>255</v>
      </c>
      <c r="E48" s="49"/>
      <c r="F48" s="50" t="s">
        <v>256</v>
      </c>
      <c r="G48" s="50"/>
      <c r="H48" s="51">
        <v>8.7656444062291001</v>
      </c>
      <c r="I48" s="52"/>
      <c r="J48" s="53"/>
      <c r="K48" s="53"/>
      <c r="L48" s="53"/>
      <c r="M48" s="53"/>
      <c r="N48" s="53"/>
      <c r="O48" s="53"/>
      <c r="P48" s="53"/>
      <c r="Q48" s="53"/>
      <c r="R48" s="53"/>
      <c r="S48" s="53"/>
      <c r="T48" s="53"/>
      <c r="U48" s="53"/>
      <c r="V48" s="53"/>
      <c r="W48" s="52"/>
      <c r="X48" s="53"/>
      <c r="Y48" s="53"/>
      <c r="Z48" s="53"/>
      <c r="AA48" s="53"/>
      <c r="AB48" s="53"/>
      <c r="AC48" s="53"/>
      <c r="AD48" s="53"/>
      <c r="AE48" s="53"/>
      <c r="AF48" s="53"/>
      <c r="AG48" s="53"/>
      <c r="AH48" s="53"/>
      <c r="AI48" s="53"/>
      <c r="AJ48" s="53"/>
      <c r="AK48" s="53"/>
      <c r="AL48" s="53"/>
      <c r="AM48" s="53"/>
      <c r="AN48" s="53"/>
      <c r="AO48" s="53"/>
      <c r="AP48" s="53"/>
      <c r="AQ48" s="53"/>
      <c r="AR48" s="53"/>
      <c r="AS48" s="53"/>
      <c r="AT48" s="52"/>
      <c r="AU48" s="53"/>
      <c r="AV48" s="53"/>
      <c r="AW48" s="53"/>
      <c r="AX48" s="53"/>
      <c r="AY48" s="53"/>
      <c r="AZ48" s="52"/>
      <c r="BA48" s="53"/>
      <c r="BB48" s="53"/>
      <c r="BC48" s="53"/>
      <c r="BD48" s="53"/>
      <c r="BE48" s="53"/>
      <c r="BF48" s="53"/>
      <c r="BG48" s="53"/>
      <c r="BH48" s="53"/>
      <c r="BI48" s="53"/>
      <c r="BJ48" s="53"/>
      <c r="BK48" s="53"/>
      <c r="BL48" s="53"/>
      <c r="BM48" s="53"/>
      <c r="BN48" s="53"/>
      <c r="BO48" s="52"/>
      <c r="BP48" s="53"/>
      <c r="BQ48" s="53"/>
      <c r="BR48" s="54"/>
      <c r="BS48" s="54"/>
      <c r="BT48" s="52">
        <v>8.7656444062291001</v>
      </c>
    </row>
    <row r="49" spans="1:72">
      <c r="A49" s="55"/>
      <c r="B49" s="49"/>
      <c r="C49" s="48" t="s">
        <v>167</v>
      </c>
      <c r="D49" s="49" t="s">
        <v>257</v>
      </c>
      <c r="E49" s="49"/>
      <c r="F49" s="50" t="s">
        <v>258</v>
      </c>
      <c r="G49" s="50"/>
      <c r="H49" s="51">
        <v>0</v>
      </c>
      <c r="I49" s="52"/>
      <c r="J49" s="53"/>
      <c r="K49" s="53"/>
      <c r="L49" s="53"/>
      <c r="M49" s="53"/>
      <c r="N49" s="53"/>
      <c r="O49" s="53"/>
      <c r="P49" s="53"/>
      <c r="Q49" s="53"/>
      <c r="R49" s="53"/>
      <c r="S49" s="53"/>
      <c r="T49" s="53"/>
      <c r="U49" s="53"/>
      <c r="V49" s="53"/>
      <c r="W49" s="52"/>
      <c r="X49" s="53"/>
      <c r="Y49" s="53"/>
      <c r="Z49" s="53"/>
      <c r="AA49" s="53"/>
      <c r="AB49" s="53"/>
      <c r="AC49" s="53"/>
      <c r="AD49" s="53"/>
      <c r="AE49" s="53"/>
      <c r="AF49" s="53"/>
      <c r="AG49" s="53"/>
      <c r="AH49" s="53"/>
      <c r="AI49" s="53"/>
      <c r="AJ49" s="53"/>
      <c r="AK49" s="53"/>
      <c r="AL49" s="53"/>
      <c r="AM49" s="53"/>
      <c r="AN49" s="53"/>
      <c r="AO49" s="53"/>
      <c r="AP49" s="53"/>
      <c r="AQ49" s="53"/>
      <c r="AR49" s="53"/>
      <c r="AS49" s="53"/>
      <c r="AT49" s="52"/>
      <c r="AU49" s="53"/>
      <c r="AV49" s="53"/>
      <c r="AW49" s="53"/>
      <c r="AX49" s="53"/>
      <c r="AY49" s="53"/>
      <c r="AZ49" s="52"/>
      <c r="BA49" s="53"/>
      <c r="BB49" s="53"/>
      <c r="BC49" s="53"/>
      <c r="BD49" s="53"/>
      <c r="BE49" s="53"/>
      <c r="BF49" s="53"/>
      <c r="BG49" s="53"/>
      <c r="BH49" s="53"/>
      <c r="BI49" s="53"/>
      <c r="BJ49" s="53"/>
      <c r="BK49" s="53"/>
      <c r="BL49" s="53"/>
      <c r="BM49" s="53"/>
      <c r="BN49" s="53"/>
      <c r="BO49" s="52"/>
      <c r="BP49" s="53"/>
      <c r="BQ49" s="53"/>
      <c r="BR49" s="54"/>
      <c r="BS49" s="54"/>
      <c r="BT49" s="52">
        <v>0</v>
      </c>
    </row>
    <row r="50" spans="1:72">
      <c r="A50" s="55"/>
      <c r="B50" s="49"/>
      <c r="C50" s="48" t="s">
        <v>167</v>
      </c>
      <c r="D50" s="49" t="s">
        <v>259</v>
      </c>
      <c r="E50" s="49"/>
      <c r="F50" s="50" t="s">
        <v>260</v>
      </c>
      <c r="G50" s="50"/>
      <c r="H50" s="51">
        <v>0</v>
      </c>
      <c r="I50" s="52"/>
      <c r="J50" s="53"/>
      <c r="K50" s="53"/>
      <c r="L50" s="53"/>
      <c r="M50" s="53"/>
      <c r="N50" s="53"/>
      <c r="O50" s="53"/>
      <c r="P50" s="53"/>
      <c r="Q50" s="53"/>
      <c r="R50" s="53"/>
      <c r="S50" s="53"/>
      <c r="T50" s="53"/>
      <c r="U50" s="53"/>
      <c r="V50" s="53"/>
      <c r="W50" s="52"/>
      <c r="X50" s="53"/>
      <c r="Y50" s="53"/>
      <c r="Z50" s="53"/>
      <c r="AA50" s="53"/>
      <c r="AB50" s="53"/>
      <c r="AC50" s="53"/>
      <c r="AD50" s="53"/>
      <c r="AE50" s="53"/>
      <c r="AF50" s="53"/>
      <c r="AG50" s="53"/>
      <c r="AH50" s="53"/>
      <c r="AI50" s="53"/>
      <c r="AJ50" s="53"/>
      <c r="AK50" s="53"/>
      <c r="AL50" s="53"/>
      <c r="AM50" s="53"/>
      <c r="AN50" s="53"/>
      <c r="AO50" s="53"/>
      <c r="AP50" s="53"/>
      <c r="AQ50" s="53"/>
      <c r="AR50" s="53"/>
      <c r="AS50" s="53"/>
      <c r="AT50" s="52"/>
      <c r="AU50" s="53"/>
      <c r="AV50" s="53"/>
      <c r="AW50" s="53"/>
      <c r="AX50" s="53"/>
      <c r="AY50" s="53"/>
      <c r="AZ50" s="52"/>
      <c r="BA50" s="53"/>
      <c r="BB50" s="53"/>
      <c r="BC50" s="53"/>
      <c r="BD50" s="53"/>
      <c r="BE50" s="53"/>
      <c r="BF50" s="53"/>
      <c r="BG50" s="53"/>
      <c r="BH50" s="53"/>
      <c r="BI50" s="53"/>
      <c r="BJ50" s="53"/>
      <c r="BK50" s="53"/>
      <c r="BL50" s="53"/>
      <c r="BM50" s="53"/>
      <c r="BN50" s="53"/>
      <c r="BO50" s="52"/>
      <c r="BP50" s="53"/>
      <c r="BQ50" s="53"/>
      <c r="BR50" s="54"/>
      <c r="BS50" s="54"/>
      <c r="BT50" s="52">
        <v>0</v>
      </c>
    </row>
    <row r="51" spans="1:72">
      <c r="A51" s="55"/>
      <c r="B51" s="49"/>
      <c r="C51" s="48" t="s">
        <v>167</v>
      </c>
      <c r="D51" s="49" t="s">
        <v>261</v>
      </c>
      <c r="E51" s="49"/>
      <c r="F51" s="50" t="s">
        <v>262</v>
      </c>
      <c r="G51" s="50"/>
      <c r="H51" s="51">
        <v>0</v>
      </c>
      <c r="I51" s="52"/>
      <c r="J51" s="53"/>
      <c r="K51" s="53"/>
      <c r="L51" s="53"/>
      <c r="M51" s="53"/>
      <c r="N51" s="53"/>
      <c r="O51" s="53"/>
      <c r="P51" s="53"/>
      <c r="Q51" s="53"/>
      <c r="R51" s="53"/>
      <c r="S51" s="53"/>
      <c r="T51" s="53"/>
      <c r="U51" s="53"/>
      <c r="V51" s="53"/>
      <c r="W51" s="52"/>
      <c r="X51" s="53"/>
      <c r="Y51" s="53"/>
      <c r="Z51" s="53"/>
      <c r="AA51" s="53"/>
      <c r="AB51" s="53"/>
      <c r="AC51" s="53"/>
      <c r="AD51" s="53"/>
      <c r="AE51" s="53"/>
      <c r="AF51" s="53"/>
      <c r="AG51" s="53"/>
      <c r="AH51" s="53"/>
      <c r="AI51" s="53"/>
      <c r="AJ51" s="53"/>
      <c r="AK51" s="53"/>
      <c r="AL51" s="53"/>
      <c r="AM51" s="53"/>
      <c r="AN51" s="53"/>
      <c r="AO51" s="53"/>
      <c r="AP51" s="53"/>
      <c r="AQ51" s="53"/>
      <c r="AR51" s="53"/>
      <c r="AS51" s="53"/>
      <c r="AT51" s="52"/>
      <c r="AU51" s="53"/>
      <c r="AV51" s="53"/>
      <c r="AW51" s="53"/>
      <c r="AX51" s="53"/>
      <c r="AY51" s="53"/>
      <c r="AZ51" s="52"/>
      <c r="BA51" s="53"/>
      <c r="BB51" s="53"/>
      <c r="BC51" s="53"/>
      <c r="BD51" s="53"/>
      <c r="BE51" s="53"/>
      <c r="BF51" s="53"/>
      <c r="BG51" s="53"/>
      <c r="BH51" s="53"/>
      <c r="BI51" s="53"/>
      <c r="BJ51" s="53"/>
      <c r="BK51" s="53"/>
      <c r="BL51" s="53"/>
      <c r="BM51" s="53"/>
      <c r="BN51" s="53"/>
      <c r="BO51" s="52"/>
      <c r="BP51" s="53"/>
      <c r="BQ51" s="53"/>
      <c r="BR51" s="54"/>
      <c r="BS51" s="54"/>
      <c r="BT51" s="52">
        <v>0</v>
      </c>
    </row>
    <row r="52" spans="1:72">
      <c r="A52" s="55"/>
      <c r="B52" s="49"/>
      <c r="C52" s="48" t="s">
        <v>167</v>
      </c>
      <c r="D52" s="49" t="s">
        <v>263</v>
      </c>
      <c r="E52" s="49"/>
      <c r="F52" s="50" t="s">
        <v>264</v>
      </c>
      <c r="G52" s="50"/>
      <c r="H52" s="51">
        <v>22.18878379669437</v>
      </c>
      <c r="I52" s="52"/>
      <c r="J52" s="53"/>
      <c r="K52" s="53"/>
      <c r="L52" s="53"/>
      <c r="M52" s="53"/>
      <c r="N52" s="53"/>
      <c r="O52" s="53"/>
      <c r="P52" s="53"/>
      <c r="Q52" s="53"/>
      <c r="R52" s="53"/>
      <c r="S52" s="53"/>
      <c r="T52" s="53"/>
      <c r="U52" s="53"/>
      <c r="V52" s="53"/>
      <c r="W52" s="52"/>
      <c r="X52" s="53"/>
      <c r="Y52" s="53"/>
      <c r="Z52" s="53"/>
      <c r="AA52" s="53"/>
      <c r="AB52" s="53"/>
      <c r="AC52" s="53"/>
      <c r="AD52" s="53"/>
      <c r="AE52" s="53"/>
      <c r="AF52" s="53"/>
      <c r="AG52" s="53"/>
      <c r="AH52" s="53"/>
      <c r="AI52" s="53"/>
      <c r="AJ52" s="53"/>
      <c r="AK52" s="53"/>
      <c r="AL52" s="53"/>
      <c r="AM52" s="53"/>
      <c r="AN52" s="53"/>
      <c r="AO52" s="53"/>
      <c r="AP52" s="53"/>
      <c r="AQ52" s="53"/>
      <c r="AR52" s="53"/>
      <c r="AS52" s="53"/>
      <c r="AT52" s="52"/>
      <c r="AU52" s="53"/>
      <c r="AV52" s="53"/>
      <c r="AW52" s="53"/>
      <c r="AX52" s="53"/>
      <c r="AY52" s="53"/>
      <c r="AZ52" s="52"/>
      <c r="BA52" s="53"/>
      <c r="BB52" s="53"/>
      <c r="BC52" s="53"/>
      <c r="BD52" s="53"/>
      <c r="BE52" s="53"/>
      <c r="BF52" s="53"/>
      <c r="BG52" s="53"/>
      <c r="BH52" s="53"/>
      <c r="BI52" s="53"/>
      <c r="BJ52" s="53"/>
      <c r="BK52" s="53"/>
      <c r="BL52" s="53"/>
      <c r="BM52" s="53"/>
      <c r="BN52" s="53"/>
      <c r="BO52" s="52"/>
      <c r="BP52" s="53"/>
      <c r="BQ52" s="53"/>
      <c r="BR52" s="54"/>
      <c r="BS52" s="54"/>
      <c r="BT52" s="52">
        <v>22.18878379669437</v>
      </c>
    </row>
    <row r="53" spans="1:72">
      <c r="A53" s="55"/>
      <c r="B53" s="49"/>
      <c r="C53" s="48" t="s">
        <v>167</v>
      </c>
      <c r="D53" s="49" t="s">
        <v>265</v>
      </c>
      <c r="E53" s="49"/>
      <c r="F53" s="50" t="s">
        <v>266</v>
      </c>
      <c r="G53" s="50"/>
      <c r="H53" s="51">
        <v>0</v>
      </c>
      <c r="I53" s="52"/>
      <c r="J53" s="53"/>
      <c r="K53" s="53"/>
      <c r="L53" s="53"/>
      <c r="M53" s="53"/>
      <c r="N53" s="53"/>
      <c r="O53" s="53"/>
      <c r="P53" s="53"/>
      <c r="Q53" s="53"/>
      <c r="R53" s="53"/>
      <c r="S53" s="53"/>
      <c r="T53" s="53"/>
      <c r="U53" s="53"/>
      <c r="V53" s="53"/>
      <c r="W53" s="52"/>
      <c r="X53" s="53"/>
      <c r="Y53" s="53"/>
      <c r="Z53" s="53"/>
      <c r="AA53" s="53"/>
      <c r="AB53" s="53"/>
      <c r="AC53" s="53"/>
      <c r="AD53" s="53"/>
      <c r="AE53" s="53"/>
      <c r="AF53" s="53"/>
      <c r="AG53" s="53"/>
      <c r="AH53" s="53"/>
      <c r="AI53" s="53"/>
      <c r="AJ53" s="53"/>
      <c r="AK53" s="53"/>
      <c r="AL53" s="53"/>
      <c r="AM53" s="53"/>
      <c r="AN53" s="53"/>
      <c r="AO53" s="53"/>
      <c r="AP53" s="53"/>
      <c r="AQ53" s="53"/>
      <c r="AR53" s="53"/>
      <c r="AS53" s="53"/>
      <c r="AT53" s="52"/>
      <c r="AU53" s="53"/>
      <c r="AV53" s="53"/>
      <c r="AW53" s="53"/>
      <c r="AX53" s="53"/>
      <c r="AY53" s="53"/>
      <c r="AZ53" s="52"/>
      <c r="BA53" s="53"/>
      <c r="BB53" s="53"/>
      <c r="BC53" s="53"/>
      <c r="BD53" s="53"/>
      <c r="BE53" s="53"/>
      <c r="BF53" s="53"/>
      <c r="BG53" s="53"/>
      <c r="BH53" s="53"/>
      <c r="BI53" s="53"/>
      <c r="BJ53" s="53"/>
      <c r="BK53" s="53"/>
      <c r="BL53" s="53"/>
      <c r="BM53" s="53"/>
      <c r="BN53" s="53"/>
      <c r="BO53" s="52"/>
      <c r="BP53" s="53"/>
      <c r="BQ53" s="53"/>
      <c r="BR53" s="54"/>
      <c r="BS53" s="54"/>
      <c r="BT53" s="52">
        <v>0</v>
      </c>
    </row>
    <row r="54" spans="1:72">
      <c r="A54" s="55"/>
      <c r="B54" s="49"/>
      <c r="C54" s="48" t="s">
        <v>167</v>
      </c>
      <c r="D54" s="49" t="s">
        <v>267</v>
      </c>
      <c r="E54" s="49"/>
      <c r="F54" s="50" t="s">
        <v>268</v>
      </c>
      <c r="G54" s="50"/>
      <c r="H54" s="51">
        <v>0</v>
      </c>
      <c r="I54" s="52"/>
      <c r="J54" s="53"/>
      <c r="K54" s="53"/>
      <c r="L54" s="53"/>
      <c r="M54" s="53"/>
      <c r="N54" s="53"/>
      <c r="O54" s="53"/>
      <c r="P54" s="53"/>
      <c r="Q54" s="53"/>
      <c r="R54" s="53"/>
      <c r="S54" s="53"/>
      <c r="T54" s="53"/>
      <c r="U54" s="53"/>
      <c r="V54" s="53"/>
      <c r="W54" s="52"/>
      <c r="X54" s="53"/>
      <c r="Y54" s="53"/>
      <c r="Z54" s="53"/>
      <c r="AA54" s="53"/>
      <c r="AB54" s="53"/>
      <c r="AC54" s="53"/>
      <c r="AD54" s="53"/>
      <c r="AE54" s="53"/>
      <c r="AF54" s="53"/>
      <c r="AG54" s="53"/>
      <c r="AH54" s="53"/>
      <c r="AI54" s="53"/>
      <c r="AJ54" s="53"/>
      <c r="AK54" s="53"/>
      <c r="AL54" s="53"/>
      <c r="AM54" s="53"/>
      <c r="AN54" s="53"/>
      <c r="AO54" s="53"/>
      <c r="AP54" s="53"/>
      <c r="AQ54" s="53"/>
      <c r="AR54" s="53"/>
      <c r="AS54" s="53"/>
      <c r="AT54" s="52"/>
      <c r="AU54" s="53"/>
      <c r="AV54" s="53"/>
      <c r="AW54" s="53"/>
      <c r="AX54" s="53"/>
      <c r="AY54" s="53"/>
      <c r="AZ54" s="52"/>
      <c r="BA54" s="53"/>
      <c r="BB54" s="53"/>
      <c r="BC54" s="53"/>
      <c r="BD54" s="53"/>
      <c r="BE54" s="53"/>
      <c r="BF54" s="53"/>
      <c r="BG54" s="53"/>
      <c r="BH54" s="53"/>
      <c r="BI54" s="53"/>
      <c r="BJ54" s="53"/>
      <c r="BK54" s="53"/>
      <c r="BL54" s="53"/>
      <c r="BM54" s="53"/>
      <c r="BN54" s="53"/>
      <c r="BO54" s="52"/>
      <c r="BP54" s="53"/>
      <c r="BQ54" s="53"/>
      <c r="BR54" s="54"/>
      <c r="BS54" s="54"/>
      <c r="BT54" s="52">
        <v>0</v>
      </c>
    </row>
    <row r="55" spans="1:72">
      <c r="A55" s="55"/>
      <c r="B55" s="49"/>
      <c r="C55" s="48" t="s">
        <v>167</v>
      </c>
      <c r="D55" s="49" t="s">
        <v>269</v>
      </c>
      <c r="E55" s="49"/>
      <c r="F55" s="50" t="s">
        <v>270</v>
      </c>
      <c r="G55" s="50"/>
      <c r="H55" s="51">
        <v>0</v>
      </c>
      <c r="I55" s="52"/>
      <c r="J55" s="53"/>
      <c r="K55" s="53"/>
      <c r="L55" s="53"/>
      <c r="M55" s="53"/>
      <c r="N55" s="53"/>
      <c r="O55" s="53"/>
      <c r="P55" s="53"/>
      <c r="Q55" s="53"/>
      <c r="R55" s="53"/>
      <c r="S55" s="53"/>
      <c r="T55" s="53"/>
      <c r="U55" s="53"/>
      <c r="V55" s="53"/>
      <c r="W55" s="52"/>
      <c r="X55" s="53"/>
      <c r="Y55" s="53"/>
      <c r="Z55" s="53"/>
      <c r="AA55" s="53"/>
      <c r="AB55" s="53"/>
      <c r="AC55" s="53"/>
      <c r="AD55" s="53"/>
      <c r="AE55" s="53"/>
      <c r="AF55" s="53"/>
      <c r="AG55" s="53"/>
      <c r="AH55" s="53"/>
      <c r="AI55" s="53"/>
      <c r="AJ55" s="53"/>
      <c r="AK55" s="53"/>
      <c r="AL55" s="53"/>
      <c r="AM55" s="53"/>
      <c r="AN55" s="53"/>
      <c r="AO55" s="53"/>
      <c r="AP55" s="53"/>
      <c r="AQ55" s="53"/>
      <c r="AR55" s="53"/>
      <c r="AS55" s="53"/>
      <c r="AT55" s="52"/>
      <c r="AU55" s="53"/>
      <c r="AV55" s="53"/>
      <c r="AW55" s="53"/>
      <c r="AX55" s="53"/>
      <c r="AY55" s="53"/>
      <c r="AZ55" s="52"/>
      <c r="BA55" s="53"/>
      <c r="BB55" s="53"/>
      <c r="BC55" s="53"/>
      <c r="BD55" s="53"/>
      <c r="BE55" s="53"/>
      <c r="BF55" s="53"/>
      <c r="BG55" s="53"/>
      <c r="BH55" s="53"/>
      <c r="BI55" s="53"/>
      <c r="BJ55" s="53"/>
      <c r="BK55" s="53"/>
      <c r="BL55" s="53"/>
      <c r="BM55" s="53"/>
      <c r="BN55" s="53"/>
      <c r="BO55" s="52"/>
      <c r="BP55" s="53"/>
      <c r="BQ55" s="53"/>
      <c r="BR55" s="54"/>
      <c r="BS55" s="54">
        <v>0</v>
      </c>
      <c r="BT55" s="52"/>
    </row>
    <row r="56" spans="1:72">
      <c r="A56" s="55"/>
      <c r="B56" s="49"/>
      <c r="C56" s="48" t="s">
        <v>167</v>
      </c>
      <c r="D56" s="49" t="s">
        <v>271</v>
      </c>
      <c r="E56" s="49"/>
      <c r="F56" s="50" t="s">
        <v>272</v>
      </c>
      <c r="G56" s="50"/>
      <c r="H56" s="51">
        <v>178.9672303429827</v>
      </c>
      <c r="I56" s="52"/>
      <c r="J56" s="53"/>
      <c r="K56" s="53"/>
      <c r="L56" s="53"/>
      <c r="M56" s="53"/>
      <c r="N56" s="53"/>
      <c r="O56" s="53"/>
      <c r="P56" s="53"/>
      <c r="Q56" s="53"/>
      <c r="R56" s="53"/>
      <c r="S56" s="53"/>
      <c r="T56" s="53"/>
      <c r="U56" s="53"/>
      <c r="V56" s="53"/>
      <c r="W56" s="52"/>
      <c r="X56" s="53"/>
      <c r="Y56" s="53"/>
      <c r="Z56" s="53"/>
      <c r="AA56" s="53"/>
      <c r="AB56" s="53"/>
      <c r="AC56" s="53"/>
      <c r="AD56" s="53"/>
      <c r="AE56" s="53"/>
      <c r="AF56" s="53"/>
      <c r="AG56" s="53"/>
      <c r="AH56" s="53"/>
      <c r="AI56" s="53"/>
      <c r="AJ56" s="53"/>
      <c r="AK56" s="53"/>
      <c r="AL56" s="53"/>
      <c r="AM56" s="53"/>
      <c r="AN56" s="53"/>
      <c r="AO56" s="53"/>
      <c r="AP56" s="53"/>
      <c r="AQ56" s="53"/>
      <c r="AR56" s="53"/>
      <c r="AS56" s="53"/>
      <c r="AT56" s="52"/>
      <c r="AU56" s="53"/>
      <c r="AV56" s="53"/>
      <c r="AW56" s="53"/>
      <c r="AX56" s="53"/>
      <c r="AY56" s="53"/>
      <c r="AZ56" s="52"/>
      <c r="BA56" s="53"/>
      <c r="BB56" s="53"/>
      <c r="BC56" s="53"/>
      <c r="BD56" s="53"/>
      <c r="BE56" s="53"/>
      <c r="BF56" s="53"/>
      <c r="BG56" s="53"/>
      <c r="BH56" s="53"/>
      <c r="BI56" s="53"/>
      <c r="BJ56" s="53"/>
      <c r="BK56" s="53"/>
      <c r="BL56" s="53"/>
      <c r="BM56" s="53"/>
      <c r="BN56" s="53"/>
      <c r="BO56" s="52"/>
      <c r="BP56" s="53"/>
      <c r="BQ56" s="53"/>
      <c r="BR56" s="54"/>
      <c r="BS56" s="54">
        <v>178.9672303429827</v>
      </c>
      <c r="BT56" s="52"/>
    </row>
    <row r="57" spans="1:72">
      <c r="A57" s="55"/>
      <c r="B57" s="49"/>
      <c r="C57" s="48" t="s">
        <v>167</v>
      </c>
      <c r="D57" s="49" t="s">
        <v>273</v>
      </c>
      <c r="E57" s="49"/>
      <c r="F57" s="50" t="s">
        <v>274</v>
      </c>
      <c r="G57" s="50"/>
      <c r="H57" s="51">
        <v>0.85984522785898532</v>
      </c>
      <c r="I57" s="52"/>
      <c r="J57" s="53"/>
      <c r="K57" s="53"/>
      <c r="L57" s="53"/>
      <c r="M57" s="53"/>
      <c r="N57" s="53"/>
      <c r="O57" s="53"/>
      <c r="P57" s="53"/>
      <c r="Q57" s="53"/>
      <c r="R57" s="53"/>
      <c r="S57" s="53"/>
      <c r="T57" s="53"/>
      <c r="U57" s="53"/>
      <c r="V57" s="53"/>
      <c r="W57" s="52"/>
      <c r="X57" s="53"/>
      <c r="Y57" s="53"/>
      <c r="Z57" s="53"/>
      <c r="AA57" s="53"/>
      <c r="AB57" s="53"/>
      <c r="AC57" s="53"/>
      <c r="AD57" s="53"/>
      <c r="AE57" s="53"/>
      <c r="AF57" s="53"/>
      <c r="AG57" s="53"/>
      <c r="AH57" s="53"/>
      <c r="AI57" s="53"/>
      <c r="AJ57" s="53"/>
      <c r="AK57" s="53"/>
      <c r="AL57" s="53"/>
      <c r="AM57" s="53"/>
      <c r="AN57" s="53"/>
      <c r="AO57" s="53"/>
      <c r="AP57" s="53"/>
      <c r="AQ57" s="53"/>
      <c r="AR57" s="53"/>
      <c r="AS57" s="53"/>
      <c r="AT57" s="52"/>
      <c r="AU57" s="53"/>
      <c r="AV57" s="53"/>
      <c r="AW57" s="53"/>
      <c r="AX57" s="53"/>
      <c r="AY57" s="53"/>
      <c r="AZ57" s="52"/>
      <c r="BA57" s="53"/>
      <c r="BB57" s="53"/>
      <c r="BC57" s="53"/>
      <c r="BD57" s="53"/>
      <c r="BE57" s="53"/>
      <c r="BF57" s="53"/>
      <c r="BG57" s="53"/>
      <c r="BH57" s="53"/>
      <c r="BI57" s="53"/>
      <c r="BJ57" s="53"/>
      <c r="BK57" s="53"/>
      <c r="BL57" s="53"/>
      <c r="BM57" s="53"/>
      <c r="BN57" s="53"/>
      <c r="BO57" s="52"/>
      <c r="BP57" s="53"/>
      <c r="BQ57" s="53"/>
      <c r="BR57" s="54"/>
      <c r="BS57" s="54">
        <v>0.85984522785898532</v>
      </c>
      <c r="BT57" s="52"/>
    </row>
    <row r="58" spans="1:72">
      <c r="A58" s="55"/>
      <c r="B58" s="49"/>
      <c r="C58" s="48" t="s">
        <v>167</v>
      </c>
      <c r="D58" s="49" t="s">
        <v>275</v>
      </c>
      <c r="E58" s="49"/>
      <c r="F58" s="50" t="s">
        <v>276</v>
      </c>
      <c r="G58" s="50"/>
      <c r="H58" s="51">
        <v>0.40603802426674307</v>
      </c>
      <c r="I58" s="52"/>
      <c r="J58" s="53"/>
      <c r="K58" s="53"/>
      <c r="L58" s="53"/>
      <c r="M58" s="53"/>
      <c r="N58" s="53"/>
      <c r="O58" s="53"/>
      <c r="P58" s="53"/>
      <c r="Q58" s="53"/>
      <c r="R58" s="53"/>
      <c r="S58" s="53"/>
      <c r="T58" s="53"/>
      <c r="U58" s="53"/>
      <c r="V58" s="53"/>
      <c r="W58" s="52"/>
      <c r="X58" s="53"/>
      <c r="Y58" s="53"/>
      <c r="Z58" s="53"/>
      <c r="AA58" s="53"/>
      <c r="AB58" s="53"/>
      <c r="AC58" s="53"/>
      <c r="AD58" s="53"/>
      <c r="AE58" s="53"/>
      <c r="AF58" s="53"/>
      <c r="AG58" s="53"/>
      <c r="AH58" s="53"/>
      <c r="AI58" s="53"/>
      <c r="AJ58" s="53"/>
      <c r="AK58" s="53"/>
      <c r="AL58" s="53"/>
      <c r="AM58" s="53"/>
      <c r="AN58" s="53"/>
      <c r="AO58" s="53"/>
      <c r="AP58" s="53"/>
      <c r="AQ58" s="53"/>
      <c r="AR58" s="53"/>
      <c r="AS58" s="53"/>
      <c r="AT58" s="52"/>
      <c r="AU58" s="53"/>
      <c r="AV58" s="53"/>
      <c r="AW58" s="53"/>
      <c r="AX58" s="53"/>
      <c r="AY58" s="53"/>
      <c r="AZ58" s="52"/>
      <c r="BA58" s="53"/>
      <c r="BB58" s="53"/>
      <c r="BC58" s="53"/>
      <c r="BD58" s="53"/>
      <c r="BE58" s="53"/>
      <c r="BF58" s="53"/>
      <c r="BG58" s="53"/>
      <c r="BH58" s="53"/>
      <c r="BI58" s="53"/>
      <c r="BJ58" s="53"/>
      <c r="BK58" s="53"/>
      <c r="BL58" s="53"/>
      <c r="BM58" s="53"/>
      <c r="BN58" s="53"/>
      <c r="BO58" s="52"/>
      <c r="BP58" s="53"/>
      <c r="BQ58" s="53"/>
      <c r="BR58" s="54"/>
      <c r="BS58" s="54">
        <v>0.40603802426674307</v>
      </c>
      <c r="BT58" s="52"/>
    </row>
    <row r="59" spans="1:72">
      <c r="A59" s="55"/>
      <c r="B59" s="49"/>
      <c r="C59" s="48" t="s">
        <v>167</v>
      </c>
      <c r="D59" s="49" t="s">
        <v>277</v>
      </c>
      <c r="E59" s="49"/>
      <c r="F59" s="50" t="s">
        <v>278</v>
      </c>
      <c r="G59" s="50"/>
      <c r="H59" s="51">
        <v>0</v>
      </c>
      <c r="I59" s="52"/>
      <c r="J59" s="53"/>
      <c r="K59" s="53"/>
      <c r="L59" s="53"/>
      <c r="M59" s="53"/>
      <c r="N59" s="53"/>
      <c r="O59" s="53"/>
      <c r="P59" s="53"/>
      <c r="Q59" s="53"/>
      <c r="R59" s="53"/>
      <c r="S59" s="53"/>
      <c r="T59" s="53"/>
      <c r="U59" s="53"/>
      <c r="V59" s="53"/>
      <c r="W59" s="52"/>
      <c r="X59" s="53"/>
      <c r="Y59" s="53"/>
      <c r="Z59" s="53"/>
      <c r="AA59" s="53"/>
      <c r="AB59" s="53"/>
      <c r="AC59" s="53"/>
      <c r="AD59" s="53"/>
      <c r="AE59" s="53"/>
      <c r="AF59" s="53"/>
      <c r="AG59" s="53"/>
      <c r="AH59" s="53"/>
      <c r="AI59" s="53"/>
      <c r="AJ59" s="53"/>
      <c r="AK59" s="53"/>
      <c r="AL59" s="53"/>
      <c r="AM59" s="53"/>
      <c r="AN59" s="53"/>
      <c r="AO59" s="53"/>
      <c r="AP59" s="53"/>
      <c r="AQ59" s="53"/>
      <c r="AR59" s="53"/>
      <c r="AS59" s="53"/>
      <c r="AT59" s="52"/>
      <c r="AU59" s="53"/>
      <c r="AV59" s="53"/>
      <c r="AW59" s="53"/>
      <c r="AX59" s="53"/>
      <c r="AY59" s="53"/>
      <c r="AZ59" s="52"/>
      <c r="BA59" s="53"/>
      <c r="BB59" s="53"/>
      <c r="BC59" s="53"/>
      <c r="BD59" s="53"/>
      <c r="BE59" s="53"/>
      <c r="BF59" s="53"/>
      <c r="BG59" s="53"/>
      <c r="BH59" s="53"/>
      <c r="BI59" s="53"/>
      <c r="BJ59" s="53"/>
      <c r="BK59" s="53"/>
      <c r="BL59" s="53"/>
      <c r="BM59" s="53"/>
      <c r="BN59" s="53"/>
      <c r="BO59" s="52"/>
      <c r="BP59" s="53"/>
      <c r="BQ59" s="53"/>
      <c r="BR59" s="54"/>
      <c r="BS59" s="54">
        <v>0</v>
      </c>
      <c r="BT59" s="52"/>
    </row>
    <row r="60" spans="1:72">
      <c r="A60" s="55"/>
      <c r="B60" s="49"/>
      <c r="C60" s="48" t="s">
        <v>167</v>
      </c>
      <c r="D60" s="49" t="s">
        <v>279</v>
      </c>
      <c r="E60" s="49"/>
      <c r="F60" s="50" t="s">
        <v>280</v>
      </c>
      <c r="G60" s="50"/>
      <c r="H60" s="51">
        <v>0</v>
      </c>
      <c r="I60" s="52"/>
      <c r="J60" s="53"/>
      <c r="K60" s="53"/>
      <c r="L60" s="53"/>
      <c r="M60" s="53"/>
      <c r="N60" s="53"/>
      <c r="O60" s="53"/>
      <c r="P60" s="53"/>
      <c r="Q60" s="53"/>
      <c r="R60" s="53"/>
      <c r="S60" s="53"/>
      <c r="T60" s="53"/>
      <c r="U60" s="53"/>
      <c r="V60" s="53"/>
      <c r="W60" s="52"/>
      <c r="X60" s="53"/>
      <c r="Y60" s="53"/>
      <c r="Z60" s="53"/>
      <c r="AA60" s="53"/>
      <c r="AB60" s="53"/>
      <c r="AC60" s="53"/>
      <c r="AD60" s="53"/>
      <c r="AE60" s="53"/>
      <c r="AF60" s="53"/>
      <c r="AG60" s="53"/>
      <c r="AH60" s="53"/>
      <c r="AI60" s="53"/>
      <c r="AJ60" s="53"/>
      <c r="AK60" s="53"/>
      <c r="AL60" s="53"/>
      <c r="AM60" s="53"/>
      <c r="AN60" s="53"/>
      <c r="AO60" s="53"/>
      <c r="AP60" s="53"/>
      <c r="AQ60" s="53"/>
      <c r="AR60" s="53"/>
      <c r="AS60" s="53"/>
      <c r="AT60" s="52"/>
      <c r="AU60" s="53"/>
      <c r="AV60" s="53"/>
      <c r="AW60" s="53"/>
      <c r="AX60" s="53"/>
      <c r="AY60" s="53"/>
      <c r="AZ60" s="52"/>
      <c r="BA60" s="53"/>
      <c r="BB60" s="53"/>
      <c r="BC60" s="53"/>
      <c r="BD60" s="53"/>
      <c r="BE60" s="53"/>
      <c r="BF60" s="53"/>
      <c r="BG60" s="53"/>
      <c r="BH60" s="53"/>
      <c r="BI60" s="53"/>
      <c r="BJ60" s="53"/>
      <c r="BK60" s="53"/>
      <c r="BL60" s="53"/>
      <c r="BM60" s="53"/>
      <c r="BN60" s="53"/>
      <c r="BO60" s="52"/>
      <c r="BP60" s="53"/>
      <c r="BQ60" s="53"/>
      <c r="BR60" s="54"/>
      <c r="BS60" s="54">
        <v>0</v>
      </c>
      <c r="BT60" s="52"/>
    </row>
    <row r="61" spans="1:72">
      <c r="A61" s="55"/>
      <c r="B61" s="48" t="s">
        <v>167</v>
      </c>
      <c r="C61" s="49" t="s">
        <v>207</v>
      </c>
      <c r="D61" s="49"/>
      <c r="E61" s="49"/>
      <c r="F61" s="50" t="s">
        <v>281</v>
      </c>
      <c r="G61" s="50"/>
      <c r="H61" s="51">
        <v>381.50855068309926</v>
      </c>
      <c r="I61" s="52"/>
      <c r="J61" s="53"/>
      <c r="K61" s="53"/>
      <c r="L61" s="53"/>
      <c r="M61" s="53"/>
      <c r="N61" s="53"/>
      <c r="O61" s="53"/>
      <c r="P61" s="53"/>
      <c r="Q61" s="53"/>
      <c r="R61" s="53"/>
      <c r="S61" s="53"/>
      <c r="T61" s="53"/>
      <c r="U61" s="53"/>
      <c r="V61" s="53"/>
      <c r="W61" s="52"/>
      <c r="X61" s="53"/>
      <c r="Y61" s="53"/>
      <c r="Z61" s="53"/>
      <c r="AA61" s="53"/>
      <c r="AB61" s="53"/>
      <c r="AC61" s="53"/>
      <c r="AD61" s="53"/>
      <c r="AE61" s="53"/>
      <c r="AF61" s="53"/>
      <c r="AG61" s="53"/>
      <c r="AH61" s="53"/>
      <c r="AI61" s="53"/>
      <c r="AJ61" s="53"/>
      <c r="AK61" s="53"/>
      <c r="AL61" s="53"/>
      <c r="AM61" s="53"/>
      <c r="AN61" s="53"/>
      <c r="AO61" s="53"/>
      <c r="AP61" s="53"/>
      <c r="AQ61" s="53"/>
      <c r="AR61" s="53"/>
      <c r="AS61" s="53"/>
      <c r="AT61" s="52"/>
      <c r="AU61" s="53"/>
      <c r="AV61" s="53"/>
      <c r="AW61" s="53"/>
      <c r="AX61" s="53"/>
      <c r="AY61" s="53"/>
      <c r="AZ61" s="52"/>
      <c r="BA61" s="53"/>
      <c r="BB61" s="53"/>
      <c r="BC61" s="53"/>
      <c r="BD61" s="53"/>
      <c r="BE61" s="53"/>
      <c r="BF61" s="53"/>
      <c r="BG61" s="53"/>
      <c r="BH61" s="53"/>
      <c r="BI61" s="53"/>
      <c r="BJ61" s="53"/>
      <c r="BK61" s="53"/>
      <c r="BL61" s="53"/>
      <c r="BM61" s="53"/>
      <c r="BN61" s="53"/>
      <c r="BO61" s="52"/>
      <c r="BP61" s="53"/>
      <c r="BQ61" s="53"/>
      <c r="BR61" s="54"/>
      <c r="BS61" s="54">
        <v>0</v>
      </c>
      <c r="BT61" s="52">
        <v>381.50855068309926</v>
      </c>
    </row>
    <row r="62" spans="1:72">
      <c r="A62" s="55"/>
      <c r="B62" s="49"/>
      <c r="C62" s="48" t="s">
        <v>167</v>
      </c>
      <c r="D62" s="49" t="s">
        <v>282</v>
      </c>
      <c r="E62" s="49"/>
      <c r="F62" s="50" t="s">
        <v>283</v>
      </c>
      <c r="G62" s="50"/>
      <c r="H62" s="51">
        <v>0</v>
      </c>
      <c r="I62" s="52"/>
      <c r="J62" s="53"/>
      <c r="K62" s="53"/>
      <c r="L62" s="53"/>
      <c r="M62" s="53"/>
      <c r="N62" s="53"/>
      <c r="O62" s="53"/>
      <c r="P62" s="53"/>
      <c r="Q62" s="53"/>
      <c r="R62" s="53"/>
      <c r="S62" s="53"/>
      <c r="T62" s="53"/>
      <c r="U62" s="53"/>
      <c r="V62" s="53"/>
      <c r="W62" s="52"/>
      <c r="X62" s="53"/>
      <c r="Y62" s="53"/>
      <c r="Z62" s="53"/>
      <c r="AA62" s="53"/>
      <c r="AB62" s="53"/>
      <c r="AC62" s="53"/>
      <c r="AD62" s="53"/>
      <c r="AE62" s="53"/>
      <c r="AF62" s="53"/>
      <c r="AG62" s="53"/>
      <c r="AH62" s="53"/>
      <c r="AI62" s="53"/>
      <c r="AJ62" s="53"/>
      <c r="AK62" s="53"/>
      <c r="AL62" s="53"/>
      <c r="AM62" s="53"/>
      <c r="AN62" s="53"/>
      <c r="AO62" s="53"/>
      <c r="AP62" s="53"/>
      <c r="AQ62" s="53"/>
      <c r="AR62" s="53"/>
      <c r="AS62" s="53"/>
      <c r="AT62" s="52"/>
      <c r="AU62" s="53"/>
      <c r="AV62" s="53"/>
      <c r="AW62" s="53"/>
      <c r="AX62" s="53"/>
      <c r="AY62" s="53"/>
      <c r="AZ62" s="52"/>
      <c r="BA62" s="53"/>
      <c r="BB62" s="53"/>
      <c r="BC62" s="53"/>
      <c r="BD62" s="53"/>
      <c r="BE62" s="53"/>
      <c r="BF62" s="53"/>
      <c r="BG62" s="53"/>
      <c r="BH62" s="53"/>
      <c r="BI62" s="53"/>
      <c r="BJ62" s="53"/>
      <c r="BK62" s="53"/>
      <c r="BL62" s="53"/>
      <c r="BM62" s="53"/>
      <c r="BN62" s="53"/>
      <c r="BO62" s="52"/>
      <c r="BP62" s="53"/>
      <c r="BQ62" s="53"/>
      <c r="BR62" s="54"/>
      <c r="BS62" s="54"/>
      <c r="BT62" s="52">
        <v>0</v>
      </c>
    </row>
    <row r="63" spans="1:72">
      <c r="A63" s="55"/>
      <c r="B63" s="49"/>
      <c r="C63" s="48" t="s">
        <v>167</v>
      </c>
      <c r="D63" s="49" t="s">
        <v>284</v>
      </c>
      <c r="E63" s="49"/>
      <c r="F63" s="50" t="s">
        <v>285</v>
      </c>
      <c r="G63" s="50"/>
      <c r="H63" s="51">
        <v>376.51667144358458</v>
      </c>
      <c r="I63" s="52"/>
      <c r="J63" s="53"/>
      <c r="K63" s="53"/>
      <c r="L63" s="53"/>
      <c r="M63" s="53"/>
      <c r="N63" s="53"/>
      <c r="O63" s="53"/>
      <c r="P63" s="53"/>
      <c r="Q63" s="53"/>
      <c r="R63" s="53"/>
      <c r="S63" s="53"/>
      <c r="T63" s="53"/>
      <c r="U63" s="53"/>
      <c r="V63" s="53"/>
      <c r="W63" s="52"/>
      <c r="X63" s="53"/>
      <c r="Y63" s="53"/>
      <c r="Z63" s="53"/>
      <c r="AA63" s="53"/>
      <c r="AB63" s="53"/>
      <c r="AC63" s="53"/>
      <c r="AD63" s="53"/>
      <c r="AE63" s="53"/>
      <c r="AF63" s="53"/>
      <c r="AG63" s="53"/>
      <c r="AH63" s="53"/>
      <c r="AI63" s="53"/>
      <c r="AJ63" s="53"/>
      <c r="AK63" s="53"/>
      <c r="AL63" s="53"/>
      <c r="AM63" s="53"/>
      <c r="AN63" s="53"/>
      <c r="AO63" s="53"/>
      <c r="AP63" s="53"/>
      <c r="AQ63" s="53"/>
      <c r="AR63" s="53"/>
      <c r="AS63" s="53"/>
      <c r="AT63" s="52"/>
      <c r="AU63" s="53"/>
      <c r="AV63" s="53"/>
      <c r="AW63" s="53"/>
      <c r="AX63" s="53"/>
      <c r="AY63" s="53"/>
      <c r="AZ63" s="52"/>
      <c r="BA63" s="53"/>
      <c r="BB63" s="53"/>
      <c r="BC63" s="53"/>
      <c r="BD63" s="53"/>
      <c r="BE63" s="53"/>
      <c r="BF63" s="53"/>
      <c r="BG63" s="53"/>
      <c r="BH63" s="53"/>
      <c r="BI63" s="53"/>
      <c r="BJ63" s="53"/>
      <c r="BK63" s="53"/>
      <c r="BL63" s="53"/>
      <c r="BM63" s="53"/>
      <c r="BN63" s="53"/>
      <c r="BO63" s="52"/>
      <c r="BP63" s="53"/>
      <c r="BQ63" s="53"/>
      <c r="BR63" s="54"/>
      <c r="BS63" s="54"/>
      <c r="BT63" s="52">
        <v>376.51667144358458</v>
      </c>
    </row>
    <row r="64" spans="1:72">
      <c r="A64" s="55"/>
      <c r="B64" s="49"/>
      <c r="C64" s="48" t="s">
        <v>167</v>
      </c>
      <c r="D64" s="49" t="s">
        <v>286</v>
      </c>
      <c r="E64" s="49"/>
      <c r="F64" s="50" t="s">
        <v>287</v>
      </c>
      <c r="G64" s="50"/>
      <c r="H64" s="51">
        <v>4.9918792395146649</v>
      </c>
      <c r="I64" s="52"/>
      <c r="J64" s="53"/>
      <c r="K64" s="53"/>
      <c r="L64" s="53"/>
      <c r="M64" s="53"/>
      <c r="N64" s="53"/>
      <c r="O64" s="53"/>
      <c r="P64" s="53"/>
      <c r="Q64" s="53"/>
      <c r="R64" s="53"/>
      <c r="S64" s="53"/>
      <c r="T64" s="53"/>
      <c r="U64" s="53"/>
      <c r="V64" s="53"/>
      <c r="W64" s="52"/>
      <c r="X64" s="53"/>
      <c r="Y64" s="53"/>
      <c r="Z64" s="53"/>
      <c r="AA64" s="53"/>
      <c r="AB64" s="53"/>
      <c r="AC64" s="53"/>
      <c r="AD64" s="53"/>
      <c r="AE64" s="53"/>
      <c r="AF64" s="53"/>
      <c r="AG64" s="53"/>
      <c r="AH64" s="53"/>
      <c r="AI64" s="53"/>
      <c r="AJ64" s="53"/>
      <c r="AK64" s="53"/>
      <c r="AL64" s="53"/>
      <c r="AM64" s="53"/>
      <c r="AN64" s="53"/>
      <c r="AO64" s="53"/>
      <c r="AP64" s="53"/>
      <c r="AQ64" s="53"/>
      <c r="AR64" s="53"/>
      <c r="AS64" s="53"/>
      <c r="AT64" s="52"/>
      <c r="AU64" s="53"/>
      <c r="AV64" s="53"/>
      <c r="AW64" s="53"/>
      <c r="AX64" s="53"/>
      <c r="AY64" s="53"/>
      <c r="AZ64" s="52"/>
      <c r="BA64" s="53"/>
      <c r="BB64" s="53"/>
      <c r="BC64" s="53"/>
      <c r="BD64" s="53"/>
      <c r="BE64" s="53"/>
      <c r="BF64" s="53"/>
      <c r="BG64" s="53"/>
      <c r="BH64" s="53"/>
      <c r="BI64" s="53"/>
      <c r="BJ64" s="53"/>
      <c r="BK64" s="53"/>
      <c r="BL64" s="53"/>
      <c r="BM64" s="53"/>
      <c r="BN64" s="53"/>
      <c r="BO64" s="52"/>
      <c r="BP64" s="53"/>
      <c r="BQ64" s="53"/>
      <c r="BR64" s="54"/>
      <c r="BS64" s="54"/>
      <c r="BT64" s="52">
        <v>4.9918792395146649</v>
      </c>
    </row>
    <row r="65" spans="1:72">
      <c r="A65" s="55"/>
      <c r="B65" s="49"/>
      <c r="C65" s="48" t="s">
        <v>167</v>
      </c>
      <c r="D65" s="49" t="s">
        <v>288</v>
      </c>
      <c r="E65" s="49"/>
      <c r="F65" s="50" t="s">
        <v>289</v>
      </c>
      <c r="G65" s="50"/>
      <c r="H65" s="51">
        <v>0</v>
      </c>
      <c r="I65" s="52"/>
      <c r="J65" s="53"/>
      <c r="K65" s="53"/>
      <c r="L65" s="53"/>
      <c r="M65" s="53"/>
      <c r="N65" s="53"/>
      <c r="O65" s="53"/>
      <c r="P65" s="53"/>
      <c r="Q65" s="53"/>
      <c r="R65" s="53"/>
      <c r="S65" s="53"/>
      <c r="T65" s="53"/>
      <c r="U65" s="53"/>
      <c r="V65" s="53"/>
      <c r="W65" s="52"/>
      <c r="X65" s="53"/>
      <c r="Y65" s="53"/>
      <c r="Z65" s="53"/>
      <c r="AA65" s="53"/>
      <c r="AB65" s="53"/>
      <c r="AC65" s="53"/>
      <c r="AD65" s="53"/>
      <c r="AE65" s="53"/>
      <c r="AF65" s="53"/>
      <c r="AG65" s="53"/>
      <c r="AH65" s="53"/>
      <c r="AI65" s="53"/>
      <c r="AJ65" s="53"/>
      <c r="AK65" s="53"/>
      <c r="AL65" s="53"/>
      <c r="AM65" s="53"/>
      <c r="AN65" s="53"/>
      <c r="AO65" s="53"/>
      <c r="AP65" s="53"/>
      <c r="AQ65" s="53"/>
      <c r="AR65" s="53"/>
      <c r="AS65" s="53"/>
      <c r="AT65" s="52"/>
      <c r="AU65" s="53"/>
      <c r="AV65" s="53"/>
      <c r="AW65" s="53"/>
      <c r="AX65" s="53"/>
      <c r="AY65" s="53"/>
      <c r="AZ65" s="52"/>
      <c r="BA65" s="53"/>
      <c r="BB65" s="53"/>
      <c r="BC65" s="53"/>
      <c r="BD65" s="53"/>
      <c r="BE65" s="53"/>
      <c r="BF65" s="53"/>
      <c r="BG65" s="53"/>
      <c r="BH65" s="53"/>
      <c r="BI65" s="53"/>
      <c r="BJ65" s="53"/>
      <c r="BK65" s="53"/>
      <c r="BL65" s="53"/>
      <c r="BM65" s="53"/>
      <c r="BN65" s="53"/>
      <c r="BO65" s="52"/>
      <c r="BP65" s="53"/>
      <c r="BQ65" s="53"/>
      <c r="BR65" s="54"/>
      <c r="BS65" s="54"/>
      <c r="BT65" s="52">
        <v>0</v>
      </c>
    </row>
    <row r="66" spans="1:72">
      <c r="A66" s="55"/>
      <c r="B66" s="49"/>
      <c r="C66" s="48" t="s">
        <v>167</v>
      </c>
      <c r="D66" s="49" t="s">
        <v>290</v>
      </c>
      <c r="E66" s="49"/>
      <c r="F66" s="50" t="s">
        <v>291</v>
      </c>
      <c r="G66" s="50"/>
      <c r="H66" s="51">
        <v>0</v>
      </c>
      <c r="I66" s="52"/>
      <c r="J66" s="53"/>
      <c r="K66" s="53"/>
      <c r="L66" s="53"/>
      <c r="M66" s="53"/>
      <c r="N66" s="53"/>
      <c r="O66" s="53"/>
      <c r="P66" s="53"/>
      <c r="Q66" s="53"/>
      <c r="R66" s="53"/>
      <c r="S66" s="53"/>
      <c r="T66" s="53"/>
      <c r="U66" s="53"/>
      <c r="V66" s="53"/>
      <c r="W66" s="52"/>
      <c r="X66" s="53"/>
      <c r="Y66" s="53"/>
      <c r="Z66" s="53"/>
      <c r="AA66" s="53"/>
      <c r="AB66" s="53"/>
      <c r="AC66" s="53"/>
      <c r="AD66" s="53"/>
      <c r="AE66" s="53"/>
      <c r="AF66" s="53"/>
      <c r="AG66" s="53"/>
      <c r="AH66" s="53"/>
      <c r="AI66" s="53"/>
      <c r="AJ66" s="53"/>
      <c r="AK66" s="53"/>
      <c r="AL66" s="53"/>
      <c r="AM66" s="53"/>
      <c r="AN66" s="53"/>
      <c r="AO66" s="53"/>
      <c r="AP66" s="53"/>
      <c r="AQ66" s="53"/>
      <c r="AR66" s="53"/>
      <c r="AS66" s="53"/>
      <c r="AT66" s="52"/>
      <c r="AU66" s="53"/>
      <c r="AV66" s="53"/>
      <c r="AW66" s="53"/>
      <c r="AX66" s="53"/>
      <c r="AY66" s="53"/>
      <c r="AZ66" s="52"/>
      <c r="BA66" s="53"/>
      <c r="BB66" s="53"/>
      <c r="BC66" s="53"/>
      <c r="BD66" s="53"/>
      <c r="BE66" s="53"/>
      <c r="BF66" s="53"/>
      <c r="BG66" s="53"/>
      <c r="BH66" s="53"/>
      <c r="BI66" s="53"/>
      <c r="BJ66" s="53"/>
      <c r="BK66" s="53"/>
      <c r="BL66" s="53"/>
      <c r="BM66" s="53"/>
      <c r="BN66" s="53"/>
      <c r="BO66" s="52"/>
      <c r="BP66" s="53"/>
      <c r="BQ66" s="53"/>
      <c r="BR66" s="54"/>
      <c r="BS66" s="54"/>
      <c r="BT66" s="52">
        <v>0</v>
      </c>
    </row>
    <row r="67" spans="1:72">
      <c r="A67" s="55"/>
      <c r="B67" s="49"/>
      <c r="C67" s="48" t="s">
        <v>167</v>
      </c>
      <c r="D67" s="49" t="s">
        <v>292</v>
      </c>
      <c r="E67" s="49"/>
      <c r="F67" s="50" t="s">
        <v>293</v>
      </c>
      <c r="G67" s="50"/>
      <c r="H67" s="51">
        <v>0</v>
      </c>
      <c r="I67" s="52"/>
      <c r="J67" s="53"/>
      <c r="K67" s="53"/>
      <c r="L67" s="53"/>
      <c r="M67" s="53"/>
      <c r="N67" s="53"/>
      <c r="O67" s="53"/>
      <c r="P67" s="53"/>
      <c r="Q67" s="53"/>
      <c r="R67" s="53"/>
      <c r="S67" s="53"/>
      <c r="T67" s="53"/>
      <c r="U67" s="53"/>
      <c r="V67" s="53"/>
      <c r="W67" s="52"/>
      <c r="X67" s="53"/>
      <c r="Y67" s="53"/>
      <c r="Z67" s="53"/>
      <c r="AA67" s="53"/>
      <c r="AB67" s="53"/>
      <c r="AC67" s="53"/>
      <c r="AD67" s="53"/>
      <c r="AE67" s="53"/>
      <c r="AF67" s="53"/>
      <c r="AG67" s="53"/>
      <c r="AH67" s="53"/>
      <c r="AI67" s="53"/>
      <c r="AJ67" s="53"/>
      <c r="AK67" s="53"/>
      <c r="AL67" s="53"/>
      <c r="AM67" s="53"/>
      <c r="AN67" s="53"/>
      <c r="AO67" s="53"/>
      <c r="AP67" s="53"/>
      <c r="AQ67" s="53"/>
      <c r="AR67" s="53"/>
      <c r="AS67" s="53"/>
      <c r="AT67" s="52"/>
      <c r="AU67" s="53"/>
      <c r="AV67" s="53"/>
      <c r="AW67" s="53"/>
      <c r="AX67" s="53"/>
      <c r="AY67" s="53"/>
      <c r="AZ67" s="52"/>
      <c r="BA67" s="53"/>
      <c r="BB67" s="53"/>
      <c r="BC67" s="53"/>
      <c r="BD67" s="53"/>
      <c r="BE67" s="53"/>
      <c r="BF67" s="53"/>
      <c r="BG67" s="53"/>
      <c r="BH67" s="53"/>
      <c r="BI67" s="53"/>
      <c r="BJ67" s="53"/>
      <c r="BK67" s="53"/>
      <c r="BL67" s="53"/>
      <c r="BM67" s="53"/>
      <c r="BN67" s="53"/>
      <c r="BO67" s="52"/>
      <c r="BP67" s="53"/>
      <c r="BQ67" s="53"/>
      <c r="BR67" s="54"/>
      <c r="BS67" s="54"/>
      <c r="BT67" s="52">
        <v>0</v>
      </c>
    </row>
    <row r="68" spans="1:72">
      <c r="A68" s="55"/>
      <c r="B68" s="49"/>
      <c r="C68" s="48" t="s">
        <v>167</v>
      </c>
      <c r="D68" s="49" t="s">
        <v>294</v>
      </c>
      <c r="E68" s="49"/>
      <c r="F68" s="50" t="s">
        <v>295</v>
      </c>
      <c r="G68" s="50"/>
      <c r="H68" s="51">
        <v>0</v>
      </c>
      <c r="I68" s="52"/>
      <c r="J68" s="53"/>
      <c r="K68" s="53"/>
      <c r="L68" s="53"/>
      <c r="M68" s="53"/>
      <c r="N68" s="53"/>
      <c r="O68" s="53"/>
      <c r="P68" s="53"/>
      <c r="Q68" s="53"/>
      <c r="R68" s="53"/>
      <c r="S68" s="53"/>
      <c r="T68" s="53"/>
      <c r="U68" s="53"/>
      <c r="V68" s="53"/>
      <c r="W68" s="52"/>
      <c r="X68" s="53"/>
      <c r="Y68" s="53"/>
      <c r="Z68" s="53"/>
      <c r="AA68" s="53"/>
      <c r="AB68" s="53"/>
      <c r="AC68" s="53"/>
      <c r="AD68" s="53"/>
      <c r="AE68" s="53"/>
      <c r="AF68" s="53"/>
      <c r="AG68" s="53"/>
      <c r="AH68" s="53"/>
      <c r="AI68" s="53"/>
      <c r="AJ68" s="53"/>
      <c r="AK68" s="53"/>
      <c r="AL68" s="53"/>
      <c r="AM68" s="53"/>
      <c r="AN68" s="53"/>
      <c r="AO68" s="53"/>
      <c r="AP68" s="53"/>
      <c r="AQ68" s="53"/>
      <c r="AR68" s="53"/>
      <c r="AS68" s="53"/>
      <c r="AT68" s="52"/>
      <c r="AU68" s="53"/>
      <c r="AV68" s="53"/>
      <c r="AW68" s="53"/>
      <c r="AX68" s="53"/>
      <c r="AY68" s="53"/>
      <c r="AZ68" s="52"/>
      <c r="BA68" s="53"/>
      <c r="BB68" s="53"/>
      <c r="BC68" s="53"/>
      <c r="BD68" s="53"/>
      <c r="BE68" s="53"/>
      <c r="BF68" s="53"/>
      <c r="BG68" s="53"/>
      <c r="BH68" s="53"/>
      <c r="BI68" s="53"/>
      <c r="BJ68" s="53"/>
      <c r="BK68" s="53"/>
      <c r="BL68" s="53"/>
      <c r="BM68" s="53"/>
      <c r="BN68" s="53"/>
      <c r="BO68" s="52"/>
      <c r="BP68" s="53"/>
      <c r="BQ68" s="53"/>
      <c r="BR68" s="54"/>
      <c r="BS68" s="54"/>
      <c r="BT68" s="52">
        <v>0</v>
      </c>
    </row>
    <row r="69" spans="1:72">
      <c r="A69" s="55"/>
      <c r="B69" s="49"/>
      <c r="C69" s="48" t="s">
        <v>167</v>
      </c>
      <c r="D69" s="49" t="s">
        <v>296</v>
      </c>
      <c r="E69" s="49"/>
      <c r="F69" s="50" t="s">
        <v>297</v>
      </c>
      <c r="G69" s="50"/>
      <c r="H69" s="51">
        <v>0</v>
      </c>
      <c r="I69" s="52"/>
      <c r="J69" s="53"/>
      <c r="K69" s="53"/>
      <c r="L69" s="53"/>
      <c r="M69" s="53"/>
      <c r="N69" s="53"/>
      <c r="O69" s="53"/>
      <c r="P69" s="53"/>
      <c r="Q69" s="53"/>
      <c r="R69" s="53"/>
      <c r="S69" s="53"/>
      <c r="T69" s="53"/>
      <c r="U69" s="53"/>
      <c r="V69" s="53"/>
      <c r="W69" s="52"/>
      <c r="X69" s="53"/>
      <c r="Y69" s="53"/>
      <c r="Z69" s="53"/>
      <c r="AA69" s="53"/>
      <c r="AB69" s="53"/>
      <c r="AC69" s="53"/>
      <c r="AD69" s="53"/>
      <c r="AE69" s="53"/>
      <c r="AF69" s="53"/>
      <c r="AG69" s="53"/>
      <c r="AH69" s="53"/>
      <c r="AI69" s="53"/>
      <c r="AJ69" s="53"/>
      <c r="AK69" s="53"/>
      <c r="AL69" s="53"/>
      <c r="AM69" s="53"/>
      <c r="AN69" s="53"/>
      <c r="AO69" s="53"/>
      <c r="AP69" s="53"/>
      <c r="AQ69" s="53"/>
      <c r="AR69" s="53"/>
      <c r="AS69" s="53"/>
      <c r="AT69" s="52"/>
      <c r="AU69" s="53"/>
      <c r="AV69" s="53"/>
      <c r="AW69" s="53"/>
      <c r="AX69" s="53"/>
      <c r="AY69" s="53"/>
      <c r="AZ69" s="52"/>
      <c r="BA69" s="53"/>
      <c r="BB69" s="53"/>
      <c r="BC69" s="53"/>
      <c r="BD69" s="53"/>
      <c r="BE69" s="53"/>
      <c r="BF69" s="53"/>
      <c r="BG69" s="53"/>
      <c r="BH69" s="53"/>
      <c r="BI69" s="53"/>
      <c r="BJ69" s="53"/>
      <c r="BK69" s="53"/>
      <c r="BL69" s="53"/>
      <c r="BM69" s="53"/>
      <c r="BN69" s="53"/>
      <c r="BO69" s="52"/>
      <c r="BP69" s="53"/>
      <c r="BQ69" s="53"/>
      <c r="BR69" s="54"/>
      <c r="BS69" s="54"/>
      <c r="BT69" s="52">
        <v>0</v>
      </c>
    </row>
    <row r="70" spans="1:72">
      <c r="A70" s="55"/>
      <c r="B70" s="49"/>
      <c r="C70" s="48" t="s">
        <v>167</v>
      </c>
      <c r="D70" s="49" t="s">
        <v>298</v>
      </c>
      <c r="E70" s="49"/>
      <c r="F70" s="50" t="s">
        <v>299</v>
      </c>
      <c r="G70" s="50"/>
      <c r="H70" s="51">
        <v>0</v>
      </c>
      <c r="I70" s="52"/>
      <c r="J70" s="53"/>
      <c r="K70" s="53"/>
      <c r="L70" s="53"/>
      <c r="M70" s="53"/>
      <c r="N70" s="53"/>
      <c r="O70" s="53"/>
      <c r="P70" s="53"/>
      <c r="Q70" s="53"/>
      <c r="R70" s="53"/>
      <c r="S70" s="53"/>
      <c r="T70" s="53"/>
      <c r="U70" s="53"/>
      <c r="V70" s="53"/>
      <c r="W70" s="52"/>
      <c r="X70" s="53"/>
      <c r="Y70" s="53"/>
      <c r="Z70" s="53"/>
      <c r="AA70" s="53"/>
      <c r="AB70" s="53"/>
      <c r="AC70" s="53"/>
      <c r="AD70" s="53"/>
      <c r="AE70" s="53"/>
      <c r="AF70" s="53"/>
      <c r="AG70" s="53"/>
      <c r="AH70" s="53"/>
      <c r="AI70" s="53"/>
      <c r="AJ70" s="53"/>
      <c r="AK70" s="53"/>
      <c r="AL70" s="53"/>
      <c r="AM70" s="53"/>
      <c r="AN70" s="53"/>
      <c r="AO70" s="53"/>
      <c r="AP70" s="53"/>
      <c r="AQ70" s="53"/>
      <c r="AR70" s="53"/>
      <c r="AS70" s="53"/>
      <c r="AT70" s="52"/>
      <c r="AU70" s="53"/>
      <c r="AV70" s="53"/>
      <c r="AW70" s="53"/>
      <c r="AX70" s="53"/>
      <c r="AY70" s="53"/>
      <c r="AZ70" s="52"/>
      <c r="BA70" s="53"/>
      <c r="BB70" s="53"/>
      <c r="BC70" s="53"/>
      <c r="BD70" s="53"/>
      <c r="BE70" s="53"/>
      <c r="BF70" s="53"/>
      <c r="BG70" s="53"/>
      <c r="BH70" s="53"/>
      <c r="BI70" s="53"/>
      <c r="BJ70" s="53"/>
      <c r="BK70" s="53"/>
      <c r="BL70" s="53"/>
      <c r="BM70" s="53"/>
      <c r="BN70" s="53"/>
      <c r="BO70" s="52"/>
      <c r="BP70" s="53"/>
      <c r="BQ70" s="53"/>
      <c r="BR70" s="54"/>
      <c r="BS70" s="54"/>
      <c r="BT70" s="52">
        <v>0</v>
      </c>
    </row>
    <row r="71" spans="1:72">
      <c r="A71" s="55"/>
      <c r="B71" s="49"/>
      <c r="C71" s="48" t="s">
        <v>167</v>
      </c>
      <c r="D71" s="49" t="s">
        <v>300</v>
      </c>
      <c r="E71" s="49"/>
      <c r="F71" s="50" t="s">
        <v>301</v>
      </c>
      <c r="G71" s="50"/>
      <c r="H71" s="51">
        <v>0</v>
      </c>
      <c r="I71" s="52"/>
      <c r="J71" s="53"/>
      <c r="K71" s="53"/>
      <c r="L71" s="53"/>
      <c r="M71" s="53"/>
      <c r="N71" s="53"/>
      <c r="O71" s="53"/>
      <c r="P71" s="53"/>
      <c r="Q71" s="53"/>
      <c r="R71" s="53"/>
      <c r="S71" s="53"/>
      <c r="T71" s="53"/>
      <c r="U71" s="53"/>
      <c r="V71" s="53"/>
      <c r="W71" s="52"/>
      <c r="X71" s="53"/>
      <c r="Y71" s="53"/>
      <c r="Z71" s="53"/>
      <c r="AA71" s="53"/>
      <c r="AB71" s="53"/>
      <c r="AC71" s="53"/>
      <c r="AD71" s="53"/>
      <c r="AE71" s="53"/>
      <c r="AF71" s="53"/>
      <c r="AG71" s="53"/>
      <c r="AH71" s="53"/>
      <c r="AI71" s="53"/>
      <c r="AJ71" s="53"/>
      <c r="AK71" s="53"/>
      <c r="AL71" s="53"/>
      <c r="AM71" s="53"/>
      <c r="AN71" s="53"/>
      <c r="AO71" s="53"/>
      <c r="AP71" s="53"/>
      <c r="AQ71" s="53"/>
      <c r="AR71" s="53"/>
      <c r="AS71" s="53"/>
      <c r="AT71" s="52"/>
      <c r="AU71" s="53"/>
      <c r="AV71" s="53"/>
      <c r="AW71" s="53"/>
      <c r="AX71" s="53"/>
      <c r="AY71" s="53"/>
      <c r="AZ71" s="52"/>
      <c r="BA71" s="53"/>
      <c r="BB71" s="53"/>
      <c r="BC71" s="53"/>
      <c r="BD71" s="53"/>
      <c r="BE71" s="53"/>
      <c r="BF71" s="53"/>
      <c r="BG71" s="53"/>
      <c r="BH71" s="53"/>
      <c r="BI71" s="53"/>
      <c r="BJ71" s="53"/>
      <c r="BK71" s="53"/>
      <c r="BL71" s="53"/>
      <c r="BM71" s="53"/>
      <c r="BN71" s="53"/>
      <c r="BO71" s="52"/>
      <c r="BP71" s="53"/>
      <c r="BQ71" s="53"/>
      <c r="BR71" s="54"/>
      <c r="BS71" s="54"/>
      <c r="BT71" s="52">
        <v>0</v>
      </c>
    </row>
    <row r="72" spans="1:72">
      <c r="A72" s="55"/>
      <c r="B72" s="49"/>
      <c r="C72" s="48" t="s">
        <v>167</v>
      </c>
      <c r="D72" s="49" t="s">
        <v>302</v>
      </c>
      <c r="E72" s="49"/>
      <c r="F72" s="50" t="s">
        <v>303</v>
      </c>
      <c r="G72" s="50"/>
      <c r="H72" s="51">
        <v>0</v>
      </c>
      <c r="I72" s="52"/>
      <c r="J72" s="53"/>
      <c r="K72" s="53"/>
      <c r="L72" s="53"/>
      <c r="M72" s="53"/>
      <c r="N72" s="53"/>
      <c r="O72" s="53"/>
      <c r="P72" s="53"/>
      <c r="Q72" s="53"/>
      <c r="R72" s="53"/>
      <c r="S72" s="53"/>
      <c r="T72" s="53"/>
      <c r="U72" s="53"/>
      <c r="V72" s="53"/>
      <c r="W72" s="52"/>
      <c r="X72" s="53"/>
      <c r="Y72" s="53"/>
      <c r="Z72" s="53"/>
      <c r="AA72" s="53"/>
      <c r="AB72" s="53"/>
      <c r="AC72" s="53"/>
      <c r="AD72" s="53"/>
      <c r="AE72" s="53"/>
      <c r="AF72" s="53"/>
      <c r="AG72" s="53"/>
      <c r="AH72" s="53"/>
      <c r="AI72" s="53"/>
      <c r="AJ72" s="53"/>
      <c r="AK72" s="53"/>
      <c r="AL72" s="53"/>
      <c r="AM72" s="53"/>
      <c r="AN72" s="53"/>
      <c r="AO72" s="53"/>
      <c r="AP72" s="53"/>
      <c r="AQ72" s="53"/>
      <c r="AR72" s="53"/>
      <c r="AS72" s="53"/>
      <c r="AT72" s="52"/>
      <c r="AU72" s="53"/>
      <c r="AV72" s="53"/>
      <c r="AW72" s="53"/>
      <c r="AX72" s="53"/>
      <c r="AY72" s="53"/>
      <c r="AZ72" s="52"/>
      <c r="BA72" s="53"/>
      <c r="BB72" s="53"/>
      <c r="BC72" s="53"/>
      <c r="BD72" s="53"/>
      <c r="BE72" s="53"/>
      <c r="BF72" s="53"/>
      <c r="BG72" s="53"/>
      <c r="BH72" s="53"/>
      <c r="BI72" s="53"/>
      <c r="BJ72" s="53"/>
      <c r="BK72" s="53"/>
      <c r="BL72" s="53"/>
      <c r="BM72" s="53"/>
      <c r="BN72" s="53"/>
      <c r="BO72" s="52"/>
      <c r="BP72" s="53"/>
      <c r="BQ72" s="53"/>
      <c r="BR72" s="54"/>
      <c r="BS72" s="54">
        <v>0</v>
      </c>
      <c r="BT72" s="52"/>
    </row>
    <row r="73" spans="1:72">
      <c r="A73" s="55"/>
      <c r="B73" s="49"/>
      <c r="C73" s="48" t="s">
        <v>167</v>
      </c>
      <c r="D73" s="49" t="s">
        <v>304</v>
      </c>
      <c r="E73" s="49"/>
      <c r="F73" s="50" t="s">
        <v>305</v>
      </c>
      <c r="G73" s="50"/>
      <c r="H73" s="51">
        <v>0</v>
      </c>
      <c r="I73" s="52"/>
      <c r="J73" s="53"/>
      <c r="K73" s="53"/>
      <c r="L73" s="53"/>
      <c r="M73" s="53"/>
      <c r="N73" s="53"/>
      <c r="O73" s="53"/>
      <c r="P73" s="53"/>
      <c r="Q73" s="53"/>
      <c r="R73" s="53"/>
      <c r="S73" s="53"/>
      <c r="T73" s="53"/>
      <c r="U73" s="53"/>
      <c r="V73" s="53"/>
      <c r="W73" s="52"/>
      <c r="X73" s="53"/>
      <c r="Y73" s="53"/>
      <c r="Z73" s="53"/>
      <c r="AA73" s="53"/>
      <c r="AB73" s="53"/>
      <c r="AC73" s="53"/>
      <c r="AD73" s="53"/>
      <c r="AE73" s="53"/>
      <c r="AF73" s="53"/>
      <c r="AG73" s="53"/>
      <c r="AH73" s="53"/>
      <c r="AI73" s="53"/>
      <c r="AJ73" s="53"/>
      <c r="AK73" s="53"/>
      <c r="AL73" s="53"/>
      <c r="AM73" s="53"/>
      <c r="AN73" s="53"/>
      <c r="AO73" s="53"/>
      <c r="AP73" s="53"/>
      <c r="AQ73" s="53"/>
      <c r="AR73" s="53"/>
      <c r="AS73" s="53"/>
      <c r="AT73" s="52"/>
      <c r="AU73" s="53"/>
      <c r="AV73" s="53"/>
      <c r="AW73" s="53"/>
      <c r="AX73" s="53"/>
      <c r="AY73" s="53"/>
      <c r="AZ73" s="52"/>
      <c r="BA73" s="53"/>
      <c r="BB73" s="53"/>
      <c r="BC73" s="53"/>
      <c r="BD73" s="53"/>
      <c r="BE73" s="53"/>
      <c r="BF73" s="53"/>
      <c r="BG73" s="53"/>
      <c r="BH73" s="53"/>
      <c r="BI73" s="53"/>
      <c r="BJ73" s="53"/>
      <c r="BK73" s="53"/>
      <c r="BL73" s="53"/>
      <c r="BM73" s="53"/>
      <c r="BN73" s="53"/>
      <c r="BO73" s="52"/>
      <c r="BP73" s="53"/>
      <c r="BQ73" s="53"/>
      <c r="BR73" s="54"/>
      <c r="BS73" s="54">
        <v>0</v>
      </c>
      <c r="BT73" s="52"/>
    </row>
    <row r="74" spans="1:72">
      <c r="A74" s="55"/>
      <c r="B74" s="49"/>
      <c r="C74" s="48" t="s">
        <v>167</v>
      </c>
      <c r="D74" s="49" t="s">
        <v>306</v>
      </c>
      <c r="E74" s="49"/>
      <c r="F74" s="50" t="s">
        <v>307</v>
      </c>
      <c r="G74" s="50"/>
      <c r="H74" s="51">
        <v>0</v>
      </c>
      <c r="I74" s="52"/>
      <c r="J74" s="53"/>
      <c r="K74" s="53"/>
      <c r="L74" s="53"/>
      <c r="M74" s="53"/>
      <c r="N74" s="53"/>
      <c r="O74" s="53"/>
      <c r="P74" s="53"/>
      <c r="Q74" s="53"/>
      <c r="R74" s="53"/>
      <c r="S74" s="53"/>
      <c r="T74" s="53"/>
      <c r="U74" s="53"/>
      <c r="V74" s="53"/>
      <c r="W74" s="52"/>
      <c r="X74" s="53"/>
      <c r="Y74" s="53"/>
      <c r="Z74" s="53"/>
      <c r="AA74" s="53"/>
      <c r="AB74" s="53"/>
      <c r="AC74" s="53"/>
      <c r="AD74" s="53"/>
      <c r="AE74" s="53"/>
      <c r="AF74" s="53"/>
      <c r="AG74" s="53"/>
      <c r="AH74" s="53"/>
      <c r="AI74" s="53"/>
      <c r="AJ74" s="53"/>
      <c r="AK74" s="53"/>
      <c r="AL74" s="53"/>
      <c r="AM74" s="53"/>
      <c r="AN74" s="53"/>
      <c r="AO74" s="53"/>
      <c r="AP74" s="53"/>
      <c r="AQ74" s="53"/>
      <c r="AR74" s="53"/>
      <c r="AS74" s="53"/>
      <c r="AT74" s="52"/>
      <c r="AU74" s="53"/>
      <c r="AV74" s="53"/>
      <c r="AW74" s="53"/>
      <c r="AX74" s="53"/>
      <c r="AY74" s="53"/>
      <c r="AZ74" s="52"/>
      <c r="BA74" s="53"/>
      <c r="BB74" s="53"/>
      <c r="BC74" s="53"/>
      <c r="BD74" s="53"/>
      <c r="BE74" s="53"/>
      <c r="BF74" s="53"/>
      <c r="BG74" s="53"/>
      <c r="BH74" s="53"/>
      <c r="BI74" s="53"/>
      <c r="BJ74" s="53"/>
      <c r="BK74" s="53"/>
      <c r="BL74" s="53"/>
      <c r="BM74" s="53"/>
      <c r="BN74" s="53"/>
      <c r="BO74" s="52"/>
      <c r="BP74" s="53"/>
      <c r="BQ74" s="53"/>
      <c r="BR74" s="54"/>
      <c r="BS74" s="54">
        <v>0</v>
      </c>
      <c r="BT74" s="52"/>
    </row>
    <row r="75" spans="1:72">
      <c r="A75" s="55"/>
      <c r="B75" s="49"/>
      <c r="C75" s="48" t="s">
        <v>167</v>
      </c>
      <c r="D75" s="49" t="s">
        <v>308</v>
      </c>
      <c r="E75" s="49"/>
      <c r="F75" s="50" t="s">
        <v>309</v>
      </c>
      <c r="G75" s="50"/>
      <c r="H75" s="51">
        <v>0</v>
      </c>
      <c r="I75" s="52"/>
      <c r="J75" s="53"/>
      <c r="K75" s="53"/>
      <c r="L75" s="53"/>
      <c r="M75" s="53"/>
      <c r="N75" s="53"/>
      <c r="O75" s="53"/>
      <c r="P75" s="53"/>
      <c r="Q75" s="53"/>
      <c r="R75" s="53"/>
      <c r="S75" s="53"/>
      <c r="T75" s="53"/>
      <c r="U75" s="53"/>
      <c r="V75" s="53"/>
      <c r="W75" s="52"/>
      <c r="X75" s="53"/>
      <c r="Y75" s="53"/>
      <c r="Z75" s="53"/>
      <c r="AA75" s="53"/>
      <c r="AB75" s="53"/>
      <c r="AC75" s="53"/>
      <c r="AD75" s="53"/>
      <c r="AE75" s="53"/>
      <c r="AF75" s="53"/>
      <c r="AG75" s="53"/>
      <c r="AH75" s="53"/>
      <c r="AI75" s="53"/>
      <c r="AJ75" s="53"/>
      <c r="AK75" s="53"/>
      <c r="AL75" s="53"/>
      <c r="AM75" s="53"/>
      <c r="AN75" s="53"/>
      <c r="AO75" s="53"/>
      <c r="AP75" s="53"/>
      <c r="AQ75" s="53"/>
      <c r="AR75" s="53"/>
      <c r="AS75" s="53"/>
      <c r="AT75" s="52"/>
      <c r="AU75" s="53"/>
      <c r="AV75" s="53"/>
      <c r="AW75" s="53"/>
      <c r="AX75" s="53"/>
      <c r="AY75" s="53"/>
      <c r="AZ75" s="52"/>
      <c r="BA75" s="53"/>
      <c r="BB75" s="53"/>
      <c r="BC75" s="53"/>
      <c r="BD75" s="53"/>
      <c r="BE75" s="53"/>
      <c r="BF75" s="53"/>
      <c r="BG75" s="53"/>
      <c r="BH75" s="53"/>
      <c r="BI75" s="53"/>
      <c r="BJ75" s="53"/>
      <c r="BK75" s="53"/>
      <c r="BL75" s="53"/>
      <c r="BM75" s="53"/>
      <c r="BN75" s="53"/>
      <c r="BO75" s="52"/>
      <c r="BP75" s="53"/>
      <c r="BQ75" s="53"/>
      <c r="BR75" s="54"/>
      <c r="BS75" s="54">
        <v>0</v>
      </c>
      <c r="BT75" s="52"/>
    </row>
    <row r="76" spans="1:72">
      <c r="A76" s="55"/>
      <c r="B76" s="49"/>
      <c r="C76" s="48" t="s">
        <v>167</v>
      </c>
      <c r="D76" s="49" t="s">
        <v>310</v>
      </c>
      <c r="E76" s="49"/>
      <c r="F76" s="50" t="s">
        <v>311</v>
      </c>
      <c r="G76" s="50"/>
      <c r="H76" s="51">
        <v>0</v>
      </c>
      <c r="I76" s="52"/>
      <c r="J76" s="53"/>
      <c r="K76" s="53"/>
      <c r="L76" s="53"/>
      <c r="M76" s="53"/>
      <c r="N76" s="53"/>
      <c r="O76" s="53"/>
      <c r="P76" s="53"/>
      <c r="Q76" s="53"/>
      <c r="R76" s="53"/>
      <c r="S76" s="53"/>
      <c r="T76" s="53"/>
      <c r="U76" s="53"/>
      <c r="V76" s="53"/>
      <c r="W76" s="52"/>
      <c r="X76" s="53"/>
      <c r="Y76" s="53"/>
      <c r="Z76" s="53"/>
      <c r="AA76" s="53"/>
      <c r="AB76" s="53"/>
      <c r="AC76" s="53"/>
      <c r="AD76" s="53"/>
      <c r="AE76" s="53"/>
      <c r="AF76" s="53"/>
      <c r="AG76" s="53"/>
      <c r="AH76" s="53"/>
      <c r="AI76" s="53"/>
      <c r="AJ76" s="53"/>
      <c r="AK76" s="53"/>
      <c r="AL76" s="53"/>
      <c r="AM76" s="53"/>
      <c r="AN76" s="53"/>
      <c r="AO76" s="53"/>
      <c r="AP76" s="53"/>
      <c r="AQ76" s="53"/>
      <c r="AR76" s="53"/>
      <c r="AS76" s="53"/>
      <c r="AT76" s="52"/>
      <c r="AU76" s="53"/>
      <c r="AV76" s="53"/>
      <c r="AW76" s="53"/>
      <c r="AX76" s="53"/>
      <c r="AY76" s="53"/>
      <c r="AZ76" s="52"/>
      <c r="BA76" s="53"/>
      <c r="BB76" s="53"/>
      <c r="BC76" s="53"/>
      <c r="BD76" s="53"/>
      <c r="BE76" s="53"/>
      <c r="BF76" s="53"/>
      <c r="BG76" s="53"/>
      <c r="BH76" s="53"/>
      <c r="BI76" s="53"/>
      <c r="BJ76" s="53"/>
      <c r="BK76" s="53"/>
      <c r="BL76" s="53"/>
      <c r="BM76" s="53"/>
      <c r="BN76" s="53"/>
      <c r="BO76" s="52"/>
      <c r="BP76" s="53"/>
      <c r="BQ76" s="53"/>
      <c r="BR76" s="54"/>
      <c r="BS76" s="54">
        <v>0</v>
      </c>
      <c r="BT76" s="52"/>
    </row>
    <row r="77" spans="1:72">
      <c r="A77" s="55"/>
      <c r="B77" s="49"/>
      <c r="C77" s="48" t="s">
        <v>167</v>
      </c>
      <c r="D77" s="49" t="s">
        <v>312</v>
      </c>
      <c r="E77" s="49"/>
      <c r="F77" s="50" t="s">
        <v>313</v>
      </c>
      <c r="G77" s="50"/>
      <c r="H77" s="51">
        <v>0</v>
      </c>
      <c r="I77" s="52"/>
      <c r="J77" s="53"/>
      <c r="K77" s="53"/>
      <c r="L77" s="53"/>
      <c r="M77" s="53"/>
      <c r="N77" s="53"/>
      <c r="O77" s="53"/>
      <c r="P77" s="53"/>
      <c r="Q77" s="53"/>
      <c r="R77" s="53"/>
      <c r="S77" s="53"/>
      <c r="T77" s="53"/>
      <c r="U77" s="53"/>
      <c r="V77" s="53"/>
      <c r="W77" s="52"/>
      <c r="X77" s="53"/>
      <c r="Y77" s="53"/>
      <c r="Z77" s="53"/>
      <c r="AA77" s="53"/>
      <c r="AB77" s="53"/>
      <c r="AC77" s="53"/>
      <c r="AD77" s="53"/>
      <c r="AE77" s="53"/>
      <c r="AF77" s="53"/>
      <c r="AG77" s="53"/>
      <c r="AH77" s="53"/>
      <c r="AI77" s="53"/>
      <c r="AJ77" s="53"/>
      <c r="AK77" s="53"/>
      <c r="AL77" s="53"/>
      <c r="AM77" s="53"/>
      <c r="AN77" s="53"/>
      <c r="AO77" s="53"/>
      <c r="AP77" s="53"/>
      <c r="AQ77" s="53"/>
      <c r="AR77" s="53"/>
      <c r="AS77" s="53"/>
      <c r="AT77" s="52"/>
      <c r="AU77" s="53"/>
      <c r="AV77" s="53"/>
      <c r="AW77" s="53"/>
      <c r="AX77" s="53"/>
      <c r="AY77" s="53"/>
      <c r="AZ77" s="52"/>
      <c r="BA77" s="53"/>
      <c r="BB77" s="53"/>
      <c r="BC77" s="53"/>
      <c r="BD77" s="53"/>
      <c r="BE77" s="53"/>
      <c r="BF77" s="53"/>
      <c r="BG77" s="53"/>
      <c r="BH77" s="53"/>
      <c r="BI77" s="53"/>
      <c r="BJ77" s="53"/>
      <c r="BK77" s="53"/>
      <c r="BL77" s="53"/>
      <c r="BM77" s="53"/>
      <c r="BN77" s="53"/>
      <c r="BO77" s="52"/>
      <c r="BP77" s="53"/>
      <c r="BQ77" s="53"/>
      <c r="BR77" s="54"/>
      <c r="BS77" s="54">
        <v>0</v>
      </c>
      <c r="BT77" s="52"/>
    </row>
    <row r="78" spans="1:72">
      <c r="A78" s="55"/>
      <c r="B78" s="49"/>
      <c r="C78" s="48" t="s">
        <v>167</v>
      </c>
      <c r="D78" s="49" t="s">
        <v>314</v>
      </c>
      <c r="E78" s="49"/>
      <c r="F78" s="50" t="s">
        <v>315</v>
      </c>
      <c r="G78" s="50"/>
      <c r="H78" s="51">
        <v>0</v>
      </c>
      <c r="I78" s="52"/>
      <c r="J78" s="53"/>
      <c r="K78" s="53"/>
      <c r="L78" s="53"/>
      <c r="M78" s="53"/>
      <c r="N78" s="53"/>
      <c r="O78" s="53"/>
      <c r="P78" s="53"/>
      <c r="Q78" s="53"/>
      <c r="R78" s="53"/>
      <c r="S78" s="53"/>
      <c r="T78" s="53"/>
      <c r="U78" s="53"/>
      <c r="V78" s="53"/>
      <c r="W78" s="52"/>
      <c r="X78" s="53"/>
      <c r="Y78" s="53"/>
      <c r="Z78" s="53"/>
      <c r="AA78" s="53"/>
      <c r="AB78" s="53"/>
      <c r="AC78" s="53"/>
      <c r="AD78" s="53"/>
      <c r="AE78" s="53"/>
      <c r="AF78" s="53"/>
      <c r="AG78" s="53"/>
      <c r="AH78" s="53"/>
      <c r="AI78" s="53"/>
      <c r="AJ78" s="53"/>
      <c r="AK78" s="53"/>
      <c r="AL78" s="53"/>
      <c r="AM78" s="53"/>
      <c r="AN78" s="53"/>
      <c r="AO78" s="53"/>
      <c r="AP78" s="53"/>
      <c r="AQ78" s="53"/>
      <c r="AR78" s="53"/>
      <c r="AS78" s="53"/>
      <c r="AT78" s="52"/>
      <c r="AU78" s="53"/>
      <c r="AV78" s="53"/>
      <c r="AW78" s="53"/>
      <c r="AX78" s="53"/>
      <c r="AY78" s="53"/>
      <c r="AZ78" s="52"/>
      <c r="BA78" s="53"/>
      <c r="BB78" s="53"/>
      <c r="BC78" s="53"/>
      <c r="BD78" s="53"/>
      <c r="BE78" s="53"/>
      <c r="BF78" s="53"/>
      <c r="BG78" s="53"/>
      <c r="BH78" s="53"/>
      <c r="BI78" s="53"/>
      <c r="BJ78" s="53"/>
      <c r="BK78" s="53"/>
      <c r="BL78" s="53"/>
      <c r="BM78" s="53"/>
      <c r="BN78" s="53"/>
      <c r="BO78" s="52"/>
      <c r="BP78" s="53"/>
      <c r="BQ78" s="53"/>
      <c r="BR78" s="54"/>
      <c r="BS78" s="54">
        <v>0</v>
      </c>
      <c r="BT78" s="52"/>
    </row>
    <row r="79" spans="1:72">
      <c r="A79" s="48" t="s">
        <v>167</v>
      </c>
      <c r="B79" s="49" t="s">
        <v>316</v>
      </c>
      <c r="C79" s="49"/>
      <c r="D79" s="49"/>
      <c r="E79" s="49"/>
      <c r="F79" s="50" t="s">
        <v>317</v>
      </c>
      <c r="G79" s="50"/>
      <c r="H79" s="51">
        <v>0</v>
      </c>
      <c r="I79" s="52"/>
      <c r="J79" s="53"/>
      <c r="K79" s="53"/>
      <c r="L79" s="53"/>
      <c r="M79" s="53"/>
      <c r="N79" s="53"/>
      <c r="O79" s="53"/>
      <c r="P79" s="53"/>
      <c r="Q79" s="53"/>
      <c r="R79" s="53"/>
      <c r="S79" s="53"/>
      <c r="T79" s="53"/>
      <c r="U79" s="53"/>
      <c r="V79" s="53"/>
      <c r="W79" s="52"/>
      <c r="X79" s="53"/>
      <c r="Y79" s="53"/>
      <c r="Z79" s="53"/>
      <c r="AA79" s="53"/>
      <c r="AB79" s="53"/>
      <c r="AC79" s="53"/>
      <c r="AD79" s="53"/>
      <c r="AE79" s="53"/>
      <c r="AF79" s="53"/>
      <c r="AG79" s="53"/>
      <c r="AH79" s="53"/>
      <c r="AI79" s="53"/>
      <c r="AJ79" s="53"/>
      <c r="AK79" s="53"/>
      <c r="AL79" s="53"/>
      <c r="AM79" s="53"/>
      <c r="AN79" s="53"/>
      <c r="AO79" s="53"/>
      <c r="AP79" s="53"/>
      <c r="AQ79" s="53"/>
      <c r="AR79" s="53"/>
      <c r="AS79" s="53"/>
      <c r="AT79" s="52"/>
      <c r="AU79" s="53"/>
      <c r="AV79" s="53"/>
      <c r="AW79" s="53"/>
      <c r="AX79" s="53"/>
      <c r="AY79" s="53"/>
      <c r="AZ79" s="52"/>
      <c r="BA79" s="53"/>
      <c r="BB79" s="53"/>
      <c r="BC79" s="53"/>
      <c r="BD79" s="53"/>
      <c r="BE79" s="53"/>
      <c r="BF79" s="53"/>
      <c r="BG79" s="53"/>
      <c r="BH79" s="53"/>
      <c r="BI79" s="53"/>
      <c r="BJ79" s="53"/>
      <c r="BK79" s="53"/>
      <c r="BL79" s="53"/>
      <c r="BM79" s="53"/>
      <c r="BN79" s="53"/>
      <c r="BO79" s="52"/>
      <c r="BP79" s="53"/>
      <c r="BQ79" s="53"/>
      <c r="BR79" s="54"/>
      <c r="BS79" s="54">
        <v>0</v>
      </c>
      <c r="BT79" s="52">
        <v>0</v>
      </c>
    </row>
    <row r="80" spans="1:72">
      <c r="A80" s="48"/>
      <c r="B80" s="48" t="s">
        <v>167</v>
      </c>
      <c r="C80" s="49" t="s">
        <v>318</v>
      </c>
      <c r="D80" s="49"/>
      <c r="E80" s="49"/>
      <c r="F80" s="50" t="s">
        <v>319</v>
      </c>
      <c r="G80" s="50"/>
      <c r="H80" s="51">
        <v>0</v>
      </c>
      <c r="I80" s="52"/>
      <c r="J80" s="53"/>
      <c r="K80" s="53"/>
      <c r="L80" s="53"/>
      <c r="M80" s="53"/>
      <c r="N80" s="53"/>
      <c r="O80" s="53"/>
      <c r="P80" s="53"/>
      <c r="Q80" s="53"/>
      <c r="R80" s="53"/>
      <c r="S80" s="53"/>
      <c r="T80" s="53"/>
      <c r="U80" s="53"/>
      <c r="V80" s="53"/>
      <c r="W80" s="52"/>
      <c r="X80" s="53"/>
      <c r="Y80" s="53"/>
      <c r="Z80" s="53"/>
      <c r="AA80" s="53"/>
      <c r="AB80" s="53"/>
      <c r="AC80" s="53"/>
      <c r="AD80" s="53"/>
      <c r="AE80" s="53"/>
      <c r="AF80" s="53"/>
      <c r="AG80" s="53"/>
      <c r="AH80" s="53"/>
      <c r="AI80" s="53"/>
      <c r="AJ80" s="53"/>
      <c r="AK80" s="53"/>
      <c r="AL80" s="53"/>
      <c r="AM80" s="53"/>
      <c r="AN80" s="53"/>
      <c r="AO80" s="53"/>
      <c r="AP80" s="53"/>
      <c r="AQ80" s="53"/>
      <c r="AR80" s="53"/>
      <c r="AS80" s="53"/>
      <c r="AT80" s="52"/>
      <c r="AU80" s="53"/>
      <c r="AV80" s="53"/>
      <c r="AW80" s="53"/>
      <c r="AX80" s="53"/>
      <c r="AY80" s="53"/>
      <c r="AZ80" s="52"/>
      <c r="BA80" s="53"/>
      <c r="BB80" s="53"/>
      <c r="BC80" s="53"/>
      <c r="BD80" s="53"/>
      <c r="BE80" s="53"/>
      <c r="BF80" s="53"/>
      <c r="BG80" s="53"/>
      <c r="BH80" s="53"/>
      <c r="BI80" s="53"/>
      <c r="BJ80" s="53"/>
      <c r="BK80" s="53"/>
      <c r="BL80" s="53"/>
      <c r="BM80" s="53"/>
      <c r="BN80" s="53"/>
      <c r="BO80" s="52"/>
      <c r="BP80" s="53"/>
      <c r="BQ80" s="53"/>
      <c r="BR80" s="54"/>
      <c r="BS80" s="54"/>
      <c r="BT80" s="52">
        <v>0</v>
      </c>
    </row>
    <row r="81" spans="1:72">
      <c r="A81" s="48"/>
      <c r="B81" s="48" t="s">
        <v>167</v>
      </c>
      <c r="C81" s="49" t="s">
        <v>320</v>
      </c>
      <c r="D81" s="49"/>
      <c r="E81" s="49"/>
      <c r="F81" s="50" t="s">
        <v>321</v>
      </c>
      <c r="G81" s="50"/>
      <c r="H81" s="51">
        <v>0</v>
      </c>
      <c r="I81" s="52"/>
      <c r="J81" s="53"/>
      <c r="K81" s="53"/>
      <c r="L81" s="53"/>
      <c r="M81" s="53"/>
      <c r="N81" s="53"/>
      <c r="O81" s="53"/>
      <c r="P81" s="53"/>
      <c r="Q81" s="53"/>
      <c r="R81" s="53"/>
      <c r="S81" s="53"/>
      <c r="T81" s="53"/>
      <c r="U81" s="53"/>
      <c r="V81" s="53"/>
      <c r="W81" s="52"/>
      <c r="X81" s="53"/>
      <c r="Y81" s="53"/>
      <c r="Z81" s="53"/>
      <c r="AA81" s="53"/>
      <c r="AB81" s="53"/>
      <c r="AC81" s="53"/>
      <c r="AD81" s="53"/>
      <c r="AE81" s="53"/>
      <c r="AF81" s="53"/>
      <c r="AG81" s="53"/>
      <c r="AH81" s="53"/>
      <c r="AI81" s="53"/>
      <c r="AJ81" s="53"/>
      <c r="AK81" s="53"/>
      <c r="AL81" s="53"/>
      <c r="AM81" s="53"/>
      <c r="AN81" s="53"/>
      <c r="AO81" s="53"/>
      <c r="AP81" s="53"/>
      <c r="AQ81" s="53"/>
      <c r="AR81" s="53"/>
      <c r="AS81" s="53"/>
      <c r="AT81" s="52"/>
      <c r="AU81" s="53"/>
      <c r="AV81" s="53"/>
      <c r="AW81" s="53"/>
      <c r="AX81" s="53"/>
      <c r="AY81" s="53"/>
      <c r="AZ81" s="52"/>
      <c r="BA81" s="53"/>
      <c r="BB81" s="53"/>
      <c r="BC81" s="53"/>
      <c r="BD81" s="53"/>
      <c r="BE81" s="53"/>
      <c r="BF81" s="53"/>
      <c r="BG81" s="53"/>
      <c r="BH81" s="53"/>
      <c r="BI81" s="53"/>
      <c r="BJ81" s="53"/>
      <c r="BK81" s="53"/>
      <c r="BL81" s="53"/>
      <c r="BM81" s="53"/>
      <c r="BN81" s="53"/>
      <c r="BO81" s="52"/>
      <c r="BP81" s="53"/>
      <c r="BQ81" s="53"/>
      <c r="BR81" s="54"/>
      <c r="BS81" s="54"/>
      <c r="BT81" s="52">
        <v>0</v>
      </c>
    </row>
    <row r="82" spans="1:72">
      <c r="A82" s="48"/>
      <c r="B82" s="48" t="s">
        <v>167</v>
      </c>
      <c r="C82" s="49" t="s">
        <v>322</v>
      </c>
      <c r="D82" s="49"/>
      <c r="E82" s="49"/>
      <c r="F82" s="50" t="s">
        <v>323</v>
      </c>
      <c r="G82" s="50"/>
      <c r="H82" s="51">
        <v>0</v>
      </c>
      <c r="I82" s="52"/>
      <c r="J82" s="53"/>
      <c r="K82" s="53"/>
      <c r="L82" s="53"/>
      <c r="M82" s="53"/>
      <c r="N82" s="53"/>
      <c r="O82" s="53"/>
      <c r="P82" s="53"/>
      <c r="Q82" s="53"/>
      <c r="R82" s="53"/>
      <c r="S82" s="53"/>
      <c r="T82" s="53"/>
      <c r="U82" s="53"/>
      <c r="V82" s="53"/>
      <c r="W82" s="52"/>
      <c r="X82" s="53"/>
      <c r="Y82" s="53"/>
      <c r="Z82" s="53"/>
      <c r="AA82" s="53"/>
      <c r="AB82" s="53"/>
      <c r="AC82" s="53"/>
      <c r="AD82" s="53"/>
      <c r="AE82" s="53"/>
      <c r="AF82" s="53"/>
      <c r="AG82" s="53"/>
      <c r="AH82" s="53"/>
      <c r="AI82" s="53"/>
      <c r="AJ82" s="53"/>
      <c r="AK82" s="53"/>
      <c r="AL82" s="53"/>
      <c r="AM82" s="53"/>
      <c r="AN82" s="53"/>
      <c r="AO82" s="53"/>
      <c r="AP82" s="53"/>
      <c r="AQ82" s="53"/>
      <c r="AR82" s="53"/>
      <c r="AS82" s="53"/>
      <c r="AT82" s="52"/>
      <c r="AU82" s="53"/>
      <c r="AV82" s="53"/>
      <c r="AW82" s="53"/>
      <c r="AX82" s="53"/>
      <c r="AY82" s="53"/>
      <c r="AZ82" s="52"/>
      <c r="BA82" s="53"/>
      <c r="BB82" s="53"/>
      <c r="BC82" s="53"/>
      <c r="BD82" s="53"/>
      <c r="BE82" s="53"/>
      <c r="BF82" s="53"/>
      <c r="BG82" s="53"/>
      <c r="BH82" s="53"/>
      <c r="BI82" s="53"/>
      <c r="BJ82" s="53"/>
      <c r="BK82" s="53"/>
      <c r="BL82" s="53"/>
      <c r="BM82" s="53"/>
      <c r="BN82" s="53"/>
      <c r="BO82" s="52"/>
      <c r="BP82" s="53"/>
      <c r="BQ82" s="53"/>
      <c r="BR82" s="54"/>
      <c r="BS82" s="54"/>
      <c r="BT82" s="52">
        <v>0</v>
      </c>
    </row>
    <row r="83" spans="1:72">
      <c r="A83" s="48"/>
      <c r="B83" s="48" t="s">
        <v>167</v>
      </c>
      <c r="C83" s="49" t="s">
        <v>324</v>
      </c>
      <c r="D83" s="49"/>
      <c r="E83" s="49"/>
      <c r="F83" s="50" t="s">
        <v>325</v>
      </c>
      <c r="G83" s="50"/>
      <c r="H83" s="51">
        <v>0</v>
      </c>
      <c r="I83" s="52"/>
      <c r="J83" s="53"/>
      <c r="K83" s="53"/>
      <c r="L83" s="53"/>
      <c r="M83" s="53"/>
      <c r="N83" s="53"/>
      <c r="O83" s="53"/>
      <c r="P83" s="53"/>
      <c r="Q83" s="53"/>
      <c r="R83" s="53"/>
      <c r="S83" s="53"/>
      <c r="T83" s="53"/>
      <c r="U83" s="53"/>
      <c r="V83" s="53"/>
      <c r="W83" s="52"/>
      <c r="X83" s="53"/>
      <c r="Y83" s="53"/>
      <c r="Z83" s="53"/>
      <c r="AA83" s="53"/>
      <c r="AB83" s="53"/>
      <c r="AC83" s="53"/>
      <c r="AD83" s="53"/>
      <c r="AE83" s="53"/>
      <c r="AF83" s="53"/>
      <c r="AG83" s="53"/>
      <c r="AH83" s="53"/>
      <c r="AI83" s="53"/>
      <c r="AJ83" s="53"/>
      <c r="AK83" s="53"/>
      <c r="AL83" s="53"/>
      <c r="AM83" s="53"/>
      <c r="AN83" s="53"/>
      <c r="AO83" s="53"/>
      <c r="AP83" s="53"/>
      <c r="AQ83" s="53"/>
      <c r="AR83" s="53"/>
      <c r="AS83" s="53"/>
      <c r="AT83" s="52"/>
      <c r="AU83" s="53"/>
      <c r="AV83" s="53"/>
      <c r="AW83" s="53"/>
      <c r="AX83" s="53"/>
      <c r="AY83" s="53"/>
      <c r="AZ83" s="52"/>
      <c r="BA83" s="53"/>
      <c r="BB83" s="53"/>
      <c r="BC83" s="53"/>
      <c r="BD83" s="53"/>
      <c r="BE83" s="53"/>
      <c r="BF83" s="53"/>
      <c r="BG83" s="53"/>
      <c r="BH83" s="53"/>
      <c r="BI83" s="53"/>
      <c r="BJ83" s="53"/>
      <c r="BK83" s="53"/>
      <c r="BL83" s="53"/>
      <c r="BM83" s="53"/>
      <c r="BN83" s="53"/>
      <c r="BO83" s="52"/>
      <c r="BP83" s="53"/>
      <c r="BQ83" s="53"/>
      <c r="BR83" s="54"/>
      <c r="BS83" s="54"/>
      <c r="BT83" s="52">
        <v>0</v>
      </c>
    </row>
    <row r="84" spans="1:72">
      <c r="A84" s="48"/>
      <c r="B84" s="48" t="s">
        <v>167</v>
      </c>
      <c r="C84" s="49" t="s">
        <v>326</v>
      </c>
      <c r="D84" s="49"/>
      <c r="E84" s="49"/>
      <c r="F84" s="50" t="s">
        <v>327</v>
      </c>
      <c r="G84" s="50"/>
      <c r="H84" s="51">
        <v>0</v>
      </c>
      <c r="I84" s="52"/>
      <c r="J84" s="53"/>
      <c r="K84" s="53"/>
      <c r="L84" s="53"/>
      <c r="M84" s="53"/>
      <c r="N84" s="53"/>
      <c r="O84" s="53"/>
      <c r="P84" s="53"/>
      <c r="Q84" s="53"/>
      <c r="R84" s="53"/>
      <c r="S84" s="53"/>
      <c r="T84" s="53"/>
      <c r="U84" s="53"/>
      <c r="V84" s="53"/>
      <c r="W84" s="52"/>
      <c r="X84" s="53"/>
      <c r="Y84" s="53"/>
      <c r="Z84" s="53"/>
      <c r="AA84" s="53"/>
      <c r="AB84" s="53"/>
      <c r="AC84" s="53"/>
      <c r="AD84" s="53"/>
      <c r="AE84" s="53"/>
      <c r="AF84" s="53"/>
      <c r="AG84" s="53"/>
      <c r="AH84" s="53"/>
      <c r="AI84" s="53"/>
      <c r="AJ84" s="53"/>
      <c r="AK84" s="53"/>
      <c r="AL84" s="53"/>
      <c r="AM84" s="53"/>
      <c r="AN84" s="53"/>
      <c r="AO84" s="53"/>
      <c r="AP84" s="53"/>
      <c r="AQ84" s="53"/>
      <c r="AR84" s="53"/>
      <c r="AS84" s="53"/>
      <c r="AT84" s="52"/>
      <c r="AU84" s="53"/>
      <c r="AV84" s="53"/>
      <c r="AW84" s="53"/>
      <c r="AX84" s="53"/>
      <c r="AY84" s="53"/>
      <c r="AZ84" s="52"/>
      <c r="BA84" s="53"/>
      <c r="BB84" s="53"/>
      <c r="BC84" s="53"/>
      <c r="BD84" s="53"/>
      <c r="BE84" s="53"/>
      <c r="BF84" s="53"/>
      <c r="BG84" s="53"/>
      <c r="BH84" s="53"/>
      <c r="BI84" s="53"/>
      <c r="BJ84" s="53"/>
      <c r="BK84" s="53"/>
      <c r="BL84" s="53"/>
      <c r="BM84" s="53"/>
      <c r="BN84" s="53"/>
      <c r="BO84" s="52"/>
      <c r="BP84" s="53"/>
      <c r="BQ84" s="53"/>
      <c r="BR84" s="54"/>
      <c r="BS84" s="54">
        <v>0</v>
      </c>
      <c r="BT84" s="52"/>
    </row>
    <row r="85" spans="1:72">
      <c r="A85" s="48"/>
      <c r="B85" s="48" t="s">
        <v>167</v>
      </c>
      <c r="C85" s="49" t="s">
        <v>328</v>
      </c>
      <c r="D85" s="49"/>
      <c r="E85" s="49"/>
      <c r="F85" s="50" t="s">
        <v>329</v>
      </c>
      <c r="G85" s="50"/>
      <c r="H85" s="51">
        <v>0</v>
      </c>
      <c r="I85" s="52"/>
      <c r="J85" s="53"/>
      <c r="K85" s="53"/>
      <c r="L85" s="53"/>
      <c r="M85" s="53"/>
      <c r="N85" s="53"/>
      <c r="O85" s="53"/>
      <c r="P85" s="53"/>
      <c r="Q85" s="53"/>
      <c r="R85" s="53"/>
      <c r="S85" s="53"/>
      <c r="T85" s="53"/>
      <c r="U85" s="53"/>
      <c r="V85" s="53"/>
      <c r="W85" s="52"/>
      <c r="X85" s="53"/>
      <c r="Y85" s="53"/>
      <c r="Z85" s="53"/>
      <c r="AA85" s="53"/>
      <c r="AB85" s="53"/>
      <c r="AC85" s="53"/>
      <c r="AD85" s="53"/>
      <c r="AE85" s="53"/>
      <c r="AF85" s="53"/>
      <c r="AG85" s="53"/>
      <c r="AH85" s="53"/>
      <c r="AI85" s="53"/>
      <c r="AJ85" s="53"/>
      <c r="AK85" s="53"/>
      <c r="AL85" s="53"/>
      <c r="AM85" s="53"/>
      <c r="AN85" s="53"/>
      <c r="AO85" s="53"/>
      <c r="AP85" s="53"/>
      <c r="AQ85" s="53"/>
      <c r="AR85" s="53"/>
      <c r="AS85" s="53"/>
      <c r="AT85" s="52"/>
      <c r="AU85" s="53"/>
      <c r="AV85" s="53"/>
      <c r="AW85" s="53"/>
      <c r="AX85" s="53"/>
      <c r="AY85" s="53"/>
      <c r="AZ85" s="52"/>
      <c r="BA85" s="53"/>
      <c r="BB85" s="53"/>
      <c r="BC85" s="53"/>
      <c r="BD85" s="53"/>
      <c r="BE85" s="53"/>
      <c r="BF85" s="53"/>
      <c r="BG85" s="53"/>
      <c r="BH85" s="53"/>
      <c r="BI85" s="53"/>
      <c r="BJ85" s="53"/>
      <c r="BK85" s="53"/>
      <c r="BL85" s="53"/>
      <c r="BM85" s="53"/>
      <c r="BN85" s="53"/>
      <c r="BO85" s="52"/>
      <c r="BP85" s="53"/>
      <c r="BQ85" s="53"/>
      <c r="BR85" s="54"/>
      <c r="BS85" s="54">
        <v>0</v>
      </c>
      <c r="BT85" s="52"/>
    </row>
    <row r="86" spans="1:72">
      <c r="A86" s="48" t="s">
        <v>167</v>
      </c>
      <c r="B86" s="49" t="s">
        <v>217</v>
      </c>
      <c r="C86" s="49"/>
      <c r="D86" s="49"/>
      <c r="E86" s="49"/>
      <c r="F86" s="50" t="s">
        <v>330</v>
      </c>
      <c r="G86" s="50"/>
      <c r="H86" s="51">
        <v>0</v>
      </c>
      <c r="I86" s="52">
        <v>0</v>
      </c>
      <c r="J86" s="53"/>
      <c r="K86" s="53"/>
      <c r="L86" s="53"/>
      <c r="M86" s="53"/>
      <c r="N86" s="53"/>
      <c r="O86" s="53"/>
      <c r="P86" s="53">
        <v>0</v>
      </c>
      <c r="Q86" s="53"/>
      <c r="R86" s="53">
        <v>0</v>
      </c>
      <c r="S86" s="53"/>
      <c r="T86" s="53"/>
      <c r="U86" s="53"/>
      <c r="V86" s="53"/>
      <c r="W86" s="52"/>
      <c r="X86" s="53"/>
      <c r="Y86" s="53"/>
      <c r="Z86" s="53"/>
      <c r="AA86" s="53"/>
      <c r="AB86" s="53"/>
      <c r="AC86" s="53"/>
      <c r="AD86" s="53"/>
      <c r="AE86" s="53"/>
      <c r="AF86" s="53"/>
      <c r="AG86" s="53"/>
      <c r="AH86" s="53"/>
      <c r="AI86" s="53"/>
      <c r="AJ86" s="53"/>
      <c r="AK86" s="53"/>
      <c r="AL86" s="53"/>
      <c r="AM86" s="53"/>
      <c r="AN86" s="53"/>
      <c r="AO86" s="53"/>
      <c r="AP86" s="53"/>
      <c r="AQ86" s="53"/>
      <c r="AR86" s="53"/>
      <c r="AS86" s="53"/>
      <c r="AT86" s="52">
        <v>0</v>
      </c>
      <c r="AU86" s="53"/>
      <c r="AV86" s="53">
        <v>0</v>
      </c>
      <c r="AW86" s="53"/>
      <c r="AX86" s="53"/>
      <c r="AY86" s="53"/>
      <c r="AZ86" s="52"/>
      <c r="BA86" s="53"/>
      <c r="BB86" s="53"/>
      <c r="BC86" s="53"/>
      <c r="BD86" s="53"/>
      <c r="BE86" s="53"/>
      <c r="BF86" s="53"/>
      <c r="BG86" s="53"/>
      <c r="BH86" s="53"/>
      <c r="BI86" s="53"/>
      <c r="BJ86" s="53"/>
      <c r="BK86" s="53"/>
      <c r="BL86" s="53"/>
      <c r="BM86" s="53"/>
      <c r="BN86" s="53"/>
      <c r="BO86" s="52"/>
      <c r="BP86" s="53"/>
      <c r="BQ86" s="53"/>
      <c r="BR86" s="54"/>
      <c r="BS86" s="54"/>
      <c r="BT86" s="52"/>
    </row>
    <row r="87" spans="1:72">
      <c r="A87" s="48" t="s">
        <v>167</v>
      </c>
      <c r="B87" s="49" t="s">
        <v>219</v>
      </c>
      <c r="C87" s="49"/>
      <c r="D87" s="49"/>
      <c r="E87" s="49"/>
      <c r="F87" s="50" t="s">
        <v>331</v>
      </c>
      <c r="G87" s="50"/>
      <c r="H87" s="51">
        <v>61.120664946976206</v>
      </c>
      <c r="I87" s="52"/>
      <c r="J87" s="53"/>
      <c r="K87" s="53"/>
      <c r="L87" s="53"/>
      <c r="M87" s="53"/>
      <c r="N87" s="53"/>
      <c r="O87" s="53"/>
      <c r="P87" s="53"/>
      <c r="Q87" s="53"/>
      <c r="R87" s="53"/>
      <c r="S87" s="53"/>
      <c r="T87" s="53"/>
      <c r="U87" s="53"/>
      <c r="V87" s="53"/>
      <c r="W87" s="52"/>
      <c r="X87" s="53"/>
      <c r="Y87" s="53"/>
      <c r="Z87" s="53"/>
      <c r="AA87" s="53"/>
      <c r="AB87" s="53"/>
      <c r="AC87" s="53"/>
      <c r="AD87" s="53"/>
      <c r="AE87" s="53"/>
      <c r="AF87" s="53"/>
      <c r="AG87" s="53"/>
      <c r="AH87" s="53"/>
      <c r="AI87" s="53"/>
      <c r="AJ87" s="53"/>
      <c r="AK87" s="53"/>
      <c r="AL87" s="53"/>
      <c r="AM87" s="53"/>
      <c r="AN87" s="53"/>
      <c r="AO87" s="53"/>
      <c r="AP87" s="53"/>
      <c r="AQ87" s="53"/>
      <c r="AR87" s="53"/>
      <c r="AS87" s="53"/>
      <c r="AT87" s="52">
        <v>61.120664946976206</v>
      </c>
      <c r="AU87" s="53"/>
      <c r="AV87" s="53"/>
      <c r="AW87" s="53">
        <v>61.120664946976206</v>
      </c>
      <c r="AX87" s="53"/>
      <c r="AY87" s="53">
        <v>0</v>
      </c>
      <c r="AZ87" s="52"/>
      <c r="BA87" s="53"/>
      <c r="BB87" s="53"/>
      <c r="BC87" s="53"/>
      <c r="BD87" s="53"/>
      <c r="BE87" s="53"/>
      <c r="BF87" s="53"/>
      <c r="BG87" s="53"/>
      <c r="BH87" s="53"/>
      <c r="BI87" s="53"/>
      <c r="BJ87" s="53"/>
      <c r="BK87" s="53"/>
      <c r="BL87" s="53"/>
      <c r="BM87" s="53"/>
      <c r="BN87" s="53"/>
      <c r="BO87" s="52"/>
      <c r="BP87" s="53"/>
      <c r="BQ87" s="53"/>
      <c r="BR87" s="54"/>
      <c r="BS87" s="54"/>
      <c r="BT87" s="52"/>
    </row>
    <row r="88" spans="1:72">
      <c r="A88" s="48" t="s">
        <v>167</v>
      </c>
      <c r="B88" s="49" t="s">
        <v>221</v>
      </c>
      <c r="C88" s="49"/>
      <c r="D88" s="49"/>
      <c r="E88" s="49"/>
      <c r="F88" s="50" t="s">
        <v>332</v>
      </c>
      <c r="G88" s="50"/>
      <c r="H88" s="51">
        <v>0</v>
      </c>
      <c r="I88" s="52">
        <v>0</v>
      </c>
      <c r="J88" s="53"/>
      <c r="K88" s="53"/>
      <c r="L88" s="53"/>
      <c r="M88" s="53"/>
      <c r="N88" s="53"/>
      <c r="O88" s="53"/>
      <c r="P88" s="53"/>
      <c r="Q88" s="53">
        <v>0</v>
      </c>
      <c r="R88" s="53"/>
      <c r="S88" s="53"/>
      <c r="T88" s="53"/>
      <c r="U88" s="53"/>
      <c r="V88" s="53"/>
      <c r="W88" s="52"/>
      <c r="X88" s="53"/>
      <c r="Y88" s="53"/>
      <c r="Z88" s="53"/>
      <c r="AA88" s="53"/>
      <c r="AB88" s="53"/>
      <c r="AC88" s="53"/>
      <c r="AD88" s="53"/>
      <c r="AE88" s="53"/>
      <c r="AF88" s="53"/>
      <c r="AG88" s="53"/>
      <c r="AH88" s="53"/>
      <c r="AI88" s="53"/>
      <c r="AJ88" s="53"/>
      <c r="AK88" s="53"/>
      <c r="AL88" s="53"/>
      <c r="AM88" s="53"/>
      <c r="AN88" s="53"/>
      <c r="AO88" s="53"/>
      <c r="AP88" s="53"/>
      <c r="AQ88" s="53"/>
      <c r="AR88" s="53"/>
      <c r="AS88" s="53"/>
      <c r="AT88" s="52">
        <v>0</v>
      </c>
      <c r="AU88" s="53"/>
      <c r="AV88" s="53"/>
      <c r="AW88" s="53"/>
      <c r="AX88" s="53">
        <v>0</v>
      </c>
      <c r="AY88" s="53"/>
      <c r="AZ88" s="52"/>
      <c r="BA88" s="53"/>
      <c r="BB88" s="53"/>
      <c r="BC88" s="53"/>
      <c r="BD88" s="53"/>
      <c r="BE88" s="53"/>
      <c r="BF88" s="53"/>
      <c r="BG88" s="53"/>
      <c r="BH88" s="53"/>
      <c r="BI88" s="53"/>
      <c r="BJ88" s="53"/>
      <c r="BK88" s="53"/>
      <c r="BL88" s="53"/>
      <c r="BM88" s="53"/>
      <c r="BN88" s="53"/>
      <c r="BO88" s="52"/>
      <c r="BP88" s="53"/>
      <c r="BQ88" s="53"/>
      <c r="BR88" s="54"/>
      <c r="BS88" s="54"/>
      <c r="BT88" s="52"/>
    </row>
    <row r="89" spans="1:72">
      <c r="A89" s="48" t="s">
        <v>167</v>
      </c>
      <c r="B89" s="49" t="s">
        <v>223</v>
      </c>
      <c r="C89" s="49"/>
      <c r="D89" s="49"/>
      <c r="E89" s="49"/>
      <c r="F89" s="50" t="s">
        <v>333</v>
      </c>
      <c r="G89" s="50"/>
      <c r="H89" s="51">
        <v>16162.391325117034</v>
      </c>
      <c r="I89" s="52"/>
      <c r="J89" s="53"/>
      <c r="K89" s="53"/>
      <c r="L89" s="53"/>
      <c r="M89" s="53"/>
      <c r="N89" s="53"/>
      <c r="O89" s="53"/>
      <c r="P89" s="53"/>
      <c r="Q89" s="53"/>
      <c r="R89" s="53"/>
      <c r="S89" s="53"/>
      <c r="T89" s="53"/>
      <c r="U89" s="53"/>
      <c r="V89" s="53"/>
      <c r="W89" s="52">
        <v>16162.391325117034</v>
      </c>
      <c r="X89" s="53"/>
      <c r="Y89" s="53"/>
      <c r="Z89" s="53"/>
      <c r="AA89" s="53"/>
      <c r="AB89" s="53"/>
      <c r="AC89" s="53">
        <v>423.68873602751501</v>
      </c>
      <c r="AD89" s="53"/>
      <c r="AE89" s="53">
        <v>452.54132034011656</v>
      </c>
      <c r="AF89" s="53">
        <v>4083.7632559472627</v>
      </c>
      <c r="AG89" s="53"/>
      <c r="AH89" s="53"/>
      <c r="AI89" s="53">
        <v>426.2205025317665</v>
      </c>
      <c r="AJ89" s="53">
        <v>446.76124964173113</v>
      </c>
      <c r="AK89" s="53">
        <v>1572.8002292920607</v>
      </c>
      <c r="AL89" s="53">
        <v>6683.7919174548579</v>
      </c>
      <c r="AM89" s="53">
        <v>1669.0551256329416</v>
      </c>
      <c r="AN89" s="53"/>
      <c r="AO89" s="53"/>
      <c r="AP89" s="53"/>
      <c r="AQ89" s="53">
        <v>403.76898824878185</v>
      </c>
      <c r="AR89" s="53"/>
      <c r="AS89" s="53"/>
      <c r="AT89" s="52"/>
      <c r="AU89" s="53"/>
      <c r="AV89" s="53"/>
      <c r="AW89" s="53"/>
      <c r="AX89" s="53"/>
      <c r="AY89" s="53"/>
      <c r="AZ89" s="52"/>
      <c r="BA89" s="53"/>
      <c r="BB89" s="53"/>
      <c r="BC89" s="53"/>
      <c r="BD89" s="53"/>
      <c r="BE89" s="53"/>
      <c r="BF89" s="53"/>
      <c r="BG89" s="53"/>
      <c r="BH89" s="53"/>
      <c r="BI89" s="53"/>
      <c r="BJ89" s="53"/>
      <c r="BK89" s="53"/>
      <c r="BL89" s="53"/>
      <c r="BM89" s="53"/>
      <c r="BN89" s="53"/>
      <c r="BO89" s="52"/>
      <c r="BP89" s="53"/>
      <c r="BQ89" s="53"/>
      <c r="BR89" s="54"/>
      <c r="BS89" s="54"/>
      <c r="BT89" s="52"/>
    </row>
    <row r="90" spans="1:72">
      <c r="A90" s="48" t="s">
        <v>167</v>
      </c>
      <c r="B90" s="49" t="s">
        <v>334</v>
      </c>
      <c r="C90" s="49"/>
      <c r="D90" s="49"/>
      <c r="E90" s="49"/>
      <c r="F90" s="50" t="s">
        <v>335</v>
      </c>
      <c r="G90" s="50"/>
      <c r="H90" s="51">
        <v>0</v>
      </c>
      <c r="I90" s="52">
        <v>0</v>
      </c>
      <c r="J90" s="53"/>
      <c r="K90" s="53"/>
      <c r="L90" s="53"/>
      <c r="M90" s="53"/>
      <c r="N90" s="53"/>
      <c r="O90" s="53">
        <v>0</v>
      </c>
      <c r="P90" s="53"/>
      <c r="Q90" s="53"/>
      <c r="R90" s="53"/>
      <c r="S90" s="53"/>
      <c r="T90" s="53"/>
      <c r="U90" s="53"/>
      <c r="V90" s="53"/>
      <c r="W90" s="52"/>
      <c r="X90" s="53"/>
      <c r="Y90" s="53"/>
      <c r="Z90" s="53"/>
      <c r="AA90" s="53"/>
      <c r="AB90" s="53"/>
      <c r="AC90" s="53"/>
      <c r="AD90" s="53"/>
      <c r="AE90" s="53"/>
      <c r="AF90" s="53"/>
      <c r="AG90" s="53"/>
      <c r="AH90" s="53"/>
      <c r="AI90" s="53"/>
      <c r="AJ90" s="53"/>
      <c r="AK90" s="53"/>
      <c r="AL90" s="53"/>
      <c r="AM90" s="53"/>
      <c r="AN90" s="53"/>
      <c r="AO90" s="53"/>
      <c r="AP90" s="53"/>
      <c r="AQ90" s="53"/>
      <c r="AR90" s="53"/>
      <c r="AS90" s="53"/>
      <c r="AT90" s="52"/>
      <c r="AU90" s="53"/>
      <c r="AV90" s="53"/>
      <c r="AW90" s="53"/>
      <c r="AX90" s="53"/>
      <c r="AY90" s="53"/>
      <c r="AZ90" s="52"/>
      <c r="BA90" s="53"/>
      <c r="BB90" s="53"/>
      <c r="BC90" s="53"/>
      <c r="BD90" s="53"/>
      <c r="BE90" s="53"/>
      <c r="BF90" s="53"/>
      <c r="BG90" s="53"/>
      <c r="BH90" s="53"/>
      <c r="BI90" s="53"/>
      <c r="BJ90" s="53"/>
      <c r="BK90" s="53"/>
      <c r="BL90" s="53"/>
      <c r="BM90" s="53"/>
      <c r="BN90" s="53"/>
      <c r="BO90" s="52"/>
      <c r="BP90" s="53"/>
      <c r="BQ90" s="53"/>
      <c r="BR90" s="54"/>
      <c r="BS90" s="54"/>
      <c r="BT90" s="52"/>
    </row>
    <row r="91" spans="1:72">
      <c r="A91" s="48" t="s">
        <v>167</v>
      </c>
      <c r="B91" s="49" t="s">
        <v>237</v>
      </c>
      <c r="C91" s="49"/>
      <c r="D91" s="49"/>
      <c r="E91" s="49"/>
      <c r="F91" s="50" t="s">
        <v>336</v>
      </c>
      <c r="G91" s="50"/>
      <c r="H91" s="51">
        <v>0</v>
      </c>
      <c r="I91" s="52">
        <v>0</v>
      </c>
      <c r="J91" s="53"/>
      <c r="K91" s="53"/>
      <c r="L91" s="53"/>
      <c r="M91" s="53"/>
      <c r="N91" s="53"/>
      <c r="O91" s="53"/>
      <c r="P91" s="53"/>
      <c r="Q91" s="53"/>
      <c r="R91" s="53"/>
      <c r="S91" s="53">
        <v>0</v>
      </c>
      <c r="T91" s="53"/>
      <c r="U91" s="53">
        <v>0</v>
      </c>
      <c r="V91" s="53"/>
      <c r="W91" s="52"/>
      <c r="X91" s="53"/>
      <c r="Y91" s="53"/>
      <c r="Z91" s="53"/>
      <c r="AA91" s="53"/>
      <c r="AB91" s="53"/>
      <c r="AC91" s="53"/>
      <c r="AD91" s="53"/>
      <c r="AE91" s="53"/>
      <c r="AF91" s="53"/>
      <c r="AG91" s="53"/>
      <c r="AH91" s="53"/>
      <c r="AI91" s="53"/>
      <c r="AJ91" s="53"/>
      <c r="AK91" s="53"/>
      <c r="AL91" s="53"/>
      <c r="AM91" s="53"/>
      <c r="AN91" s="53"/>
      <c r="AO91" s="53"/>
      <c r="AP91" s="53"/>
      <c r="AQ91" s="53"/>
      <c r="AR91" s="53"/>
      <c r="AS91" s="53"/>
      <c r="AT91" s="52"/>
      <c r="AU91" s="53"/>
      <c r="AV91" s="53"/>
      <c r="AW91" s="53"/>
      <c r="AX91" s="53"/>
      <c r="AY91" s="53"/>
      <c r="AZ91" s="52"/>
      <c r="BA91" s="53"/>
      <c r="BB91" s="53"/>
      <c r="BC91" s="53"/>
      <c r="BD91" s="53"/>
      <c r="BE91" s="53"/>
      <c r="BF91" s="53"/>
      <c r="BG91" s="53"/>
      <c r="BH91" s="53"/>
      <c r="BI91" s="53"/>
      <c r="BJ91" s="53"/>
      <c r="BK91" s="53"/>
      <c r="BL91" s="53"/>
      <c r="BM91" s="53"/>
      <c r="BN91" s="53"/>
      <c r="BO91" s="52"/>
      <c r="BP91" s="53"/>
      <c r="BQ91" s="53"/>
      <c r="BR91" s="54"/>
      <c r="BS91" s="54"/>
      <c r="BT91" s="52"/>
    </row>
    <row r="92" spans="1:72">
      <c r="A92" s="48" t="s">
        <v>167</v>
      </c>
      <c r="B92" s="49" t="s">
        <v>337</v>
      </c>
      <c r="C92" s="49"/>
      <c r="D92" s="49"/>
      <c r="E92" s="49"/>
      <c r="F92" s="50" t="s">
        <v>338</v>
      </c>
      <c r="G92" s="50"/>
      <c r="H92" s="51">
        <v>0</v>
      </c>
      <c r="I92" s="52"/>
      <c r="J92" s="53"/>
      <c r="K92" s="53"/>
      <c r="L92" s="53"/>
      <c r="M92" s="53"/>
      <c r="N92" s="53"/>
      <c r="O92" s="53"/>
      <c r="P92" s="53"/>
      <c r="Q92" s="53"/>
      <c r="R92" s="53"/>
      <c r="S92" s="53"/>
      <c r="T92" s="53"/>
      <c r="U92" s="53"/>
      <c r="V92" s="53"/>
      <c r="W92" s="52"/>
      <c r="X92" s="53"/>
      <c r="Y92" s="53"/>
      <c r="Z92" s="53"/>
      <c r="AA92" s="53"/>
      <c r="AB92" s="53"/>
      <c r="AC92" s="53"/>
      <c r="AD92" s="53"/>
      <c r="AE92" s="53"/>
      <c r="AF92" s="53"/>
      <c r="AG92" s="53"/>
      <c r="AH92" s="53"/>
      <c r="AI92" s="53"/>
      <c r="AJ92" s="53"/>
      <c r="AK92" s="53"/>
      <c r="AL92" s="53"/>
      <c r="AM92" s="53"/>
      <c r="AN92" s="53"/>
      <c r="AO92" s="53"/>
      <c r="AP92" s="53"/>
      <c r="AQ92" s="53"/>
      <c r="AR92" s="53"/>
      <c r="AS92" s="53"/>
      <c r="AT92" s="52"/>
      <c r="AU92" s="53"/>
      <c r="AV92" s="53"/>
      <c r="AW92" s="53"/>
      <c r="AX92" s="53"/>
      <c r="AY92" s="53"/>
      <c r="AZ92" s="52">
        <v>0</v>
      </c>
      <c r="BA92" s="53"/>
      <c r="BB92" s="53"/>
      <c r="BC92" s="53"/>
      <c r="BD92" s="53"/>
      <c r="BE92" s="53"/>
      <c r="BF92" s="53"/>
      <c r="BG92" s="53">
        <v>0</v>
      </c>
      <c r="BH92" s="53"/>
      <c r="BI92" s="53"/>
      <c r="BJ92" s="53"/>
      <c r="BK92" s="53"/>
      <c r="BL92" s="53"/>
      <c r="BM92" s="53"/>
      <c r="BN92" s="53"/>
      <c r="BO92" s="52"/>
      <c r="BP92" s="53"/>
      <c r="BQ92" s="53"/>
      <c r="BR92" s="54"/>
      <c r="BS92" s="54"/>
      <c r="BT92" s="52"/>
    </row>
    <row r="93" spans="1:72">
      <c r="A93" s="48" t="s">
        <v>167</v>
      </c>
      <c r="B93" s="49" t="s">
        <v>339</v>
      </c>
      <c r="C93" s="49"/>
      <c r="D93" s="49"/>
      <c r="E93" s="49"/>
      <c r="F93" s="50" t="s">
        <v>340</v>
      </c>
      <c r="G93" s="50"/>
      <c r="H93" s="51">
        <v>344.79793637145315</v>
      </c>
      <c r="I93" s="52"/>
      <c r="J93" s="53"/>
      <c r="K93" s="53"/>
      <c r="L93" s="53"/>
      <c r="M93" s="53"/>
      <c r="N93" s="53"/>
      <c r="O93" s="53"/>
      <c r="P93" s="53"/>
      <c r="Q93" s="53"/>
      <c r="R93" s="53"/>
      <c r="S93" s="53"/>
      <c r="T93" s="53"/>
      <c r="U93" s="53"/>
      <c r="V93" s="53"/>
      <c r="W93" s="52"/>
      <c r="X93" s="53"/>
      <c r="Y93" s="53"/>
      <c r="Z93" s="53"/>
      <c r="AA93" s="53"/>
      <c r="AB93" s="53"/>
      <c r="AC93" s="53"/>
      <c r="AD93" s="53"/>
      <c r="AE93" s="53"/>
      <c r="AF93" s="53"/>
      <c r="AG93" s="53"/>
      <c r="AH93" s="53"/>
      <c r="AI93" s="53"/>
      <c r="AJ93" s="53"/>
      <c r="AK93" s="53"/>
      <c r="AL93" s="53"/>
      <c r="AM93" s="53"/>
      <c r="AN93" s="53"/>
      <c r="AO93" s="53"/>
      <c r="AP93" s="53"/>
      <c r="AQ93" s="53"/>
      <c r="AR93" s="53"/>
      <c r="AS93" s="53"/>
      <c r="AT93" s="52"/>
      <c r="AU93" s="53"/>
      <c r="AV93" s="53"/>
      <c r="AW93" s="53"/>
      <c r="AX93" s="53"/>
      <c r="AY93" s="53"/>
      <c r="AZ93" s="52"/>
      <c r="BA93" s="53"/>
      <c r="BB93" s="53"/>
      <c r="BC93" s="53"/>
      <c r="BD93" s="53"/>
      <c r="BE93" s="53"/>
      <c r="BF93" s="53"/>
      <c r="BG93" s="53"/>
      <c r="BH93" s="53"/>
      <c r="BI93" s="53"/>
      <c r="BJ93" s="53"/>
      <c r="BK93" s="53"/>
      <c r="BL93" s="53"/>
      <c r="BM93" s="53"/>
      <c r="BN93" s="53"/>
      <c r="BO93" s="52"/>
      <c r="BP93" s="53"/>
      <c r="BQ93" s="53"/>
      <c r="BR93" s="54"/>
      <c r="BS93" s="54">
        <v>344.79793637145315</v>
      </c>
      <c r="BT93" s="52"/>
    </row>
    <row r="94" spans="1:72">
      <c r="A94" s="55"/>
      <c r="B94" s="48" t="s">
        <v>167</v>
      </c>
      <c r="C94" s="49" t="s">
        <v>341</v>
      </c>
      <c r="D94" s="49"/>
      <c r="E94" s="49"/>
      <c r="F94" s="50" t="s">
        <v>342</v>
      </c>
      <c r="G94" s="50"/>
      <c r="H94" s="51">
        <v>0</v>
      </c>
      <c r="I94" s="52"/>
      <c r="J94" s="53"/>
      <c r="K94" s="53"/>
      <c r="L94" s="53"/>
      <c r="M94" s="53"/>
      <c r="N94" s="53"/>
      <c r="O94" s="53"/>
      <c r="P94" s="53"/>
      <c r="Q94" s="53"/>
      <c r="R94" s="53"/>
      <c r="S94" s="53"/>
      <c r="T94" s="53"/>
      <c r="U94" s="53"/>
      <c r="V94" s="53"/>
      <c r="W94" s="52"/>
      <c r="X94" s="53"/>
      <c r="Y94" s="53"/>
      <c r="Z94" s="53"/>
      <c r="AA94" s="53"/>
      <c r="AB94" s="53"/>
      <c r="AC94" s="53"/>
      <c r="AD94" s="53"/>
      <c r="AE94" s="53"/>
      <c r="AF94" s="53"/>
      <c r="AG94" s="53"/>
      <c r="AH94" s="53"/>
      <c r="AI94" s="53"/>
      <c r="AJ94" s="53"/>
      <c r="AK94" s="53"/>
      <c r="AL94" s="53"/>
      <c r="AM94" s="53"/>
      <c r="AN94" s="53"/>
      <c r="AO94" s="53"/>
      <c r="AP94" s="53"/>
      <c r="AQ94" s="53"/>
      <c r="AR94" s="53"/>
      <c r="AS94" s="53"/>
      <c r="AT94" s="52"/>
      <c r="AU94" s="53"/>
      <c r="AV94" s="53"/>
      <c r="AW94" s="53"/>
      <c r="AX94" s="53"/>
      <c r="AY94" s="53"/>
      <c r="AZ94" s="52"/>
      <c r="BA94" s="53"/>
      <c r="BB94" s="53"/>
      <c r="BC94" s="53"/>
      <c r="BD94" s="53"/>
      <c r="BE94" s="53"/>
      <c r="BF94" s="53"/>
      <c r="BG94" s="53"/>
      <c r="BH94" s="53"/>
      <c r="BI94" s="53"/>
      <c r="BJ94" s="53"/>
      <c r="BK94" s="53"/>
      <c r="BL94" s="53"/>
      <c r="BM94" s="53"/>
      <c r="BN94" s="53"/>
      <c r="BO94" s="52"/>
      <c r="BP94" s="53"/>
      <c r="BQ94" s="53"/>
      <c r="BR94" s="54"/>
      <c r="BS94" s="54">
        <v>0</v>
      </c>
      <c r="BT94" s="52"/>
    </row>
    <row r="95" spans="1:72">
      <c r="A95" s="55"/>
      <c r="B95" s="48" t="s">
        <v>167</v>
      </c>
      <c r="C95" s="49" t="s">
        <v>343</v>
      </c>
      <c r="D95" s="49"/>
      <c r="E95" s="49"/>
      <c r="F95" s="50" t="s">
        <v>344</v>
      </c>
      <c r="G95" s="50"/>
      <c r="H95" s="51">
        <v>0</v>
      </c>
      <c r="I95" s="52"/>
      <c r="J95" s="53"/>
      <c r="K95" s="53"/>
      <c r="L95" s="53"/>
      <c r="M95" s="53"/>
      <c r="N95" s="53"/>
      <c r="O95" s="53"/>
      <c r="P95" s="53"/>
      <c r="Q95" s="53"/>
      <c r="R95" s="53"/>
      <c r="S95" s="53"/>
      <c r="T95" s="53"/>
      <c r="U95" s="53"/>
      <c r="V95" s="53"/>
      <c r="W95" s="52"/>
      <c r="X95" s="53"/>
      <c r="Y95" s="53"/>
      <c r="Z95" s="53"/>
      <c r="AA95" s="53"/>
      <c r="AB95" s="53"/>
      <c r="AC95" s="53"/>
      <c r="AD95" s="53"/>
      <c r="AE95" s="53"/>
      <c r="AF95" s="53"/>
      <c r="AG95" s="53"/>
      <c r="AH95" s="53"/>
      <c r="AI95" s="53"/>
      <c r="AJ95" s="53"/>
      <c r="AK95" s="53"/>
      <c r="AL95" s="53"/>
      <c r="AM95" s="53"/>
      <c r="AN95" s="53"/>
      <c r="AO95" s="53"/>
      <c r="AP95" s="53"/>
      <c r="AQ95" s="53"/>
      <c r="AR95" s="53"/>
      <c r="AS95" s="53"/>
      <c r="AT95" s="52"/>
      <c r="AU95" s="53"/>
      <c r="AV95" s="53"/>
      <c r="AW95" s="53"/>
      <c r="AX95" s="53"/>
      <c r="AY95" s="53"/>
      <c r="AZ95" s="52"/>
      <c r="BA95" s="53"/>
      <c r="BB95" s="53"/>
      <c r="BC95" s="53"/>
      <c r="BD95" s="53"/>
      <c r="BE95" s="53"/>
      <c r="BF95" s="53"/>
      <c r="BG95" s="53"/>
      <c r="BH95" s="53"/>
      <c r="BI95" s="53"/>
      <c r="BJ95" s="53"/>
      <c r="BK95" s="53"/>
      <c r="BL95" s="53"/>
      <c r="BM95" s="53"/>
      <c r="BN95" s="53"/>
      <c r="BO95" s="52"/>
      <c r="BP95" s="53"/>
      <c r="BQ95" s="53"/>
      <c r="BR95" s="54"/>
      <c r="BS95" s="54">
        <v>0</v>
      </c>
      <c r="BT95" s="52"/>
    </row>
    <row r="96" spans="1:72">
      <c r="A96" s="55"/>
      <c r="B96" s="48" t="s">
        <v>167</v>
      </c>
      <c r="C96" s="49" t="s">
        <v>345</v>
      </c>
      <c r="D96" s="49"/>
      <c r="E96" s="49"/>
      <c r="F96" s="50" t="s">
        <v>346</v>
      </c>
      <c r="G96" s="50"/>
      <c r="H96" s="51">
        <v>232.70755708416928</v>
      </c>
      <c r="I96" s="52"/>
      <c r="J96" s="53"/>
      <c r="K96" s="53"/>
      <c r="L96" s="53"/>
      <c r="M96" s="53"/>
      <c r="N96" s="53"/>
      <c r="O96" s="53"/>
      <c r="P96" s="53"/>
      <c r="Q96" s="53"/>
      <c r="R96" s="53"/>
      <c r="S96" s="53"/>
      <c r="T96" s="53"/>
      <c r="U96" s="53"/>
      <c r="V96" s="53"/>
      <c r="W96" s="52"/>
      <c r="X96" s="53"/>
      <c r="Y96" s="53"/>
      <c r="Z96" s="53"/>
      <c r="AA96" s="53"/>
      <c r="AB96" s="53"/>
      <c r="AC96" s="53"/>
      <c r="AD96" s="53"/>
      <c r="AE96" s="53"/>
      <c r="AF96" s="53"/>
      <c r="AG96" s="53"/>
      <c r="AH96" s="53"/>
      <c r="AI96" s="53"/>
      <c r="AJ96" s="53"/>
      <c r="AK96" s="53"/>
      <c r="AL96" s="53"/>
      <c r="AM96" s="53"/>
      <c r="AN96" s="53"/>
      <c r="AO96" s="53"/>
      <c r="AP96" s="53"/>
      <c r="AQ96" s="53"/>
      <c r="AR96" s="53"/>
      <c r="AS96" s="53"/>
      <c r="AT96" s="52"/>
      <c r="AU96" s="53"/>
      <c r="AV96" s="53"/>
      <c r="AW96" s="53"/>
      <c r="AX96" s="53"/>
      <c r="AY96" s="53"/>
      <c r="AZ96" s="52"/>
      <c r="BA96" s="53"/>
      <c r="BB96" s="53"/>
      <c r="BC96" s="53"/>
      <c r="BD96" s="53"/>
      <c r="BE96" s="53"/>
      <c r="BF96" s="53"/>
      <c r="BG96" s="53"/>
      <c r="BH96" s="53"/>
      <c r="BI96" s="53"/>
      <c r="BJ96" s="53"/>
      <c r="BK96" s="53"/>
      <c r="BL96" s="53"/>
      <c r="BM96" s="53"/>
      <c r="BN96" s="53"/>
      <c r="BO96" s="52"/>
      <c r="BP96" s="53"/>
      <c r="BQ96" s="53"/>
      <c r="BR96" s="54"/>
      <c r="BS96" s="54">
        <v>232.70755708416928</v>
      </c>
      <c r="BT96" s="52"/>
    </row>
    <row r="97" spans="1:72">
      <c r="A97" s="55"/>
      <c r="B97" s="48" t="s">
        <v>167</v>
      </c>
      <c r="C97" s="49" t="s">
        <v>347</v>
      </c>
      <c r="D97" s="49"/>
      <c r="E97" s="49"/>
      <c r="F97" s="50" t="s">
        <v>348</v>
      </c>
      <c r="G97" s="50"/>
      <c r="H97" s="51">
        <v>31.312697047864717</v>
      </c>
      <c r="I97" s="52"/>
      <c r="J97" s="53"/>
      <c r="K97" s="53"/>
      <c r="L97" s="53"/>
      <c r="M97" s="53"/>
      <c r="N97" s="53"/>
      <c r="O97" s="53"/>
      <c r="P97" s="53"/>
      <c r="Q97" s="53"/>
      <c r="R97" s="53"/>
      <c r="S97" s="53"/>
      <c r="T97" s="53"/>
      <c r="U97" s="53"/>
      <c r="V97" s="53"/>
      <c r="W97" s="52"/>
      <c r="X97" s="53"/>
      <c r="Y97" s="53"/>
      <c r="Z97" s="53"/>
      <c r="AA97" s="53"/>
      <c r="AB97" s="53"/>
      <c r="AC97" s="53"/>
      <c r="AD97" s="53"/>
      <c r="AE97" s="53"/>
      <c r="AF97" s="53"/>
      <c r="AG97" s="53"/>
      <c r="AH97" s="53"/>
      <c r="AI97" s="53"/>
      <c r="AJ97" s="53"/>
      <c r="AK97" s="53"/>
      <c r="AL97" s="53"/>
      <c r="AM97" s="53"/>
      <c r="AN97" s="53"/>
      <c r="AO97" s="53"/>
      <c r="AP97" s="53"/>
      <c r="AQ97" s="53"/>
      <c r="AR97" s="53"/>
      <c r="AS97" s="53"/>
      <c r="AT97" s="52"/>
      <c r="AU97" s="53"/>
      <c r="AV97" s="53"/>
      <c r="AW97" s="53"/>
      <c r="AX97" s="53"/>
      <c r="AY97" s="53"/>
      <c r="AZ97" s="52"/>
      <c r="BA97" s="53"/>
      <c r="BB97" s="53"/>
      <c r="BC97" s="53"/>
      <c r="BD97" s="53"/>
      <c r="BE97" s="53"/>
      <c r="BF97" s="53"/>
      <c r="BG97" s="53"/>
      <c r="BH97" s="53"/>
      <c r="BI97" s="53"/>
      <c r="BJ97" s="53"/>
      <c r="BK97" s="53"/>
      <c r="BL97" s="53"/>
      <c r="BM97" s="53"/>
      <c r="BN97" s="53"/>
      <c r="BO97" s="52"/>
      <c r="BP97" s="53"/>
      <c r="BQ97" s="53"/>
      <c r="BR97" s="54"/>
      <c r="BS97" s="54">
        <v>31.312697047864717</v>
      </c>
      <c r="BT97" s="52"/>
    </row>
    <row r="98" spans="1:72">
      <c r="A98" s="55"/>
      <c r="B98" s="48" t="s">
        <v>167</v>
      </c>
      <c r="C98" s="49" t="s">
        <v>349</v>
      </c>
      <c r="D98" s="49"/>
      <c r="E98" s="49"/>
      <c r="F98" s="50" t="s">
        <v>350</v>
      </c>
      <c r="G98" s="50"/>
      <c r="H98" s="51">
        <v>46.861564918314699</v>
      </c>
      <c r="I98" s="52"/>
      <c r="J98" s="53"/>
      <c r="K98" s="53"/>
      <c r="L98" s="53"/>
      <c r="M98" s="53"/>
      <c r="N98" s="53"/>
      <c r="O98" s="53"/>
      <c r="P98" s="53"/>
      <c r="Q98" s="53"/>
      <c r="R98" s="53"/>
      <c r="S98" s="53"/>
      <c r="T98" s="53"/>
      <c r="U98" s="53"/>
      <c r="V98" s="53"/>
      <c r="W98" s="52"/>
      <c r="X98" s="53"/>
      <c r="Y98" s="53"/>
      <c r="Z98" s="53"/>
      <c r="AA98" s="53"/>
      <c r="AB98" s="53"/>
      <c r="AC98" s="53"/>
      <c r="AD98" s="53"/>
      <c r="AE98" s="53"/>
      <c r="AF98" s="53"/>
      <c r="AG98" s="53"/>
      <c r="AH98" s="53"/>
      <c r="AI98" s="53"/>
      <c r="AJ98" s="53"/>
      <c r="AK98" s="53"/>
      <c r="AL98" s="53"/>
      <c r="AM98" s="53"/>
      <c r="AN98" s="53"/>
      <c r="AO98" s="53"/>
      <c r="AP98" s="53"/>
      <c r="AQ98" s="53"/>
      <c r="AR98" s="53"/>
      <c r="AS98" s="53"/>
      <c r="AT98" s="52"/>
      <c r="AU98" s="53"/>
      <c r="AV98" s="53"/>
      <c r="AW98" s="53"/>
      <c r="AX98" s="53"/>
      <c r="AY98" s="53"/>
      <c r="AZ98" s="52"/>
      <c r="BA98" s="53"/>
      <c r="BB98" s="53"/>
      <c r="BC98" s="53"/>
      <c r="BD98" s="53"/>
      <c r="BE98" s="53"/>
      <c r="BF98" s="53"/>
      <c r="BG98" s="53"/>
      <c r="BH98" s="53"/>
      <c r="BI98" s="53"/>
      <c r="BJ98" s="53"/>
      <c r="BK98" s="53"/>
      <c r="BL98" s="53"/>
      <c r="BM98" s="53"/>
      <c r="BN98" s="53"/>
      <c r="BO98" s="52"/>
      <c r="BP98" s="53"/>
      <c r="BQ98" s="53"/>
      <c r="BR98" s="54"/>
      <c r="BS98" s="54">
        <v>46.861564918314699</v>
      </c>
      <c r="BT98" s="52"/>
    </row>
    <row r="99" spans="1:72">
      <c r="A99" s="55"/>
      <c r="B99" s="48" t="s">
        <v>167</v>
      </c>
      <c r="C99" s="49" t="s">
        <v>351</v>
      </c>
      <c r="D99" s="49"/>
      <c r="E99" s="49"/>
      <c r="F99" s="50" t="s">
        <v>352</v>
      </c>
      <c r="G99" s="50"/>
      <c r="H99" s="51">
        <v>13.51867774911627</v>
      </c>
      <c r="I99" s="52"/>
      <c r="J99" s="53"/>
      <c r="K99" s="53"/>
      <c r="L99" s="53"/>
      <c r="M99" s="53"/>
      <c r="N99" s="53"/>
      <c r="O99" s="53"/>
      <c r="P99" s="53"/>
      <c r="Q99" s="53"/>
      <c r="R99" s="53"/>
      <c r="S99" s="53"/>
      <c r="T99" s="53"/>
      <c r="U99" s="53"/>
      <c r="V99" s="53"/>
      <c r="W99" s="52"/>
      <c r="X99" s="53"/>
      <c r="Y99" s="53"/>
      <c r="Z99" s="53"/>
      <c r="AA99" s="53"/>
      <c r="AB99" s="53"/>
      <c r="AC99" s="53"/>
      <c r="AD99" s="53"/>
      <c r="AE99" s="53"/>
      <c r="AF99" s="53"/>
      <c r="AG99" s="53"/>
      <c r="AH99" s="53"/>
      <c r="AI99" s="53"/>
      <c r="AJ99" s="53"/>
      <c r="AK99" s="53"/>
      <c r="AL99" s="53"/>
      <c r="AM99" s="53"/>
      <c r="AN99" s="53"/>
      <c r="AO99" s="53"/>
      <c r="AP99" s="53"/>
      <c r="AQ99" s="53"/>
      <c r="AR99" s="53"/>
      <c r="AS99" s="53"/>
      <c r="AT99" s="52"/>
      <c r="AU99" s="53"/>
      <c r="AV99" s="53"/>
      <c r="AW99" s="53"/>
      <c r="AX99" s="53"/>
      <c r="AY99" s="53"/>
      <c r="AZ99" s="52"/>
      <c r="BA99" s="53"/>
      <c r="BB99" s="53"/>
      <c r="BC99" s="53"/>
      <c r="BD99" s="53"/>
      <c r="BE99" s="53"/>
      <c r="BF99" s="53"/>
      <c r="BG99" s="53"/>
      <c r="BH99" s="53"/>
      <c r="BI99" s="53"/>
      <c r="BJ99" s="53"/>
      <c r="BK99" s="53"/>
      <c r="BL99" s="53"/>
      <c r="BM99" s="53"/>
      <c r="BN99" s="53"/>
      <c r="BO99" s="52"/>
      <c r="BP99" s="53"/>
      <c r="BQ99" s="53"/>
      <c r="BR99" s="54"/>
      <c r="BS99" s="54">
        <v>13.51867774911627</v>
      </c>
      <c r="BT99" s="52"/>
    </row>
    <row r="100" spans="1:72">
      <c r="A100" s="55"/>
      <c r="B100" s="48" t="s">
        <v>167</v>
      </c>
      <c r="C100" s="49" t="s">
        <v>353</v>
      </c>
      <c r="D100" s="49"/>
      <c r="E100" s="49"/>
      <c r="F100" s="50" t="s">
        <v>354</v>
      </c>
      <c r="G100" s="50"/>
      <c r="H100" s="51">
        <v>0</v>
      </c>
      <c r="I100" s="52"/>
      <c r="J100" s="53"/>
      <c r="K100" s="53"/>
      <c r="L100" s="53"/>
      <c r="M100" s="53"/>
      <c r="N100" s="53"/>
      <c r="O100" s="53"/>
      <c r="P100" s="53"/>
      <c r="Q100" s="53"/>
      <c r="R100" s="53"/>
      <c r="S100" s="53"/>
      <c r="T100" s="53"/>
      <c r="U100" s="53"/>
      <c r="V100" s="53"/>
      <c r="W100" s="52"/>
      <c r="X100" s="53"/>
      <c r="Y100" s="53"/>
      <c r="Z100" s="53"/>
      <c r="AA100" s="53"/>
      <c r="AB100" s="53"/>
      <c r="AC100" s="53"/>
      <c r="AD100" s="53"/>
      <c r="AE100" s="53"/>
      <c r="AF100" s="53"/>
      <c r="AG100" s="53"/>
      <c r="AH100" s="53"/>
      <c r="AI100" s="53"/>
      <c r="AJ100" s="53"/>
      <c r="AK100" s="53"/>
      <c r="AL100" s="53"/>
      <c r="AM100" s="53"/>
      <c r="AN100" s="53"/>
      <c r="AO100" s="53"/>
      <c r="AP100" s="53"/>
      <c r="AQ100" s="53"/>
      <c r="AR100" s="53"/>
      <c r="AS100" s="53"/>
      <c r="AT100" s="52"/>
      <c r="AU100" s="53"/>
      <c r="AV100" s="53"/>
      <c r="AW100" s="53"/>
      <c r="AX100" s="53"/>
      <c r="AY100" s="53"/>
      <c r="AZ100" s="52"/>
      <c r="BA100" s="53"/>
      <c r="BB100" s="53"/>
      <c r="BC100" s="53"/>
      <c r="BD100" s="53"/>
      <c r="BE100" s="53"/>
      <c r="BF100" s="53"/>
      <c r="BG100" s="53"/>
      <c r="BH100" s="53"/>
      <c r="BI100" s="53"/>
      <c r="BJ100" s="53"/>
      <c r="BK100" s="53"/>
      <c r="BL100" s="53"/>
      <c r="BM100" s="53"/>
      <c r="BN100" s="53"/>
      <c r="BO100" s="52"/>
      <c r="BP100" s="53"/>
      <c r="BQ100" s="53"/>
      <c r="BR100" s="54"/>
      <c r="BS100" s="54">
        <v>0</v>
      </c>
      <c r="BT100" s="52"/>
    </row>
    <row r="101" spans="1:72">
      <c r="A101" s="55"/>
      <c r="B101" s="48" t="s">
        <v>167</v>
      </c>
      <c r="C101" s="49" t="s">
        <v>355</v>
      </c>
      <c r="D101" s="49"/>
      <c r="E101" s="49"/>
      <c r="F101" s="50" t="s">
        <v>356</v>
      </c>
      <c r="G101" s="50"/>
      <c r="H101" s="51">
        <v>0</v>
      </c>
      <c r="I101" s="52"/>
      <c r="J101" s="53"/>
      <c r="K101" s="53"/>
      <c r="L101" s="53"/>
      <c r="M101" s="53"/>
      <c r="N101" s="53"/>
      <c r="O101" s="53"/>
      <c r="P101" s="53"/>
      <c r="Q101" s="53"/>
      <c r="R101" s="53"/>
      <c r="S101" s="53"/>
      <c r="T101" s="53"/>
      <c r="U101" s="53"/>
      <c r="V101" s="53"/>
      <c r="W101" s="52"/>
      <c r="X101" s="53"/>
      <c r="Y101" s="53"/>
      <c r="Z101" s="53"/>
      <c r="AA101" s="53"/>
      <c r="AB101" s="53"/>
      <c r="AC101" s="53"/>
      <c r="AD101" s="53"/>
      <c r="AE101" s="53"/>
      <c r="AF101" s="53"/>
      <c r="AG101" s="53"/>
      <c r="AH101" s="53"/>
      <c r="AI101" s="53"/>
      <c r="AJ101" s="53"/>
      <c r="AK101" s="53"/>
      <c r="AL101" s="53"/>
      <c r="AM101" s="53"/>
      <c r="AN101" s="53"/>
      <c r="AO101" s="53"/>
      <c r="AP101" s="53"/>
      <c r="AQ101" s="53"/>
      <c r="AR101" s="53"/>
      <c r="AS101" s="53"/>
      <c r="AT101" s="52"/>
      <c r="AU101" s="53"/>
      <c r="AV101" s="53"/>
      <c r="AW101" s="53"/>
      <c r="AX101" s="53"/>
      <c r="AY101" s="53"/>
      <c r="AZ101" s="52"/>
      <c r="BA101" s="53"/>
      <c r="BB101" s="53"/>
      <c r="BC101" s="53"/>
      <c r="BD101" s="53"/>
      <c r="BE101" s="53"/>
      <c r="BF101" s="53"/>
      <c r="BG101" s="53"/>
      <c r="BH101" s="53"/>
      <c r="BI101" s="53"/>
      <c r="BJ101" s="53"/>
      <c r="BK101" s="53"/>
      <c r="BL101" s="53"/>
      <c r="BM101" s="53"/>
      <c r="BN101" s="53"/>
      <c r="BO101" s="52"/>
      <c r="BP101" s="53"/>
      <c r="BQ101" s="53"/>
      <c r="BR101" s="54"/>
      <c r="BS101" s="54">
        <v>0</v>
      </c>
      <c r="BT101" s="52"/>
    </row>
    <row r="102" spans="1:72">
      <c r="A102" s="55"/>
      <c r="B102" s="48" t="s">
        <v>167</v>
      </c>
      <c r="C102" s="49" t="s">
        <v>357</v>
      </c>
      <c r="D102" s="49"/>
      <c r="E102" s="49"/>
      <c r="F102" s="50" t="s">
        <v>358</v>
      </c>
      <c r="G102" s="50"/>
      <c r="H102" s="51">
        <v>0</v>
      </c>
      <c r="I102" s="52"/>
      <c r="J102" s="53"/>
      <c r="K102" s="53"/>
      <c r="L102" s="53"/>
      <c r="M102" s="53"/>
      <c r="N102" s="53"/>
      <c r="O102" s="53"/>
      <c r="P102" s="53"/>
      <c r="Q102" s="53"/>
      <c r="R102" s="53"/>
      <c r="S102" s="53"/>
      <c r="T102" s="53"/>
      <c r="U102" s="53"/>
      <c r="V102" s="53"/>
      <c r="W102" s="52"/>
      <c r="X102" s="53"/>
      <c r="Y102" s="53"/>
      <c r="Z102" s="53"/>
      <c r="AA102" s="53"/>
      <c r="AB102" s="53"/>
      <c r="AC102" s="53"/>
      <c r="AD102" s="53"/>
      <c r="AE102" s="53"/>
      <c r="AF102" s="53"/>
      <c r="AG102" s="53"/>
      <c r="AH102" s="53"/>
      <c r="AI102" s="53"/>
      <c r="AJ102" s="53"/>
      <c r="AK102" s="53"/>
      <c r="AL102" s="53"/>
      <c r="AM102" s="53"/>
      <c r="AN102" s="53"/>
      <c r="AO102" s="53"/>
      <c r="AP102" s="53"/>
      <c r="AQ102" s="53"/>
      <c r="AR102" s="53"/>
      <c r="AS102" s="53"/>
      <c r="AT102" s="52"/>
      <c r="AU102" s="53"/>
      <c r="AV102" s="53"/>
      <c r="AW102" s="53"/>
      <c r="AX102" s="53"/>
      <c r="AY102" s="53"/>
      <c r="AZ102" s="52"/>
      <c r="BA102" s="53"/>
      <c r="BB102" s="53"/>
      <c r="BC102" s="53"/>
      <c r="BD102" s="53"/>
      <c r="BE102" s="53"/>
      <c r="BF102" s="53"/>
      <c r="BG102" s="53"/>
      <c r="BH102" s="53"/>
      <c r="BI102" s="53"/>
      <c r="BJ102" s="53"/>
      <c r="BK102" s="53"/>
      <c r="BL102" s="53"/>
      <c r="BM102" s="53"/>
      <c r="BN102" s="53"/>
      <c r="BO102" s="52"/>
      <c r="BP102" s="53"/>
      <c r="BQ102" s="53"/>
      <c r="BR102" s="54"/>
      <c r="BS102" s="54">
        <v>0</v>
      </c>
      <c r="BT102" s="52"/>
    </row>
    <row r="103" spans="1:72">
      <c r="A103" s="55"/>
      <c r="B103" s="48" t="s">
        <v>167</v>
      </c>
      <c r="C103" s="49" t="s">
        <v>359</v>
      </c>
      <c r="D103" s="49"/>
      <c r="E103" s="49"/>
      <c r="F103" s="50" t="s">
        <v>360</v>
      </c>
      <c r="G103" s="50"/>
      <c r="H103" s="51">
        <v>0</v>
      </c>
      <c r="I103" s="52"/>
      <c r="J103" s="53"/>
      <c r="K103" s="53"/>
      <c r="L103" s="53"/>
      <c r="M103" s="53"/>
      <c r="N103" s="53"/>
      <c r="O103" s="53"/>
      <c r="P103" s="53"/>
      <c r="Q103" s="53"/>
      <c r="R103" s="53"/>
      <c r="S103" s="53"/>
      <c r="T103" s="53"/>
      <c r="U103" s="53"/>
      <c r="V103" s="53"/>
      <c r="W103" s="52"/>
      <c r="X103" s="53"/>
      <c r="Y103" s="53"/>
      <c r="Z103" s="53"/>
      <c r="AA103" s="53"/>
      <c r="AB103" s="53"/>
      <c r="AC103" s="53"/>
      <c r="AD103" s="53"/>
      <c r="AE103" s="53"/>
      <c r="AF103" s="53"/>
      <c r="AG103" s="53"/>
      <c r="AH103" s="53"/>
      <c r="AI103" s="53"/>
      <c r="AJ103" s="53"/>
      <c r="AK103" s="53"/>
      <c r="AL103" s="53"/>
      <c r="AM103" s="53"/>
      <c r="AN103" s="53"/>
      <c r="AO103" s="53"/>
      <c r="AP103" s="53"/>
      <c r="AQ103" s="53"/>
      <c r="AR103" s="53"/>
      <c r="AS103" s="53"/>
      <c r="AT103" s="52"/>
      <c r="AU103" s="53"/>
      <c r="AV103" s="53"/>
      <c r="AW103" s="53"/>
      <c r="AX103" s="53"/>
      <c r="AY103" s="53"/>
      <c r="AZ103" s="52"/>
      <c r="BA103" s="53"/>
      <c r="BB103" s="53"/>
      <c r="BC103" s="53"/>
      <c r="BD103" s="53"/>
      <c r="BE103" s="53"/>
      <c r="BF103" s="53"/>
      <c r="BG103" s="53"/>
      <c r="BH103" s="53"/>
      <c r="BI103" s="53"/>
      <c r="BJ103" s="53"/>
      <c r="BK103" s="53"/>
      <c r="BL103" s="53"/>
      <c r="BM103" s="53"/>
      <c r="BN103" s="53"/>
      <c r="BO103" s="52"/>
      <c r="BP103" s="53"/>
      <c r="BQ103" s="53"/>
      <c r="BR103" s="54"/>
      <c r="BS103" s="54">
        <v>0</v>
      </c>
      <c r="BT103" s="52"/>
    </row>
    <row r="104" spans="1:72">
      <c r="A104" s="55"/>
      <c r="B104" s="48" t="s">
        <v>167</v>
      </c>
      <c r="C104" s="49" t="s">
        <v>361</v>
      </c>
      <c r="D104" s="49"/>
      <c r="E104" s="49"/>
      <c r="F104" s="50" t="s">
        <v>362</v>
      </c>
      <c r="G104" s="50"/>
      <c r="H104" s="51">
        <v>0</v>
      </c>
      <c r="I104" s="52"/>
      <c r="J104" s="53"/>
      <c r="K104" s="53"/>
      <c r="L104" s="53"/>
      <c r="M104" s="53"/>
      <c r="N104" s="53"/>
      <c r="O104" s="53"/>
      <c r="P104" s="53"/>
      <c r="Q104" s="53"/>
      <c r="R104" s="53"/>
      <c r="S104" s="53"/>
      <c r="T104" s="53"/>
      <c r="U104" s="53"/>
      <c r="V104" s="53"/>
      <c r="W104" s="52"/>
      <c r="X104" s="53"/>
      <c r="Y104" s="53"/>
      <c r="Z104" s="53"/>
      <c r="AA104" s="53"/>
      <c r="AB104" s="53"/>
      <c r="AC104" s="53"/>
      <c r="AD104" s="53"/>
      <c r="AE104" s="53"/>
      <c r="AF104" s="53"/>
      <c r="AG104" s="53"/>
      <c r="AH104" s="53"/>
      <c r="AI104" s="53"/>
      <c r="AJ104" s="53"/>
      <c r="AK104" s="53"/>
      <c r="AL104" s="53"/>
      <c r="AM104" s="53"/>
      <c r="AN104" s="53"/>
      <c r="AO104" s="53"/>
      <c r="AP104" s="53"/>
      <c r="AQ104" s="53"/>
      <c r="AR104" s="53"/>
      <c r="AS104" s="53"/>
      <c r="AT104" s="52"/>
      <c r="AU104" s="53"/>
      <c r="AV104" s="53"/>
      <c r="AW104" s="53"/>
      <c r="AX104" s="53"/>
      <c r="AY104" s="53"/>
      <c r="AZ104" s="52"/>
      <c r="BA104" s="53"/>
      <c r="BB104" s="53"/>
      <c r="BC104" s="53"/>
      <c r="BD104" s="53"/>
      <c r="BE104" s="53"/>
      <c r="BF104" s="53"/>
      <c r="BG104" s="53"/>
      <c r="BH104" s="53"/>
      <c r="BI104" s="53"/>
      <c r="BJ104" s="53"/>
      <c r="BK104" s="53"/>
      <c r="BL104" s="53"/>
      <c r="BM104" s="53"/>
      <c r="BN104" s="53"/>
      <c r="BO104" s="52"/>
      <c r="BP104" s="53"/>
      <c r="BQ104" s="53"/>
      <c r="BR104" s="54"/>
      <c r="BS104" s="54">
        <v>0</v>
      </c>
      <c r="BT104" s="52"/>
    </row>
    <row r="105" spans="1:72">
      <c r="A105" s="55"/>
      <c r="B105" s="48" t="s">
        <v>167</v>
      </c>
      <c r="C105" s="49" t="s">
        <v>363</v>
      </c>
      <c r="D105" s="49"/>
      <c r="E105" s="49"/>
      <c r="F105" s="50" t="s">
        <v>364</v>
      </c>
      <c r="G105" s="50"/>
      <c r="H105" s="51">
        <v>0</v>
      </c>
      <c r="I105" s="52"/>
      <c r="J105" s="53"/>
      <c r="K105" s="53"/>
      <c r="L105" s="53"/>
      <c r="M105" s="53"/>
      <c r="N105" s="53"/>
      <c r="O105" s="53"/>
      <c r="P105" s="53"/>
      <c r="Q105" s="53"/>
      <c r="R105" s="53"/>
      <c r="S105" s="53"/>
      <c r="T105" s="53"/>
      <c r="U105" s="53"/>
      <c r="V105" s="53"/>
      <c r="W105" s="52"/>
      <c r="X105" s="53"/>
      <c r="Y105" s="53"/>
      <c r="Z105" s="53"/>
      <c r="AA105" s="53"/>
      <c r="AB105" s="53"/>
      <c r="AC105" s="53"/>
      <c r="AD105" s="53"/>
      <c r="AE105" s="53"/>
      <c r="AF105" s="53"/>
      <c r="AG105" s="53"/>
      <c r="AH105" s="53"/>
      <c r="AI105" s="53"/>
      <c r="AJ105" s="53"/>
      <c r="AK105" s="53"/>
      <c r="AL105" s="53"/>
      <c r="AM105" s="53"/>
      <c r="AN105" s="53"/>
      <c r="AO105" s="53"/>
      <c r="AP105" s="53"/>
      <c r="AQ105" s="53"/>
      <c r="AR105" s="53"/>
      <c r="AS105" s="53"/>
      <c r="AT105" s="52"/>
      <c r="AU105" s="53"/>
      <c r="AV105" s="53"/>
      <c r="AW105" s="53"/>
      <c r="AX105" s="53"/>
      <c r="AY105" s="53"/>
      <c r="AZ105" s="52"/>
      <c r="BA105" s="53"/>
      <c r="BB105" s="53"/>
      <c r="BC105" s="53"/>
      <c r="BD105" s="53"/>
      <c r="BE105" s="53"/>
      <c r="BF105" s="53"/>
      <c r="BG105" s="53"/>
      <c r="BH105" s="53"/>
      <c r="BI105" s="53"/>
      <c r="BJ105" s="53"/>
      <c r="BK105" s="53"/>
      <c r="BL105" s="53"/>
      <c r="BM105" s="53"/>
      <c r="BN105" s="53"/>
      <c r="BO105" s="52"/>
      <c r="BP105" s="53"/>
      <c r="BQ105" s="53"/>
      <c r="BR105" s="54"/>
      <c r="BS105" s="54">
        <v>0</v>
      </c>
      <c r="BT105" s="52"/>
    </row>
    <row r="106" spans="1:72">
      <c r="A106" s="55"/>
      <c r="B106" s="48" t="s">
        <v>167</v>
      </c>
      <c r="C106" s="49" t="s">
        <v>365</v>
      </c>
      <c r="D106" s="49"/>
      <c r="E106" s="49"/>
      <c r="F106" s="50" t="s">
        <v>366</v>
      </c>
      <c r="G106" s="50"/>
      <c r="H106" s="51">
        <v>14.689022642591</v>
      </c>
      <c r="I106" s="52"/>
      <c r="J106" s="53"/>
      <c r="K106" s="53"/>
      <c r="L106" s="53"/>
      <c r="M106" s="53"/>
      <c r="N106" s="53"/>
      <c r="O106" s="53"/>
      <c r="P106" s="53"/>
      <c r="Q106" s="53"/>
      <c r="R106" s="53"/>
      <c r="S106" s="53"/>
      <c r="T106" s="53"/>
      <c r="U106" s="53"/>
      <c r="V106" s="53"/>
      <c r="W106" s="52"/>
      <c r="X106" s="53"/>
      <c r="Y106" s="53"/>
      <c r="Z106" s="53"/>
      <c r="AA106" s="53"/>
      <c r="AB106" s="53"/>
      <c r="AC106" s="53"/>
      <c r="AD106" s="53"/>
      <c r="AE106" s="53"/>
      <c r="AF106" s="53"/>
      <c r="AG106" s="53"/>
      <c r="AH106" s="53"/>
      <c r="AI106" s="53"/>
      <c r="AJ106" s="53"/>
      <c r="AK106" s="53"/>
      <c r="AL106" s="53"/>
      <c r="AM106" s="53"/>
      <c r="AN106" s="53"/>
      <c r="AO106" s="53"/>
      <c r="AP106" s="53"/>
      <c r="AQ106" s="53"/>
      <c r="AR106" s="53"/>
      <c r="AS106" s="53"/>
      <c r="AT106" s="52"/>
      <c r="AU106" s="53"/>
      <c r="AV106" s="53"/>
      <c r="AW106" s="53"/>
      <c r="AX106" s="53"/>
      <c r="AY106" s="53"/>
      <c r="AZ106" s="52"/>
      <c r="BA106" s="53"/>
      <c r="BB106" s="53"/>
      <c r="BC106" s="53"/>
      <c r="BD106" s="53"/>
      <c r="BE106" s="53"/>
      <c r="BF106" s="53"/>
      <c r="BG106" s="53"/>
      <c r="BH106" s="53"/>
      <c r="BI106" s="53"/>
      <c r="BJ106" s="53"/>
      <c r="BK106" s="53"/>
      <c r="BL106" s="53"/>
      <c r="BM106" s="53"/>
      <c r="BN106" s="53"/>
      <c r="BO106" s="52"/>
      <c r="BP106" s="53"/>
      <c r="BQ106" s="53"/>
      <c r="BR106" s="54"/>
      <c r="BS106" s="54">
        <v>14.689022642591</v>
      </c>
      <c r="BT106" s="52"/>
    </row>
    <row r="107" spans="1:72">
      <c r="A107" s="55"/>
      <c r="B107" s="48" t="s">
        <v>167</v>
      </c>
      <c r="C107" s="49" t="s">
        <v>367</v>
      </c>
      <c r="D107" s="49"/>
      <c r="E107" s="49"/>
      <c r="F107" s="50" t="s">
        <v>368</v>
      </c>
      <c r="G107" s="50"/>
      <c r="H107" s="51">
        <v>5.7084169293971527</v>
      </c>
      <c r="I107" s="52"/>
      <c r="J107" s="53"/>
      <c r="K107" s="53"/>
      <c r="L107" s="53"/>
      <c r="M107" s="53"/>
      <c r="N107" s="53"/>
      <c r="O107" s="53"/>
      <c r="P107" s="53"/>
      <c r="Q107" s="53"/>
      <c r="R107" s="53"/>
      <c r="S107" s="53"/>
      <c r="T107" s="53"/>
      <c r="U107" s="53"/>
      <c r="V107" s="53"/>
      <c r="W107" s="52"/>
      <c r="X107" s="53"/>
      <c r="Y107" s="53"/>
      <c r="Z107" s="53"/>
      <c r="AA107" s="53"/>
      <c r="AB107" s="53"/>
      <c r="AC107" s="53"/>
      <c r="AD107" s="53"/>
      <c r="AE107" s="53"/>
      <c r="AF107" s="53"/>
      <c r="AG107" s="53"/>
      <c r="AH107" s="53"/>
      <c r="AI107" s="53"/>
      <c r="AJ107" s="53"/>
      <c r="AK107" s="53"/>
      <c r="AL107" s="53"/>
      <c r="AM107" s="53"/>
      <c r="AN107" s="53"/>
      <c r="AO107" s="53"/>
      <c r="AP107" s="53"/>
      <c r="AQ107" s="53"/>
      <c r="AR107" s="53"/>
      <c r="AS107" s="53"/>
      <c r="AT107" s="52"/>
      <c r="AU107" s="53"/>
      <c r="AV107" s="53"/>
      <c r="AW107" s="53"/>
      <c r="AX107" s="53"/>
      <c r="AY107" s="53"/>
      <c r="AZ107" s="52"/>
      <c r="BA107" s="53"/>
      <c r="BB107" s="53"/>
      <c r="BC107" s="53"/>
      <c r="BD107" s="53"/>
      <c r="BE107" s="53"/>
      <c r="BF107" s="53"/>
      <c r="BG107" s="53"/>
      <c r="BH107" s="53"/>
      <c r="BI107" s="53"/>
      <c r="BJ107" s="53"/>
      <c r="BK107" s="53"/>
      <c r="BL107" s="53"/>
      <c r="BM107" s="53"/>
      <c r="BN107" s="53"/>
      <c r="BO107" s="52"/>
      <c r="BP107" s="53"/>
      <c r="BQ107" s="53"/>
      <c r="BR107" s="54"/>
      <c r="BS107" s="54">
        <v>5.7084169293971527</v>
      </c>
      <c r="BT107" s="52"/>
    </row>
    <row r="108" spans="1:72">
      <c r="A108" s="81"/>
      <c r="B108" s="56" t="s">
        <v>167</v>
      </c>
      <c r="C108" s="57" t="s">
        <v>369</v>
      </c>
      <c r="D108" s="57"/>
      <c r="E108" s="57"/>
      <c r="F108" s="58" t="s">
        <v>370</v>
      </c>
      <c r="G108" s="58"/>
      <c r="H108" s="59">
        <v>0</v>
      </c>
      <c r="I108" s="60"/>
      <c r="J108" s="61"/>
      <c r="K108" s="61"/>
      <c r="L108" s="61"/>
      <c r="M108" s="61"/>
      <c r="N108" s="61"/>
      <c r="O108" s="61"/>
      <c r="P108" s="61"/>
      <c r="Q108" s="61"/>
      <c r="R108" s="61"/>
      <c r="S108" s="61"/>
      <c r="T108" s="61"/>
      <c r="U108" s="61"/>
      <c r="V108" s="61"/>
      <c r="W108" s="60"/>
      <c r="X108" s="61"/>
      <c r="Y108" s="61"/>
      <c r="Z108" s="61"/>
      <c r="AA108" s="61"/>
      <c r="AB108" s="61"/>
      <c r="AC108" s="61"/>
      <c r="AD108" s="61"/>
      <c r="AE108" s="61"/>
      <c r="AF108" s="61"/>
      <c r="AG108" s="61"/>
      <c r="AH108" s="61"/>
      <c r="AI108" s="61"/>
      <c r="AJ108" s="61"/>
      <c r="AK108" s="61"/>
      <c r="AL108" s="61"/>
      <c r="AM108" s="61"/>
      <c r="AN108" s="61"/>
      <c r="AO108" s="61"/>
      <c r="AP108" s="61"/>
      <c r="AQ108" s="61"/>
      <c r="AR108" s="61"/>
      <c r="AS108" s="61"/>
      <c r="AT108" s="60"/>
      <c r="AU108" s="61"/>
      <c r="AV108" s="61"/>
      <c r="AW108" s="61"/>
      <c r="AX108" s="61"/>
      <c r="AY108" s="61"/>
      <c r="AZ108" s="60"/>
      <c r="BA108" s="61"/>
      <c r="BB108" s="61"/>
      <c r="BC108" s="61"/>
      <c r="BD108" s="61"/>
      <c r="BE108" s="61"/>
      <c r="BF108" s="61"/>
      <c r="BG108" s="61"/>
      <c r="BH108" s="61"/>
      <c r="BI108" s="61"/>
      <c r="BJ108" s="61"/>
      <c r="BK108" s="61"/>
      <c r="BL108" s="61"/>
      <c r="BM108" s="61"/>
      <c r="BN108" s="61"/>
      <c r="BO108" s="60"/>
      <c r="BP108" s="61"/>
      <c r="BQ108" s="61"/>
      <c r="BR108" s="62"/>
      <c r="BS108" s="62">
        <v>0</v>
      </c>
      <c r="BT108" s="60"/>
    </row>
    <row r="109" spans="1:72">
      <c r="A109" s="63" t="s">
        <v>371</v>
      </c>
      <c r="B109" s="63"/>
      <c r="C109" s="63"/>
      <c r="D109" s="63"/>
      <c r="E109" s="63"/>
      <c r="F109" s="18" t="s">
        <v>372</v>
      </c>
      <c r="G109" s="18"/>
      <c r="H109" s="64">
        <v>423.25881341358553</v>
      </c>
      <c r="I109" s="65"/>
      <c r="J109" s="66"/>
      <c r="K109" s="66"/>
      <c r="L109" s="66"/>
      <c r="M109" s="66"/>
      <c r="N109" s="66"/>
      <c r="O109" s="66"/>
      <c r="P109" s="66"/>
      <c r="Q109" s="66"/>
      <c r="R109" s="66"/>
      <c r="S109" s="66"/>
      <c r="T109" s="66"/>
      <c r="U109" s="66"/>
      <c r="V109" s="66"/>
      <c r="W109" s="65">
        <v>423.25881341358553</v>
      </c>
      <c r="X109" s="66">
        <v>0</v>
      </c>
      <c r="Y109" s="66">
        <v>-8867.1539122957856</v>
      </c>
      <c r="Z109" s="66">
        <v>1340.6897869494601</v>
      </c>
      <c r="AA109" s="66"/>
      <c r="AB109" s="66"/>
      <c r="AC109" s="66">
        <v>0</v>
      </c>
      <c r="AD109" s="66">
        <v>1211.1875417980318</v>
      </c>
      <c r="AE109" s="66">
        <v>5776.2730486290238</v>
      </c>
      <c r="AF109" s="66">
        <v>0</v>
      </c>
      <c r="AG109" s="66">
        <v>0</v>
      </c>
      <c r="AH109" s="66">
        <v>0</v>
      </c>
      <c r="AI109" s="66">
        <v>0</v>
      </c>
      <c r="AJ109" s="66">
        <v>0</v>
      </c>
      <c r="AK109" s="66">
        <v>2186.2042610107956</v>
      </c>
      <c r="AL109" s="66">
        <v>-1.0270373554982324</v>
      </c>
      <c r="AM109" s="66">
        <v>-1222.8909907327791</v>
      </c>
      <c r="AN109" s="66">
        <v>0</v>
      </c>
      <c r="AO109" s="66">
        <v>0</v>
      </c>
      <c r="AP109" s="66">
        <v>0</v>
      </c>
      <c r="AQ109" s="66">
        <v>0</v>
      </c>
      <c r="AR109" s="66">
        <v>0</v>
      </c>
      <c r="AS109" s="66">
        <v>0</v>
      </c>
      <c r="AT109" s="65"/>
      <c r="AU109" s="66"/>
      <c r="AV109" s="66"/>
      <c r="AW109" s="66"/>
      <c r="AX109" s="66"/>
      <c r="AY109" s="66"/>
      <c r="AZ109" s="65">
        <v>-10453.401165567975</v>
      </c>
      <c r="BA109" s="66">
        <v>-10343.078245915734</v>
      </c>
      <c r="BB109" s="66">
        <v>-110.32291965224037</v>
      </c>
      <c r="BC109" s="66">
        <v>0</v>
      </c>
      <c r="BD109" s="66"/>
      <c r="BE109" s="66">
        <v>0</v>
      </c>
      <c r="BF109" s="66"/>
      <c r="BG109" s="66"/>
      <c r="BH109" s="66"/>
      <c r="BI109" s="66"/>
      <c r="BJ109" s="66">
        <v>0</v>
      </c>
      <c r="BK109" s="66">
        <v>0</v>
      </c>
      <c r="BL109" s="66">
        <v>0</v>
      </c>
      <c r="BM109" s="66"/>
      <c r="BN109" s="66"/>
      <c r="BO109" s="65"/>
      <c r="BP109" s="66"/>
      <c r="BQ109" s="66"/>
      <c r="BR109" s="67"/>
      <c r="BS109" s="67"/>
      <c r="BT109" s="65">
        <v>10453.401165567975</v>
      </c>
    </row>
    <row r="110" spans="1:72">
      <c r="A110" s="68" t="s">
        <v>167</v>
      </c>
      <c r="B110" s="69" t="s">
        <v>373</v>
      </c>
      <c r="C110" s="69"/>
      <c r="D110" s="69"/>
      <c r="E110" s="69"/>
      <c r="F110" s="70" t="s">
        <v>374</v>
      </c>
      <c r="G110" s="70"/>
      <c r="H110" s="71">
        <v>357.12238463743194</v>
      </c>
      <c r="I110" s="72"/>
      <c r="J110" s="73"/>
      <c r="K110" s="73"/>
      <c r="L110" s="73"/>
      <c r="M110" s="73"/>
      <c r="N110" s="73"/>
      <c r="O110" s="73"/>
      <c r="P110" s="73"/>
      <c r="Q110" s="73"/>
      <c r="R110" s="73"/>
      <c r="S110" s="73"/>
      <c r="T110" s="73"/>
      <c r="U110" s="73"/>
      <c r="V110" s="73"/>
      <c r="W110" s="72">
        <v>357.12238463743194</v>
      </c>
      <c r="X110" s="73"/>
      <c r="Y110" s="73">
        <v>-8867.1539122957856</v>
      </c>
      <c r="Z110" s="73"/>
      <c r="AA110" s="73"/>
      <c r="AB110" s="73"/>
      <c r="AC110" s="73"/>
      <c r="AD110" s="73">
        <v>1231.0117512181141</v>
      </c>
      <c r="AE110" s="73">
        <v>5807.0841692939712</v>
      </c>
      <c r="AF110" s="73"/>
      <c r="AG110" s="73"/>
      <c r="AH110" s="73"/>
      <c r="AI110" s="73"/>
      <c r="AJ110" s="73"/>
      <c r="AK110" s="73">
        <v>2186.2042610107956</v>
      </c>
      <c r="AL110" s="73"/>
      <c r="AM110" s="73">
        <v>0</v>
      </c>
      <c r="AN110" s="73"/>
      <c r="AO110" s="73"/>
      <c r="AP110" s="73"/>
      <c r="AQ110" s="73"/>
      <c r="AR110" s="73"/>
      <c r="AS110" s="73"/>
      <c r="AT110" s="72"/>
      <c r="AU110" s="73"/>
      <c r="AV110" s="73"/>
      <c r="AW110" s="73"/>
      <c r="AX110" s="73"/>
      <c r="AY110" s="73"/>
      <c r="AZ110" s="72">
        <v>-10453.401165567975</v>
      </c>
      <c r="BA110" s="73">
        <v>-10343.078245915734</v>
      </c>
      <c r="BB110" s="73">
        <v>-110.32291965224037</v>
      </c>
      <c r="BC110" s="73">
        <v>0</v>
      </c>
      <c r="BD110" s="73"/>
      <c r="BE110" s="73">
        <v>0</v>
      </c>
      <c r="BF110" s="73"/>
      <c r="BG110" s="73"/>
      <c r="BH110" s="73"/>
      <c r="BI110" s="73"/>
      <c r="BJ110" s="73"/>
      <c r="BK110" s="73"/>
      <c r="BL110" s="73"/>
      <c r="BM110" s="73"/>
      <c r="BN110" s="73"/>
      <c r="BO110" s="72"/>
      <c r="BP110" s="73"/>
      <c r="BQ110" s="73"/>
      <c r="BR110" s="74"/>
      <c r="BS110" s="74"/>
      <c r="BT110" s="72">
        <v>10453.401165567975</v>
      </c>
    </row>
    <row r="111" spans="1:72">
      <c r="A111" s="48" t="s">
        <v>167</v>
      </c>
      <c r="B111" s="49" t="s">
        <v>375</v>
      </c>
      <c r="C111" s="49"/>
      <c r="D111" s="49"/>
      <c r="E111" s="49"/>
      <c r="F111" s="50" t="s">
        <v>376</v>
      </c>
      <c r="G111" s="50"/>
      <c r="H111" s="51">
        <v>70.268462787809298</v>
      </c>
      <c r="I111" s="52"/>
      <c r="J111" s="53"/>
      <c r="K111" s="53"/>
      <c r="L111" s="53"/>
      <c r="M111" s="53"/>
      <c r="N111" s="53"/>
      <c r="O111" s="53"/>
      <c r="P111" s="53"/>
      <c r="Q111" s="53"/>
      <c r="R111" s="53"/>
      <c r="S111" s="53"/>
      <c r="T111" s="53"/>
      <c r="U111" s="53"/>
      <c r="V111" s="53"/>
      <c r="W111" s="52">
        <v>70.268462787809298</v>
      </c>
      <c r="X111" s="53"/>
      <c r="Y111" s="53"/>
      <c r="Z111" s="53">
        <v>1292.2040699340785</v>
      </c>
      <c r="AA111" s="53"/>
      <c r="AB111" s="53"/>
      <c r="AC111" s="53"/>
      <c r="AD111" s="53"/>
      <c r="AE111" s="53"/>
      <c r="AF111" s="53"/>
      <c r="AG111" s="53"/>
      <c r="AH111" s="53"/>
      <c r="AI111" s="53"/>
      <c r="AJ111" s="53"/>
      <c r="AK111" s="53"/>
      <c r="AL111" s="53"/>
      <c r="AM111" s="53">
        <v>-1221.9356071462691</v>
      </c>
      <c r="AN111" s="53"/>
      <c r="AO111" s="53"/>
      <c r="AP111" s="53"/>
      <c r="AQ111" s="53"/>
      <c r="AR111" s="53"/>
      <c r="AS111" s="53"/>
      <c r="AT111" s="52"/>
      <c r="AU111" s="53"/>
      <c r="AV111" s="53"/>
      <c r="AW111" s="53"/>
      <c r="AX111" s="53"/>
      <c r="AY111" s="53"/>
      <c r="AZ111" s="52"/>
      <c r="BA111" s="53"/>
      <c r="BB111" s="53"/>
      <c r="BC111" s="53"/>
      <c r="BD111" s="53"/>
      <c r="BE111" s="53"/>
      <c r="BF111" s="53"/>
      <c r="BG111" s="53"/>
      <c r="BH111" s="53"/>
      <c r="BI111" s="53"/>
      <c r="BJ111" s="53"/>
      <c r="BK111" s="53"/>
      <c r="BL111" s="53"/>
      <c r="BM111" s="53"/>
      <c r="BN111" s="53"/>
      <c r="BO111" s="52"/>
      <c r="BP111" s="53"/>
      <c r="BQ111" s="53"/>
      <c r="BR111" s="54"/>
      <c r="BS111" s="54"/>
      <c r="BT111" s="52"/>
    </row>
    <row r="112" spans="1:72">
      <c r="A112" s="56" t="s">
        <v>167</v>
      </c>
      <c r="B112" s="57" t="s">
        <v>377</v>
      </c>
      <c r="C112" s="57"/>
      <c r="D112" s="57"/>
      <c r="E112" s="57"/>
      <c r="F112" s="58" t="s">
        <v>378</v>
      </c>
      <c r="G112" s="58"/>
      <c r="H112" s="59">
        <v>-4.13203401165568</v>
      </c>
      <c r="I112" s="60"/>
      <c r="J112" s="61"/>
      <c r="K112" s="61"/>
      <c r="L112" s="61"/>
      <c r="M112" s="61"/>
      <c r="N112" s="61"/>
      <c r="O112" s="61"/>
      <c r="P112" s="61"/>
      <c r="Q112" s="61"/>
      <c r="R112" s="61"/>
      <c r="S112" s="61"/>
      <c r="T112" s="61"/>
      <c r="U112" s="61"/>
      <c r="V112" s="61"/>
      <c r="W112" s="60">
        <v>-4.13203401165568</v>
      </c>
      <c r="X112" s="61">
        <v>0</v>
      </c>
      <c r="Y112" s="61">
        <v>0</v>
      </c>
      <c r="Z112" s="61">
        <v>48.485717015381674</v>
      </c>
      <c r="AA112" s="61"/>
      <c r="AB112" s="61"/>
      <c r="AC112" s="61">
        <v>0</v>
      </c>
      <c r="AD112" s="61">
        <v>-19.824209420082163</v>
      </c>
      <c r="AE112" s="61">
        <v>-30.835005254609726</v>
      </c>
      <c r="AF112" s="61">
        <v>0</v>
      </c>
      <c r="AG112" s="61">
        <v>0</v>
      </c>
      <c r="AH112" s="61">
        <v>0</v>
      </c>
      <c r="AI112" s="61">
        <v>0</v>
      </c>
      <c r="AJ112" s="61">
        <v>0</v>
      </c>
      <c r="AK112" s="61">
        <v>0</v>
      </c>
      <c r="AL112" s="61">
        <v>-1.0270373554982324</v>
      </c>
      <c r="AM112" s="61">
        <v>-0.95538358650998367</v>
      </c>
      <c r="AN112" s="61">
        <v>0</v>
      </c>
      <c r="AO112" s="61">
        <v>0</v>
      </c>
      <c r="AP112" s="61">
        <v>0</v>
      </c>
      <c r="AQ112" s="61">
        <v>0</v>
      </c>
      <c r="AR112" s="61">
        <v>0</v>
      </c>
      <c r="AS112" s="61">
        <v>0</v>
      </c>
      <c r="AT112" s="60"/>
      <c r="AU112" s="61"/>
      <c r="AV112" s="61"/>
      <c r="AW112" s="61"/>
      <c r="AX112" s="61"/>
      <c r="AY112" s="61"/>
      <c r="AZ112" s="60">
        <v>0</v>
      </c>
      <c r="BA112" s="61"/>
      <c r="BB112" s="61"/>
      <c r="BC112" s="61"/>
      <c r="BD112" s="61"/>
      <c r="BE112" s="61"/>
      <c r="BF112" s="61"/>
      <c r="BG112" s="61"/>
      <c r="BH112" s="61"/>
      <c r="BI112" s="61"/>
      <c r="BJ112" s="61">
        <v>0</v>
      </c>
      <c r="BK112" s="61">
        <v>0</v>
      </c>
      <c r="BL112" s="61">
        <v>0</v>
      </c>
      <c r="BM112" s="61"/>
      <c r="BN112" s="61"/>
      <c r="BO112" s="60"/>
      <c r="BP112" s="61"/>
      <c r="BQ112" s="61"/>
      <c r="BR112" s="62"/>
      <c r="BS112" s="62"/>
      <c r="BT112" s="60"/>
    </row>
    <row r="113" spans="1:72">
      <c r="A113" s="63" t="s">
        <v>379</v>
      </c>
      <c r="B113" s="63"/>
      <c r="C113" s="63"/>
      <c r="D113" s="63"/>
      <c r="E113" s="63"/>
      <c r="F113" s="18" t="s">
        <v>380</v>
      </c>
      <c r="G113" s="18"/>
      <c r="H113" s="64">
        <v>5082.8556415400781</v>
      </c>
      <c r="I113" s="65">
        <v>0</v>
      </c>
      <c r="J113" s="66">
        <v>0</v>
      </c>
      <c r="K113" s="66">
        <v>0</v>
      </c>
      <c r="L113" s="66">
        <v>0</v>
      </c>
      <c r="M113" s="66">
        <v>0</v>
      </c>
      <c r="N113" s="66">
        <v>0</v>
      </c>
      <c r="O113" s="66">
        <v>0</v>
      </c>
      <c r="P113" s="66">
        <v>0</v>
      </c>
      <c r="Q113" s="66">
        <v>0</v>
      </c>
      <c r="R113" s="66">
        <v>0</v>
      </c>
      <c r="S113" s="66">
        <v>0</v>
      </c>
      <c r="T113" s="66">
        <v>0</v>
      </c>
      <c r="U113" s="66">
        <v>0</v>
      </c>
      <c r="V113" s="66">
        <v>0</v>
      </c>
      <c r="W113" s="65">
        <v>862.18591764593475</v>
      </c>
      <c r="X113" s="66"/>
      <c r="Y113" s="66"/>
      <c r="Z113" s="66"/>
      <c r="AA113" s="66"/>
      <c r="AB113" s="66"/>
      <c r="AC113" s="66">
        <v>401.64325976879718</v>
      </c>
      <c r="AD113" s="66"/>
      <c r="AE113" s="66"/>
      <c r="AF113" s="66"/>
      <c r="AG113" s="66"/>
      <c r="AH113" s="66"/>
      <c r="AI113" s="66"/>
      <c r="AJ113" s="66"/>
      <c r="AK113" s="66"/>
      <c r="AL113" s="66">
        <v>235.66924620235022</v>
      </c>
      <c r="AM113" s="66">
        <v>0</v>
      </c>
      <c r="AN113" s="66"/>
      <c r="AO113" s="66"/>
      <c r="AP113" s="66"/>
      <c r="AQ113" s="66">
        <v>224.87341167478741</v>
      </c>
      <c r="AR113" s="66"/>
      <c r="AS113" s="66"/>
      <c r="AT113" s="65">
        <v>3532.1486576860607</v>
      </c>
      <c r="AU113" s="66">
        <v>3532.1486576860607</v>
      </c>
      <c r="AV113" s="66">
        <v>0</v>
      </c>
      <c r="AW113" s="66">
        <v>0</v>
      </c>
      <c r="AX113" s="66">
        <v>0</v>
      </c>
      <c r="AY113" s="66">
        <v>0</v>
      </c>
      <c r="AZ113" s="65">
        <v>0</v>
      </c>
      <c r="BA113" s="66"/>
      <c r="BB113" s="66"/>
      <c r="BC113" s="66"/>
      <c r="BD113" s="66">
        <v>0</v>
      </c>
      <c r="BE113" s="66"/>
      <c r="BF113" s="66">
        <v>0</v>
      </c>
      <c r="BG113" s="66">
        <v>0</v>
      </c>
      <c r="BH113" s="66">
        <v>0</v>
      </c>
      <c r="BI113" s="66">
        <v>0</v>
      </c>
      <c r="BJ113" s="66">
        <v>0</v>
      </c>
      <c r="BK113" s="66">
        <v>0</v>
      </c>
      <c r="BL113" s="66">
        <v>0</v>
      </c>
      <c r="BM113" s="66">
        <v>0</v>
      </c>
      <c r="BN113" s="66">
        <v>0</v>
      </c>
      <c r="BO113" s="65">
        <v>0</v>
      </c>
      <c r="BP113" s="66">
        <v>0</v>
      </c>
      <c r="BQ113" s="66">
        <v>0</v>
      </c>
      <c r="BR113" s="67"/>
      <c r="BS113" s="67">
        <v>75.117034489347475</v>
      </c>
      <c r="BT113" s="65">
        <v>613.40403171873504</v>
      </c>
    </row>
    <row r="114" spans="1:72">
      <c r="A114" s="68" t="s">
        <v>167</v>
      </c>
      <c r="B114" s="69" t="s">
        <v>381</v>
      </c>
      <c r="C114" s="69"/>
      <c r="D114" s="69"/>
      <c r="E114" s="69"/>
      <c r="F114" s="70" t="s">
        <v>382</v>
      </c>
      <c r="G114" s="70"/>
      <c r="H114" s="71">
        <v>57.203592242285275</v>
      </c>
      <c r="I114" s="72">
        <v>0</v>
      </c>
      <c r="J114" s="73">
        <v>0</v>
      </c>
      <c r="K114" s="73">
        <v>0</v>
      </c>
      <c r="L114" s="73">
        <v>0</v>
      </c>
      <c r="M114" s="73">
        <v>0</v>
      </c>
      <c r="N114" s="73">
        <v>0</v>
      </c>
      <c r="O114" s="73">
        <v>0</v>
      </c>
      <c r="P114" s="73">
        <v>0</v>
      </c>
      <c r="Q114" s="73">
        <v>0</v>
      </c>
      <c r="R114" s="73">
        <v>0</v>
      </c>
      <c r="S114" s="73">
        <v>0</v>
      </c>
      <c r="T114" s="73">
        <v>0</v>
      </c>
      <c r="U114" s="73">
        <v>0</v>
      </c>
      <c r="V114" s="73">
        <v>0</v>
      </c>
      <c r="W114" s="72">
        <v>8.1924142543231095</v>
      </c>
      <c r="X114" s="73"/>
      <c r="Y114" s="73"/>
      <c r="Z114" s="73"/>
      <c r="AA114" s="73"/>
      <c r="AB114" s="73"/>
      <c r="AC114" s="73"/>
      <c r="AD114" s="73"/>
      <c r="AE114" s="73"/>
      <c r="AF114" s="73"/>
      <c r="AG114" s="73"/>
      <c r="AH114" s="73"/>
      <c r="AI114" s="73"/>
      <c r="AJ114" s="73"/>
      <c r="AK114" s="73"/>
      <c r="AL114" s="73">
        <v>8.1924142543231095</v>
      </c>
      <c r="AM114" s="73">
        <v>0</v>
      </c>
      <c r="AN114" s="73"/>
      <c r="AO114" s="73"/>
      <c r="AP114" s="73"/>
      <c r="AQ114" s="73"/>
      <c r="AR114" s="73"/>
      <c r="AS114" s="73"/>
      <c r="AT114" s="72">
        <v>0</v>
      </c>
      <c r="AU114" s="73">
        <v>0</v>
      </c>
      <c r="AV114" s="73">
        <v>0</v>
      </c>
      <c r="AW114" s="73">
        <v>0</v>
      </c>
      <c r="AX114" s="73">
        <v>0</v>
      </c>
      <c r="AY114" s="73">
        <v>0</v>
      </c>
      <c r="AZ114" s="72">
        <v>0</v>
      </c>
      <c r="BA114" s="73"/>
      <c r="BB114" s="73"/>
      <c r="BC114" s="73"/>
      <c r="BD114" s="73">
        <v>0</v>
      </c>
      <c r="BE114" s="73"/>
      <c r="BF114" s="73">
        <v>0</v>
      </c>
      <c r="BG114" s="73">
        <v>0</v>
      </c>
      <c r="BH114" s="73">
        <v>0</v>
      </c>
      <c r="BI114" s="73">
        <v>0</v>
      </c>
      <c r="BJ114" s="73">
        <v>0</v>
      </c>
      <c r="BK114" s="73">
        <v>0</v>
      </c>
      <c r="BL114" s="73">
        <v>0</v>
      </c>
      <c r="BM114" s="73">
        <v>0</v>
      </c>
      <c r="BN114" s="73">
        <v>0</v>
      </c>
      <c r="BO114" s="72">
        <v>0</v>
      </c>
      <c r="BP114" s="73">
        <v>0</v>
      </c>
      <c r="BQ114" s="73">
        <v>0</v>
      </c>
      <c r="BR114" s="74"/>
      <c r="BS114" s="74">
        <v>0</v>
      </c>
      <c r="BT114" s="72">
        <v>49.011177987962164</v>
      </c>
    </row>
    <row r="115" spans="1:72">
      <c r="A115" s="48" t="s">
        <v>167</v>
      </c>
      <c r="B115" s="49" t="s">
        <v>383</v>
      </c>
      <c r="C115" s="49"/>
      <c r="D115" s="49"/>
      <c r="E115" s="49"/>
      <c r="F115" s="50" t="s">
        <v>384</v>
      </c>
      <c r="G115" s="50"/>
      <c r="H115" s="51">
        <v>46.431642304385207</v>
      </c>
      <c r="I115" s="52"/>
      <c r="J115" s="53"/>
      <c r="K115" s="53"/>
      <c r="L115" s="53"/>
      <c r="M115" s="53"/>
      <c r="N115" s="53"/>
      <c r="O115" s="53"/>
      <c r="P115" s="53"/>
      <c r="Q115" s="53"/>
      <c r="R115" s="53"/>
      <c r="S115" s="53"/>
      <c r="T115" s="53"/>
      <c r="U115" s="53"/>
      <c r="V115" s="53"/>
      <c r="W115" s="52"/>
      <c r="X115" s="53"/>
      <c r="Y115" s="53"/>
      <c r="Z115" s="53"/>
      <c r="AA115" s="53"/>
      <c r="AB115" s="53"/>
      <c r="AC115" s="53"/>
      <c r="AD115" s="53"/>
      <c r="AE115" s="53"/>
      <c r="AF115" s="53"/>
      <c r="AG115" s="53"/>
      <c r="AH115" s="53"/>
      <c r="AI115" s="53"/>
      <c r="AJ115" s="53"/>
      <c r="AK115" s="53"/>
      <c r="AL115" s="53"/>
      <c r="AM115" s="53"/>
      <c r="AN115" s="53"/>
      <c r="AO115" s="53"/>
      <c r="AP115" s="53"/>
      <c r="AQ115" s="53"/>
      <c r="AR115" s="53"/>
      <c r="AS115" s="53"/>
      <c r="AT115" s="52"/>
      <c r="AU115" s="53"/>
      <c r="AV115" s="53"/>
      <c r="AW115" s="53"/>
      <c r="AX115" s="53"/>
      <c r="AY115" s="53"/>
      <c r="AZ115" s="52"/>
      <c r="BA115" s="53"/>
      <c r="BB115" s="53"/>
      <c r="BC115" s="53"/>
      <c r="BD115" s="53"/>
      <c r="BE115" s="53"/>
      <c r="BF115" s="53"/>
      <c r="BG115" s="53"/>
      <c r="BH115" s="53"/>
      <c r="BI115" s="53"/>
      <c r="BJ115" s="53"/>
      <c r="BK115" s="53"/>
      <c r="BL115" s="53"/>
      <c r="BM115" s="53"/>
      <c r="BN115" s="53"/>
      <c r="BO115" s="52"/>
      <c r="BP115" s="53"/>
      <c r="BQ115" s="53"/>
      <c r="BR115" s="54"/>
      <c r="BS115" s="54"/>
      <c r="BT115" s="52">
        <v>46.431642304385207</v>
      </c>
    </row>
    <row r="116" spans="1:72">
      <c r="A116" s="48"/>
      <c r="B116" s="48" t="s">
        <v>167</v>
      </c>
      <c r="C116" s="49" t="s">
        <v>385</v>
      </c>
      <c r="D116" s="49"/>
      <c r="E116" s="49"/>
      <c r="F116" s="50" t="s">
        <v>386</v>
      </c>
      <c r="G116" s="50"/>
      <c r="H116" s="51">
        <v>154.9393331422566</v>
      </c>
      <c r="I116" s="52"/>
      <c r="J116" s="53"/>
      <c r="K116" s="53"/>
      <c r="L116" s="53"/>
      <c r="M116" s="53"/>
      <c r="N116" s="53"/>
      <c r="O116" s="53"/>
      <c r="P116" s="53"/>
      <c r="Q116" s="53"/>
      <c r="R116" s="53"/>
      <c r="S116" s="53"/>
      <c r="T116" s="53"/>
      <c r="U116" s="53"/>
      <c r="V116" s="53"/>
      <c r="W116" s="52"/>
      <c r="X116" s="53"/>
      <c r="Y116" s="53"/>
      <c r="Z116" s="53"/>
      <c r="AA116" s="53"/>
      <c r="AB116" s="53"/>
      <c r="AC116" s="53"/>
      <c r="AD116" s="53"/>
      <c r="AE116" s="53"/>
      <c r="AF116" s="53"/>
      <c r="AG116" s="53"/>
      <c r="AH116" s="53"/>
      <c r="AI116" s="53"/>
      <c r="AJ116" s="53"/>
      <c r="AK116" s="53"/>
      <c r="AL116" s="53"/>
      <c r="AM116" s="53"/>
      <c r="AN116" s="53"/>
      <c r="AO116" s="53"/>
      <c r="AP116" s="53"/>
      <c r="AQ116" s="53"/>
      <c r="AR116" s="53"/>
      <c r="AS116" s="53"/>
      <c r="AT116" s="52"/>
      <c r="AU116" s="53"/>
      <c r="AV116" s="53"/>
      <c r="AW116" s="53"/>
      <c r="AX116" s="53"/>
      <c r="AY116" s="53"/>
      <c r="AZ116" s="52"/>
      <c r="BA116" s="53"/>
      <c r="BB116" s="53"/>
      <c r="BC116" s="53"/>
      <c r="BD116" s="53"/>
      <c r="BE116" s="53"/>
      <c r="BF116" s="53"/>
      <c r="BG116" s="53"/>
      <c r="BH116" s="53"/>
      <c r="BI116" s="53"/>
      <c r="BJ116" s="53"/>
      <c r="BK116" s="53"/>
      <c r="BL116" s="53"/>
      <c r="BM116" s="53"/>
      <c r="BN116" s="53"/>
      <c r="BO116" s="52"/>
      <c r="BP116" s="53"/>
      <c r="BQ116" s="53"/>
      <c r="BR116" s="54"/>
      <c r="BS116" s="54"/>
      <c r="BT116" s="52">
        <v>154.9393331422566</v>
      </c>
    </row>
    <row r="117" spans="1:72">
      <c r="A117" s="48"/>
      <c r="B117" s="48" t="s">
        <v>188</v>
      </c>
      <c r="C117" s="49" t="s">
        <v>387</v>
      </c>
      <c r="D117" s="49"/>
      <c r="E117" s="49"/>
      <c r="F117" s="50" t="s">
        <v>388</v>
      </c>
      <c r="G117" s="50"/>
      <c r="H117" s="51">
        <v>108.50769083787139</v>
      </c>
      <c r="I117" s="52"/>
      <c r="J117" s="53"/>
      <c r="K117" s="53"/>
      <c r="L117" s="53"/>
      <c r="M117" s="53"/>
      <c r="N117" s="53"/>
      <c r="O117" s="53"/>
      <c r="P117" s="53"/>
      <c r="Q117" s="53"/>
      <c r="R117" s="53"/>
      <c r="S117" s="53"/>
      <c r="T117" s="53"/>
      <c r="U117" s="53"/>
      <c r="V117" s="53"/>
      <c r="W117" s="52"/>
      <c r="X117" s="53"/>
      <c r="Y117" s="53"/>
      <c r="Z117" s="53"/>
      <c r="AA117" s="53"/>
      <c r="AB117" s="53"/>
      <c r="AC117" s="53"/>
      <c r="AD117" s="53"/>
      <c r="AE117" s="53"/>
      <c r="AF117" s="53"/>
      <c r="AG117" s="53"/>
      <c r="AH117" s="53"/>
      <c r="AI117" s="53"/>
      <c r="AJ117" s="53"/>
      <c r="AK117" s="53"/>
      <c r="AL117" s="53"/>
      <c r="AM117" s="53"/>
      <c r="AN117" s="53"/>
      <c r="AO117" s="53"/>
      <c r="AP117" s="53"/>
      <c r="AQ117" s="53"/>
      <c r="AR117" s="53"/>
      <c r="AS117" s="53"/>
      <c r="AT117" s="52"/>
      <c r="AU117" s="53"/>
      <c r="AV117" s="53"/>
      <c r="AW117" s="53"/>
      <c r="AX117" s="53"/>
      <c r="AY117" s="53"/>
      <c r="AZ117" s="52"/>
      <c r="BA117" s="53"/>
      <c r="BB117" s="53"/>
      <c r="BC117" s="53"/>
      <c r="BD117" s="53"/>
      <c r="BE117" s="53"/>
      <c r="BF117" s="53"/>
      <c r="BG117" s="53"/>
      <c r="BH117" s="53"/>
      <c r="BI117" s="53"/>
      <c r="BJ117" s="53"/>
      <c r="BK117" s="53"/>
      <c r="BL117" s="53"/>
      <c r="BM117" s="53"/>
      <c r="BN117" s="53"/>
      <c r="BO117" s="52"/>
      <c r="BP117" s="53"/>
      <c r="BQ117" s="53"/>
      <c r="BR117" s="54"/>
      <c r="BS117" s="54"/>
      <c r="BT117" s="52">
        <v>108.50769083787139</v>
      </c>
    </row>
    <row r="118" spans="1:72">
      <c r="A118" s="48"/>
      <c r="B118" s="48"/>
      <c r="C118" s="48" t="s">
        <v>167</v>
      </c>
      <c r="D118" s="49" t="s">
        <v>389</v>
      </c>
      <c r="E118" s="49"/>
      <c r="F118" s="50" t="s">
        <v>390</v>
      </c>
      <c r="G118" s="50"/>
      <c r="H118" s="51">
        <v>106.62080825451419</v>
      </c>
      <c r="I118" s="52"/>
      <c r="J118" s="53"/>
      <c r="K118" s="53"/>
      <c r="L118" s="53"/>
      <c r="M118" s="53"/>
      <c r="N118" s="53"/>
      <c r="O118" s="53"/>
      <c r="P118" s="53"/>
      <c r="Q118" s="53"/>
      <c r="R118" s="53"/>
      <c r="S118" s="53"/>
      <c r="T118" s="53"/>
      <c r="U118" s="53"/>
      <c r="V118" s="53"/>
      <c r="W118" s="52"/>
      <c r="X118" s="53"/>
      <c r="Y118" s="53"/>
      <c r="Z118" s="53"/>
      <c r="AA118" s="53"/>
      <c r="AB118" s="53"/>
      <c r="AC118" s="53"/>
      <c r="AD118" s="53"/>
      <c r="AE118" s="53"/>
      <c r="AF118" s="53"/>
      <c r="AG118" s="53"/>
      <c r="AH118" s="53"/>
      <c r="AI118" s="53"/>
      <c r="AJ118" s="53"/>
      <c r="AK118" s="53"/>
      <c r="AL118" s="53"/>
      <c r="AM118" s="53"/>
      <c r="AN118" s="53"/>
      <c r="AO118" s="53"/>
      <c r="AP118" s="53"/>
      <c r="AQ118" s="53"/>
      <c r="AR118" s="53"/>
      <c r="AS118" s="53"/>
      <c r="AT118" s="52"/>
      <c r="AU118" s="53"/>
      <c r="AV118" s="53"/>
      <c r="AW118" s="53"/>
      <c r="AX118" s="53"/>
      <c r="AY118" s="53"/>
      <c r="AZ118" s="52"/>
      <c r="BA118" s="53"/>
      <c r="BB118" s="53"/>
      <c r="BC118" s="53"/>
      <c r="BD118" s="53"/>
      <c r="BE118" s="53"/>
      <c r="BF118" s="53"/>
      <c r="BG118" s="53"/>
      <c r="BH118" s="53"/>
      <c r="BI118" s="53"/>
      <c r="BJ118" s="53"/>
      <c r="BK118" s="53"/>
      <c r="BL118" s="53"/>
      <c r="BM118" s="53"/>
      <c r="BN118" s="53"/>
      <c r="BO118" s="52"/>
      <c r="BP118" s="53"/>
      <c r="BQ118" s="53"/>
      <c r="BR118" s="54"/>
      <c r="BS118" s="54"/>
      <c r="BT118" s="52">
        <v>106.62080825451419</v>
      </c>
    </row>
    <row r="119" spans="1:72">
      <c r="A119" s="48"/>
      <c r="B119" s="48"/>
      <c r="C119" s="48" t="s">
        <v>167</v>
      </c>
      <c r="D119" s="49" t="s">
        <v>391</v>
      </c>
      <c r="E119" s="49"/>
      <c r="F119" s="50" t="s">
        <v>392</v>
      </c>
      <c r="G119" s="50"/>
      <c r="H119" s="51">
        <v>1.8868825833572178</v>
      </c>
      <c r="I119" s="52"/>
      <c r="J119" s="53"/>
      <c r="K119" s="53"/>
      <c r="L119" s="53"/>
      <c r="M119" s="53"/>
      <c r="N119" s="53"/>
      <c r="O119" s="53"/>
      <c r="P119" s="53"/>
      <c r="Q119" s="53"/>
      <c r="R119" s="53"/>
      <c r="S119" s="53"/>
      <c r="T119" s="53"/>
      <c r="U119" s="53"/>
      <c r="V119" s="53"/>
      <c r="W119" s="52"/>
      <c r="X119" s="53"/>
      <c r="Y119" s="53"/>
      <c r="Z119" s="53"/>
      <c r="AA119" s="53"/>
      <c r="AB119" s="53"/>
      <c r="AC119" s="53"/>
      <c r="AD119" s="53"/>
      <c r="AE119" s="53"/>
      <c r="AF119" s="53"/>
      <c r="AG119" s="53"/>
      <c r="AH119" s="53"/>
      <c r="AI119" s="53"/>
      <c r="AJ119" s="53"/>
      <c r="AK119" s="53"/>
      <c r="AL119" s="53"/>
      <c r="AM119" s="53"/>
      <c r="AN119" s="53"/>
      <c r="AO119" s="53"/>
      <c r="AP119" s="53"/>
      <c r="AQ119" s="53"/>
      <c r="AR119" s="53"/>
      <c r="AS119" s="53"/>
      <c r="AT119" s="52"/>
      <c r="AU119" s="53"/>
      <c r="AV119" s="53"/>
      <c r="AW119" s="53"/>
      <c r="AX119" s="53"/>
      <c r="AY119" s="53"/>
      <c r="AZ119" s="52"/>
      <c r="BA119" s="53"/>
      <c r="BB119" s="53"/>
      <c r="BC119" s="53"/>
      <c r="BD119" s="53"/>
      <c r="BE119" s="53"/>
      <c r="BF119" s="53"/>
      <c r="BG119" s="53"/>
      <c r="BH119" s="53"/>
      <c r="BI119" s="53"/>
      <c r="BJ119" s="53"/>
      <c r="BK119" s="53"/>
      <c r="BL119" s="53"/>
      <c r="BM119" s="53"/>
      <c r="BN119" s="53"/>
      <c r="BO119" s="52"/>
      <c r="BP119" s="53"/>
      <c r="BQ119" s="53"/>
      <c r="BR119" s="54"/>
      <c r="BS119" s="54"/>
      <c r="BT119" s="52">
        <v>1.8868825833572178</v>
      </c>
    </row>
    <row r="120" spans="1:72">
      <c r="A120" s="48" t="s">
        <v>167</v>
      </c>
      <c r="B120" s="49" t="s">
        <v>393</v>
      </c>
      <c r="C120" s="49"/>
      <c r="D120" s="49"/>
      <c r="E120" s="49"/>
      <c r="F120" s="50" t="s">
        <v>394</v>
      </c>
      <c r="G120" s="50"/>
      <c r="H120" s="51">
        <v>4223.5119900640102</v>
      </c>
      <c r="I120" s="52"/>
      <c r="J120" s="53"/>
      <c r="K120" s="53"/>
      <c r="L120" s="53"/>
      <c r="M120" s="53"/>
      <c r="N120" s="53"/>
      <c r="O120" s="53"/>
      <c r="P120" s="53"/>
      <c r="Q120" s="53"/>
      <c r="R120" s="53"/>
      <c r="S120" s="53"/>
      <c r="T120" s="53"/>
      <c r="U120" s="53"/>
      <c r="V120" s="53"/>
      <c r="W120" s="52">
        <v>226.44979459252889</v>
      </c>
      <c r="X120" s="53"/>
      <c r="Y120" s="53"/>
      <c r="Z120" s="53"/>
      <c r="AA120" s="53"/>
      <c r="AB120" s="53"/>
      <c r="AC120" s="53"/>
      <c r="AD120" s="53"/>
      <c r="AE120" s="53"/>
      <c r="AF120" s="53"/>
      <c r="AG120" s="53"/>
      <c r="AH120" s="53"/>
      <c r="AI120" s="53"/>
      <c r="AJ120" s="53"/>
      <c r="AK120" s="53"/>
      <c r="AL120" s="53">
        <v>226.44979459252889</v>
      </c>
      <c r="AM120" s="53">
        <v>0</v>
      </c>
      <c r="AN120" s="53"/>
      <c r="AO120" s="53"/>
      <c r="AP120" s="53"/>
      <c r="AQ120" s="53"/>
      <c r="AR120" s="53"/>
      <c r="AS120" s="53"/>
      <c r="AT120" s="52">
        <v>3532.1486576860607</v>
      </c>
      <c r="AU120" s="53">
        <v>3532.1486576860607</v>
      </c>
      <c r="AV120" s="53"/>
      <c r="AW120" s="53"/>
      <c r="AX120" s="53"/>
      <c r="AY120" s="53"/>
      <c r="AZ120" s="52"/>
      <c r="BA120" s="53"/>
      <c r="BB120" s="53"/>
      <c r="BC120" s="53"/>
      <c r="BD120" s="53"/>
      <c r="BE120" s="53"/>
      <c r="BF120" s="53"/>
      <c r="BG120" s="53"/>
      <c r="BH120" s="53"/>
      <c r="BI120" s="53"/>
      <c r="BJ120" s="53"/>
      <c r="BK120" s="53"/>
      <c r="BL120" s="53"/>
      <c r="BM120" s="53"/>
      <c r="BN120" s="53"/>
      <c r="BO120" s="52"/>
      <c r="BP120" s="53"/>
      <c r="BQ120" s="53"/>
      <c r="BR120" s="54"/>
      <c r="BS120" s="54">
        <v>0</v>
      </c>
      <c r="BT120" s="52">
        <v>464.91353778542083</v>
      </c>
    </row>
    <row r="121" spans="1:72">
      <c r="A121" s="48" t="s">
        <v>167</v>
      </c>
      <c r="B121" s="49" t="s">
        <v>395</v>
      </c>
      <c r="C121" s="49"/>
      <c r="D121" s="49"/>
      <c r="E121" s="49"/>
      <c r="F121" s="50" t="s">
        <v>396</v>
      </c>
      <c r="G121" s="50"/>
      <c r="H121" s="51">
        <v>748.99684723416453</v>
      </c>
      <c r="I121" s="52">
        <v>0</v>
      </c>
      <c r="J121" s="53">
        <v>0</v>
      </c>
      <c r="K121" s="53">
        <v>0</v>
      </c>
      <c r="L121" s="53">
        <v>0</v>
      </c>
      <c r="M121" s="53">
        <v>0</v>
      </c>
      <c r="N121" s="53">
        <v>0</v>
      </c>
      <c r="O121" s="53">
        <v>0</v>
      </c>
      <c r="P121" s="53">
        <v>0</v>
      </c>
      <c r="Q121" s="53">
        <v>0</v>
      </c>
      <c r="R121" s="53">
        <v>0</v>
      </c>
      <c r="S121" s="53">
        <v>0</v>
      </c>
      <c r="T121" s="53">
        <v>0</v>
      </c>
      <c r="U121" s="53">
        <v>0</v>
      </c>
      <c r="V121" s="53">
        <v>0</v>
      </c>
      <c r="W121" s="52">
        <v>626.51667144358453</v>
      </c>
      <c r="X121" s="53"/>
      <c r="Y121" s="53"/>
      <c r="Z121" s="53"/>
      <c r="AA121" s="53"/>
      <c r="AB121" s="53"/>
      <c r="AC121" s="53">
        <v>401.64325976879718</v>
      </c>
      <c r="AD121" s="53"/>
      <c r="AE121" s="53"/>
      <c r="AF121" s="53"/>
      <c r="AG121" s="53"/>
      <c r="AH121" s="53"/>
      <c r="AI121" s="53"/>
      <c r="AJ121" s="53"/>
      <c r="AK121" s="53"/>
      <c r="AL121" s="53"/>
      <c r="AM121" s="53">
        <v>0</v>
      </c>
      <c r="AN121" s="53"/>
      <c r="AO121" s="53"/>
      <c r="AP121" s="53"/>
      <c r="AQ121" s="53">
        <v>224.87341167478741</v>
      </c>
      <c r="AR121" s="53"/>
      <c r="AS121" s="53"/>
      <c r="AT121" s="52">
        <v>0</v>
      </c>
      <c r="AU121" s="53">
        <v>0</v>
      </c>
      <c r="AV121" s="53">
        <v>0</v>
      </c>
      <c r="AW121" s="53">
        <v>0</v>
      </c>
      <c r="AX121" s="53">
        <v>0</v>
      </c>
      <c r="AY121" s="53">
        <v>0</v>
      </c>
      <c r="AZ121" s="52">
        <v>0</v>
      </c>
      <c r="BA121" s="53"/>
      <c r="BB121" s="53"/>
      <c r="BC121" s="53"/>
      <c r="BD121" s="53">
        <v>0</v>
      </c>
      <c r="BE121" s="53"/>
      <c r="BF121" s="53">
        <v>0</v>
      </c>
      <c r="BG121" s="53">
        <v>0</v>
      </c>
      <c r="BH121" s="53">
        <v>0</v>
      </c>
      <c r="BI121" s="53">
        <v>0</v>
      </c>
      <c r="BJ121" s="53">
        <v>0</v>
      </c>
      <c r="BK121" s="53">
        <v>0</v>
      </c>
      <c r="BL121" s="53">
        <v>0</v>
      </c>
      <c r="BM121" s="53">
        <v>0</v>
      </c>
      <c r="BN121" s="53">
        <v>0</v>
      </c>
      <c r="BO121" s="52">
        <v>0</v>
      </c>
      <c r="BP121" s="53">
        <v>0</v>
      </c>
      <c r="BQ121" s="53">
        <v>0</v>
      </c>
      <c r="BR121" s="54"/>
      <c r="BS121" s="54">
        <v>75.117034489347475</v>
      </c>
      <c r="BT121" s="52">
        <v>47.387025890895195</v>
      </c>
    </row>
    <row r="122" spans="1:72">
      <c r="A122" s="48" t="s">
        <v>167</v>
      </c>
      <c r="B122" s="49" t="s">
        <v>397</v>
      </c>
      <c r="C122" s="49"/>
      <c r="D122" s="49"/>
      <c r="E122" s="49"/>
      <c r="F122" s="50" t="s">
        <v>398</v>
      </c>
      <c r="G122" s="50"/>
      <c r="H122" s="51">
        <v>0</v>
      </c>
      <c r="I122" s="52"/>
      <c r="J122" s="53"/>
      <c r="K122" s="53"/>
      <c r="L122" s="53"/>
      <c r="M122" s="53"/>
      <c r="N122" s="53"/>
      <c r="O122" s="53"/>
      <c r="P122" s="53"/>
      <c r="Q122" s="53"/>
      <c r="R122" s="53"/>
      <c r="S122" s="53"/>
      <c r="T122" s="53"/>
      <c r="U122" s="53"/>
      <c r="V122" s="53"/>
      <c r="W122" s="52"/>
      <c r="X122" s="53"/>
      <c r="Y122" s="53"/>
      <c r="Z122" s="53"/>
      <c r="AA122" s="53"/>
      <c r="AB122" s="53"/>
      <c r="AC122" s="53"/>
      <c r="AD122" s="53"/>
      <c r="AE122" s="53"/>
      <c r="AF122" s="53"/>
      <c r="AG122" s="53"/>
      <c r="AH122" s="53"/>
      <c r="AI122" s="53"/>
      <c r="AJ122" s="53"/>
      <c r="AK122" s="53"/>
      <c r="AL122" s="53"/>
      <c r="AM122" s="53"/>
      <c r="AN122" s="53"/>
      <c r="AO122" s="53"/>
      <c r="AP122" s="53"/>
      <c r="AQ122" s="53"/>
      <c r="AR122" s="53"/>
      <c r="AS122" s="53"/>
      <c r="AT122" s="52"/>
      <c r="AU122" s="53"/>
      <c r="AV122" s="53"/>
      <c r="AW122" s="53"/>
      <c r="AX122" s="53"/>
      <c r="AY122" s="53"/>
      <c r="AZ122" s="52"/>
      <c r="BA122" s="53"/>
      <c r="BB122" s="53"/>
      <c r="BC122" s="53"/>
      <c r="BD122" s="53"/>
      <c r="BE122" s="53"/>
      <c r="BF122" s="53"/>
      <c r="BG122" s="53"/>
      <c r="BH122" s="53"/>
      <c r="BI122" s="53"/>
      <c r="BJ122" s="53"/>
      <c r="BK122" s="53"/>
      <c r="BL122" s="53"/>
      <c r="BM122" s="53"/>
      <c r="BN122" s="53"/>
      <c r="BO122" s="52"/>
      <c r="BP122" s="53"/>
      <c r="BQ122" s="53"/>
      <c r="BR122" s="54"/>
      <c r="BS122" s="54">
        <v>0</v>
      </c>
      <c r="BT122" s="52">
        <v>0</v>
      </c>
    </row>
    <row r="123" spans="1:72">
      <c r="A123" s="48" t="s">
        <v>167</v>
      </c>
      <c r="B123" s="49" t="s">
        <v>399</v>
      </c>
      <c r="C123" s="49"/>
      <c r="D123" s="49"/>
      <c r="E123" s="49"/>
      <c r="F123" s="50" t="s">
        <v>400</v>
      </c>
      <c r="G123" s="50"/>
      <c r="H123" s="51">
        <v>4.1081494219929295</v>
      </c>
      <c r="I123" s="52">
        <v>0</v>
      </c>
      <c r="J123" s="53">
        <v>0</v>
      </c>
      <c r="K123" s="53">
        <v>0</v>
      </c>
      <c r="L123" s="53">
        <v>0</v>
      </c>
      <c r="M123" s="53">
        <v>0</v>
      </c>
      <c r="N123" s="53">
        <v>0</v>
      </c>
      <c r="O123" s="53">
        <v>0</v>
      </c>
      <c r="P123" s="53">
        <v>0</v>
      </c>
      <c r="Q123" s="53">
        <v>0</v>
      </c>
      <c r="R123" s="53">
        <v>0</v>
      </c>
      <c r="S123" s="53">
        <v>0</v>
      </c>
      <c r="T123" s="53">
        <v>0</v>
      </c>
      <c r="U123" s="53">
        <v>0</v>
      </c>
      <c r="V123" s="53">
        <v>0</v>
      </c>
      <c r="W123" s="52">
        <v>1.0270373554982324</v>
      </c>
      <c r="X123" s="53"/>
      <c r="Y123" s="53"/>
      <c r="Z123" s="53"/>
      <c r="AA123" s="53"/>
      <c r="AB123" s="53"/>
      <c r="AC123" s="53"/>
      <c r="AD123" s="53"/>
      <c r="AE123" s="53"/>
      <c r="AF123" s="53"/>
      <c r="AG123" s="53"/>
      <c r="AH123" s="53"/>
      <c r="AI123" s="53"/>
      <c r="AJ123" s="53"/>
      <c r="AK123" s="53"/>
      <c r="AL123" s="53">
        <v>1.0270373554982324</v>
      </c>
      <c r="AM123" s="53">
        <v>0</v>
      </c>
      <c r="AN123" s="53"/>
      <c r="AO123" s="53"/>
      <c r="AP123" s="53"/>
      <c r="AQ123" s="53"/>
      <c r="AR123" s="53"/>
      <c r="AS123" s="53"/>
      <c r="AT123" s="52">
        <v>0</v>
      </c>
      <c r="AU123" s="53">
        <v>0</v>
      </c>
      <c r="AV123" s="53">
        <v>0</v>
      </c>
      <c r="AW123" s="53">
        <v>0</v>
      </c>
      <c r="AX123" s="53">
        <v>0</v>
      </c>
      <c r="AY123" s="53">
        <v>0</v>
      </c>
      <c r="AZ123" s="52">
        <v>0</v>
      </c>
      <c r="BA123" s="53"/>
      <c r="BB123" s="53"/>
      <c r="BC123" s="53"/>
      <c r="BD123" s="53">
        <v>0</v>
      </c>
      <c r="BE123" s="53"/>
      <c r="BF123" s="53">
        <v>0</v>
      </c>
      <c r="BG123" s="53">
        <v>0</v>
      </c>
      <c r="BH123" s="53">
        <v>0</v>
      </c>
      <c r="BI123" s="53">
        <v>0</v>
      </c>
      <c r="BJ123" s="53">
        <v>0</v>
      </c>
      <c r="BK123" s="53">
        <v>0</v>
      </c>
      <c r="BL123" s="53">
        <v>0</v>
      </c>
      <c r="BM123" s="53">
        <v>0</v>
      </c>
      <c r="BN123" s="53">
        <v>0</v>
      </c>
      <c r="BO123" s="52">
        <v>0</v>
      </c>
      <c r="BP123" s="53">
        <v>0</v>
      </c>
      <c r="BQ123" s="53">
        <v>0</v>
      </c>
      <c r="BR123" s="54"/>
      <c r="BS123" s="54">
        <v>0</v>
      </c>
      <c r="BT123" s="52">
        <v>3.1049966561574469</v>
      </c>
    </row>
    <row r="124" spans="1:72">
      <c r="A124" s="48" t="s">
        <v>167</v>
      </c>
      <c r="B124" s="49" t="s">
        <v>235</v>
      </c>
      <c r="C124" s="49"/>
      <c r="D124" s="49"/>
      <c r="E124" s="49"/>
      <c r="F124" s="50" t="s">
        <v>401</v>
      </c>
      <c r="G124" s="50"/>
      <c r="H124" s="51">
        <v>0</v>
      </c>
      <c r="I124" s="52">
        <v>0</v>
      </c>
      <c r="J124" s="53">
        <v>0</v>
      </c>
      <c r="K124" s="53">
        <v>0</v>
      </c>
      <c r="L124" s="53">
        <v>0</v>
      </c>
      <c r="M124" s="53">
        <v>0</v>
      </c>
      <c r="N124" s="53">
        <v>0</v>
      </c>
      <c r="O124" s="53">
        <v>0</v>
      </c>
      <c r="P124" s="53">
        <v>0</v>
      </c>
      <c r="Q124" s="53">
        <v>0</v>
      </c>
      <c r="R124" s="53">
        <v>0</v>
      </c>
      <c r="S124" s="53">
        <v>0</v>
      </c>
      <c r="T124" s="53">
        <v>0</v>
      </c>
      <c r="U124" s="53">
        <v>0</v>
      </c>
      <c r="V124" s="53">
        <v>0</v>
      </c>
      <c r="W124" s="52"/>
      <c r="X124" s="53"/>
      <c r="Y124" s="53"/>
      <c r="Z124" s="53"/>
      <c r="AA124" s="53"/>
      <c r="AB124" s="53"/>
      <c r="AC124" s="53"/>
      <c r="AD124" s="53"/>
      <c r="AE124" s="53"/>
      <c r="AF124" s="53"/>
      <c r="AG124" s="53"/>
      <c r="AH124" s="53"/>
      <c r="AI124" s="53"/>
      <c r="AJ124" s="53"/>
      <c r="AK124" s="53"/>
      <c r="AL124" s="53"/>
      <c r="AM124" s="53"/>
      <c r="AN124" s="53"/>
      <c r="AO124" s="53"/>
      <c r="AP124" s="53"/>
      <c r="AQ124" s="53"/>
      <c r="AR124" s="53"/>
      <c r="AS124" s="53"/>
      <c r="AT124" s="52">
        <v>0</v>
      </c>
      <c r="AU124" s="53"/>
      <c r="AV124" s="53">
        <v>0</v>
      </c>
      <c r="AW124" s="53">
        <v>0</v>
      </c>
      <c r="AX124" s="53">
        <v>0</v>
      </c>
      <c r="AY124" s="53">
        <v>0</v>
      </c>
      <c r="AZ124" s="52">
        <v>0</v>
      </c>
      <c r="BA124" s="53"/>
      <c r="BB124" s="53"/>
      <c r="BC124" s="53"/>
      <c r="BD124" s="53">
        <v>0</v>
      </c>
      <c r="BE124" s="53"/>
      <c r="BF124" s="53">
        <v>0</v>
      </c>
      <c r="BG124" s="53">
        <v>0</v>
      </c>
      <c r="BH124" s="53">
        <v>0</v>
      </c>
      <c r="BI124" s="53">
        <v>0</v>
      </c>
      <c r="BJ124" s="53">
        <v>0</v>
      </c>
      <c r="BK124" s="53">
        <v>0</v>
      </c>
      <c r="BL124" s="53">
        <v>0</v>
      </c>
      <c r="BM124" s="53">
        <v>0</v>
      </c>
      <c r="BN124" s="53">
        <v>0</v>
      </c>
      <c r="BO124" s="52">
        <v>0</v>
      </c>
      <c r="BP124" s="53">
        <v>0</v>
      </c>
      <c r="BQ124" s="53">
        <v>0</v>
      </c>
      <c r="BR124" s="54"/>
      <c r="BS124" s="54">
        <v>0</v>
      </c>
      <c r="BT124" s="52">
        <v>0</v>
      </c>
    </row>
    <row r="125" spans="1:72">
      <c r="A125" s="48" t="s">
        <v>167</v>
      </c>
      <c r="B125" s="49" t="s">
        <v>402</v>
      </c>
      <c r="C125" s="49"/>
      <c r="D125" s="49"/>
      <c r="E125" s="49"/>
      <c r="F125" s="50" t="s">
        <v>403</v>
      </c>
      <c r="G125" s="50"/>
      <c r="H125" s="51">
        <v>0</v>
      </c>
      <c r="I125" s="52">
        <v>0</v>
      </c>
      <c r="J125" s="53">
        <v>0</v>
      </c>
      <c r="K125" s="53">
        <v>0</v>
      </c>
      <c r="L125" s="53">
        <v>0</v>
      </c>
      <c r="M125" s="53">
        <v>0</v>
      </c>
      <c r="N125" s="53">
        <v>0</v>
      </c>
      <c r="O125" s="53">
        <v>0</v>
      </c>
      <c r="P125" s="53">
        <v>0</v>
      </c>
      <c r="Q125" s="53">
        <v>0</v>
      </c>
      <c r="R125" s="53">
        <v>0</v>
      </c>
      <c r="S125" s="53">
        <v>0</v>
      </c>
      <c r="T125" s="53">
        <v>0</v>
      </c>
      <c r="U125" s="53">
        <v>0</v>
      </c>
      <c r="V125" s="53">
        <v>0</v>
      </c>
      <c r="W125" s="52">
        <v>0</v>
      </c>
      <c r="X125" s="53"/>
      <c r="Y125" s="53"/>
      <c r="Z125" s="53"/>
      <c r="AA125" s="53"/>
      <c r="AB125" s="53"/>
      <c r="AC125" s="53"/>
      <c r="AD125" s="53"/>
      <c r="AE125" s="53"/>
      <c r="AF125" s="53"/>
      <c r="AG125" s="53"/>
      <c r="AH125" s="53"/>
      <c r="AI125" s="53"/>
      <c r="AJ125" s="53"/>
      <c r="AK125" s="53"/>
      <c r="AL125" s="53"/>
      <c r="AM125" s="53">
        <v>0</v>
      </c>
      <c r="AN125" s="53"/>
      <c r="AO125" s="53"/>
      <c r="AP125" s="53"/>
      <c r="AQ125" s="53"/>
      <c r="AR125" s="53"/>
      <c r="AS125" s="53"/>
      <c r="AT125" s="52">
        <v>0</v>
      </c>
      <c r="AU125" s="53">
        <v>0</v>
      </c>
      <c r="AV125" s="53">
        <v>0</v>
      </c>
      <c r="AW125" s="53">
        <v>0</v>
      </c>
      <c r="AX125" s="53">
        <v>0</v>
      </c>
      <c r="AY125" s="53">
        <v>0</v>
      </c>
      <c r="AZ125" s="52">
        <v>0</v>
      </c>
      <c r="BA125" s="53"/>
      <c r="BB125" s="53"/>
      <c r="BC125" s="53"/>
      <c r="BD125" s="53">
        <v>0</v>
      </c>
      <c r="BE125" s="53"/>
      <c r="BF125" s="53">
        <v>0</v>
      </c>
      <c r="BG125" s="53">
        <v>0</v>
      </c>
      <c r="BH125" s="53">
        <v>0</v>
      </c>
      <c r="BI125" s="53">
        <v>0</v>
      </c>
      <c r="BJ125" s="53">
        <v>0</v>
      </c>
      <c r="BK125" s="53">
        <v>0</v>
      </c>
      <c r="BL125" s="53">
        <v>0</v>
      </c>
      <c r="BM125" s="53">
        <v>0</v>
      </c>
      <c r="BN125" s="53">
        <v>0</v>
      </c>
      <c r="BO125" s="52">
        <v>0</v>
      </c>
      <c r="BP125" s="53">
        <v>0</v>
      </c>
      <c r="BQ125" s="53">
        <v>0</v>
      </c>
      <c r="BR125" s="54"/>
      <c r="BS125" s="54">
        <v>0</v>
      </c>
      <c r="BT125" s="52">
        <v>0</v>
      </c>
    </row>
    <row r="126" spans="1:72">
      <c r="A126" s="48" t="s">
        <v>167</v>
      </c>
      <c r="B126" s="49" t="s">
        <v>237</v>
      </c>
      <c r="C126" s="49"/>
      <c r="D126" s="49"/>
      <c r="E126" s="49"/>
      <c r="F126" s="50" t="s">
        <v>404</v>
      </c>
      <c r="G126" s="50"/>
      <c r="H126" s="51">
        <v>0</v>
      </c>
      <c r="I126" s="52">
        <v>0</v>
      </c>
      <c r="J126" s="53">
        <v>0</v>
      </c>
      <c r="K126" s="53">
        <v>0</v>
      </c>
      <c r="L126" s="53">
        <v>0</v>
      </c>
      <c r="M126" s="53">
        <v>0</v>
      </c>
      <c r="N126" s="53">
        <v>0</v>
      </c>
      <c r="O126" s="53">
        <v>0</v>
      </c>
      <c r="P126" s="53">
        <v>0</v>
      </c>
      <c r="Q126" s="53">
        <v>0</v>
      </c>
      <c r="R126" s="53">
        <v>0</v>
      </c>
      <c r="S126" s="53">
        <v>0</v>
      </c>
      <c r="T126" s="53">
        <v>0</v>
      </c>
      <c r="U126" s="53">
        <v>0</v>
      </c>
      <c r="V126" s="53">
        <v>0</v>
      </c>
      <c r="W126" s="52"/>
      <c r="X126" s="53"/>
      <c r="Y126" s="53"/>
      <c r="Z126" s="53"/>
      <c r="AA126" s="53"/>
      <c r="AB126" s="53"/>
      <c r="AC126" s="53"/>
      <c r="AD126" s="53"/>
      <c r="AE126" s="53"/>
      <c r="AF126" s="53"/>
      <c r="AG126" s="53"/>
      <c r="AH126" s="53"/>
      <c r="AI126" s="53"/>
      <c r="AJ126" s="53"/>
      <c r="AK126" s="53"/>
      <c r="AL126" s="53"/>
      <c r="AM126" s="53"/>
      <c r="AN126" s="53"/>
      <c r="AO126" s="53"/>
      <c r="AP126" s="53"/>
      <c r="AQ126" s="53"/>
      <c r="AR126" s="53"/>
      <c r="AS126" s="53"/>
      <c r="AT126" s="52">
        <v>0</v>
      </c>
      <c r="AU126" s="53"/>
      <c r="AV126" s="53">
        <v>0</v>
      </c>
      <c r="AW126" s="53">
        <v>0</v>
      </c>
      <c r="AX126" s="53">
        <v>0</v>
      </c>
      <c r="AY126" s="53">
        <v>0</v>
      </c>
      <c r="AZ126" s="52">
        <v>0</v>
      </c>
      <c r="BA126" s="53"/>
      <c r="BB126" s="53"/>
      <c r="BC126" s="53"/>
      <c r="BD126" s="53">
        <v>0</v>
      </c>
      <c r="BE126" s="53"/>
      <c r="BF126" s="53">
        <v>0</v>
      </c>
      <c r="BG126" s="53">
        <v>0</v>
      </c>
      <c r="BH126" s="53">
        <v>0</v>
      </c>
      <c r="BI126" s="53">
        <v>0</v>
      </c>
      <c r="BJ126" s="53">
        <v>0</v>
      </c>
      <c r="BK126" s="53">
        <v>0</v>
      </c>
      <c r="BL126" s="53">
        <v>0</v>
      </c>
      <c r="BM126" s="53">
        <v>0</v>
      </c>
      <c r="BN126" s="53">
        <v>0</v>
      </c>
      <c r="BO126" s="52">
        <v>0</v>
      </c>
      <c r="BP126" s="53">
        <v>0</v>
      </c>
      <c r="BQ126" s="53">
        <v>0</v>
      </c>
      <c r="BR126" s="54"/>
      <c r="BS126" s="54">
        <v>0</v>
      </c>
      <c r="BT126" s="52">
        <v>0</v>
      </c>
    </row>
    <row r="127" spans="1:72">
      <c r="A127" s="48" t="s">
        <v>167</v>
      </c>
      <c r="B127" s="49" t="s">
        <v>221</v>
      </c>
      <c r="C127" s="49"/>
      <c r="D127" s="49"/>
      <c r="E127" s="49"/>
      <c r="F127" s="50" t="s">
        <v>405</v>
      </c>
      <c r="G127" s="50"/>
      <c r="H127" s="51">
        <v>0</v>
      </c>
      <c r="I127" s="52">
        <v>0</v>
      </c>
      <c r="J127" s="53">
        <v>0</v>
      </c>
      <c r="K127" s="53">
        <v>0</v>
      </c>
      <c r="L127" s="53">
        <v>0</v>
      </c>
      <c r="M127" s="53">
        <v>0</v>
      </c>
      <c r="N127" s="53">
        <v>0</v>
      </c>
      <c r="O127" s="53">
        <v>0</v>
      </c>
      <c r="P127" s="53">
        <v>0</v>
      </c>
      <c r="Q127" s="53">
        <v>0</v>
      </c>
      <c r="R127" s="53">
        <v>0</v>
      </c>
      <c r="S127" s="53">
        <v>0</v>
      </c>
      <c r="T127" s="53">
        <v>0</v>
      </c>
      <c r="U127" s="53">
        <v>0</v>
      </c>
      <c r="V127" s="53">
        <v>0</v>
      </c>
      <c r="W127" s="52">
        <v>0</v>
      </c>
      <c r="X127" s="53"/>
      <c r="Y127" s="53"/>
      <c r="Z127" s="53"/>
      <c r="AA127" s="53"/>
      <c r="AB127" s="53"/>
      <c r="AC127" s="53"/>
      <c r="AD127" s="53"/>
      <c r="AE127" s="53"/>
      <c r="AF127" s="53"/>
      <c r="AG127" s="53"/>
      <c r="AH127" s="53"/>
      <c r="AI127" s="53"/>
      <c r="AJ127" s="53"/>
      <c r="AK127" s="53"/>
      <c r="AL127" s="53"/>
      <c r="AM127" s="53">
        <v>0</v>
      </c>
      <c r="AN127" s="53"/>
      <c r="AO127" s="53"/>
      <c r="AP127" s="53"/>
      <c r="AQ127" s="53"/>
      <c r="AR127" s="53"/>
      <c r="AS127" s="53"/>
      <c r="AT127" s="52">
        <v>0</v>
      </c>
      <c r="AU127" s="53">
        <v>0</v>
      </c>
      <c r="AV127" s="53">
        <v>0</v>
      </c>
      <c r="AW127" s="53">
        <v>0</v>
      </c>
      <c r="AX127" s="53">
        <v>0</v>
      </c>
      <c r="AY127" s="53">
        <v>0</v>
      </c>
      <c r="AZ127" s="52">
        <v>0</v>
      </c>
      <c r="BA127" s="53"/>
      <c r="BB127" s="53"/>
      <c r="BC127" s="53"/>
      <c r="BD127" s="53">
        <v>0</v>
      </c>
      <c r="BE127" s="53"/>
      <c r="BF127" s="53">
        <v>0</v>
      </c>
      <c r="BG127" s="53">
        <v>0</v>
      </c>
      <c r="BH127" s="53">
        <v>0</v>
      </c>
      <c r="BI127" s="53">
        <v>0</v>
      </c>
      <c r="BJ127" s="53">
        <v>0</v>
      </c>
      <c r="BK127" s="53">
        <v>0</v>
      </c>
      <c r="BL127" s="53">
        <v>0</v>
      </c>
      <c r="BM127" s="53">
        <v>0</v>
      </c>
      <c r="BN127" s="53">
        <v>0</v>
      </c>
      <c r="BO127" s="52">
        <v>0</v>
      </c>
      <c r="BP127" s="53">
        <v>0</v>
      </c>
      <c r="BQ127" s="53">
        <v>0</v>
      </c>
      <c r="BR127" s="54"/>
      <c r="BS127" s="54">
        <v>0</v>
      </c>
      <c r="BT127" s="52">
        <v>0</v>
      </c>
    </row>
    <row r="128" spans="1:72">
      <c r="A128" s="48" t="s">
        <v>167</v>
      </c>
      <c r="B128" s="49" t="s">
        <v>406</v>
      </c>
      <c r="C128" s="49"/>
      <c r="D128" s="49"/>
      <c r="E128" s="49"/>
      <c r="F128" s="50" t="s">
        <v>407</v>
      </c>
      <c r="G128" s="50"/>
      <c r="H128" s="51">
        <v>0</v>
      </c>
      <c r="I128" s="52"/>
      <c r="J128" s="53"/>
      <c r="K128" s="53"/>
      <c r="L128" s="53"/>
      <c r="M128" s="53"/>
      <c r="N128" s="53"/>
      <c r="O128" s="53"/>
      <c r="P128" s="53"/>
      <c r="Q128" s="53"/>
      <c r="R128" s="53"/>
      <c r="S128" s="53"/>
      <c r="T128" s="53"/>
      <c r="U128" s="53"/>
      <c r="V128" s="53"/>
      <c r="W128" s="52"/>
      <c r="X128" s="53"/>
      <c r="Y128" s="53"/>
      <c r="Z128" s="53"/>
      <c r="AA128" s="53"/>
      <c r="AB128" s="53"/>
      <c r="AC128" s="53"/>
      <c r="AD128" s="53"/>
      <c r="AE128" s="53"/>
      <c r="AF128" s="53"/>
      <c r="AG128" s="53"/>
      <c r="AH128" s="53"/>
      <c r="AI128" s="53"/>
      <c r="AJ128" s="53"/>
      <c r="AK128" s="53"/>
      <c r="AL128" s="53"/>
      <c r="AM128" s="53"/>
      <c r="AN128" s="53"/>
      <c r="AO128" s="53"/>
      <c r="AP128" s="53"/>
      <c r="AQ128" s="53"/>
      <c r="AR128" s="53"/>
      <c r="AS128" s="53"/>
      <c r="AT128" s="52"/>
      <c r="AU128" s="53"/>
      <c r="AV128" s="53"/>
      <c r="AW128" s="53"/>
      <c r="AX128" s="53"/>
      <c r="AY128" s="53"/>
      <c r="AZ128" s="52">
        <v>0</v>
      </c>
      <c r="BA128" s="53"/>
      <c r="BB128" s="53"/>
      <c r="BC128" s="53"/>
      <c r="BD128" s="53">
        <v>0</v>
      </c>
      <c r="BE128" s="53"/>
      <c r="BF128" s="53"/>
      <c r="BG128" s="53"/>
      <c r="BH128" s="53"/>
      <c r="BI128" s="53"/>
      <c r="BJ128" s="53"/>
      <c r="BK128" s="53"/>
      <c r="BL128" s="53"/>
      <c r="BM128" s="53"/>
      <c r="BN128" s="53">
        <v>0</v>
      </c>
      <c r="BO128" s="52"/>
      <c r="BP128" s="53"/>
      <c r="BQ128" s="53"/>
      <c r="BR128" s="54"/>
      <c r="BS128" s="54">
        <v>0</v>
      </c>
      <c r="BT128" s="52">
        <v>0</v>
      </c>
    </row>
    <row r="129" spans="1:72">
      <c r="A129" s="48" t="s">
        <v>167</v>
      </c>
      <c r="B129" s="49" t="s">
        <v>239</v>
      </c>
      <c r="C129" s="49"/>
      <c r="D129" s="49"/>
      <c r="E129" s="49"/>
      <c r="F129" s="50" t="s">
        <v>408</v>
      </c>
      <c r="G129" s="50"/>
      <c r="H129" s="51">
        <v>0</v>
      </c>
      <c r="I129" s="52">
        <v>0</v>
      </c>
      <c r="J129" s="53">
        <v>0</v>
      </c>
      <c r="K129" s="53">
        <v>0</v>
      </c>
      <c r="L129" s="53">
        <v>0</v>
      </c>
      <c r="M129" s="53">
        <v>0</v>
      </c>
      <c r="N129" s="53">
        <v>0</v>
      </c>
      <c r="O129" s="53">
        <v>0</v>
      </c>
      <c r="P129" s="53">
        <v>0</v>
      </c>
      <c r="Q129" s="53">
        <v>0</v>
      </c>
      <c r="R129" s="53">
        <v>0</v>
      </c>
      <c r="S129" s="53">
        <v>0</v>
      </c>
      <c r="T129" s="53">
        <v>0</v>
      </c>
      <c r="U129" s="53">
        <v>0</v>
      </c>
      <c r="V129" s="53">
        <v>0</v>
      </c>
      <c r="W129" s="52"/>
      <c r="X129" s="53"/>
      <c r="Y129" s="53"/>
      <c r="Z129" s="53"/>
      <c r="AA129" s="53"/>
      <c r="AB129" s="53"/>
      <c r="AC129" s="53"/>
      <c r="AD129" s="53"/>
      <c r="AE129" s="53"/>
      <c r="AF129" s="53"/>
      <c r="AG129" s="53"/>
      <c r="AH129" s="53"/>
      <c r="AI129" s="53"/>
      <c r="AJ129" s="53"/>
      <c r="AK129" s="53"/>
      <c r="AL129" s="53"/>
      <c r="AM129" s="53"/>
      <c r="AN129" s="53"/>
      <c r="AO129" s="53"/>
      <c r="AP129" s="53"/>
      <c r="AQ129" s="53"/>
      <c r="AR129" s="53"/>
      <c r="AS129" s="53"/>
      <c r="AT129" s="52">
        <v>0</v>
      </c>
      <c r="AU129" s="53"/>
      <c r="AV129" s="53">
        <v>0</v>
      </c>
      <c r="AW129" s="53">
        <v>0</v>
      </c>
      <c r="AX129" s="53">
        <v>0</v>
      </c>
      <c r="AY129" s="53">
        <v>0</v>
      </c>
      <c r="AZ129" s="52"/>
      <c r="BA129" s="53"/>
      <c r="BB129" s="53"/>
      <c r="BC129" s="53"/>
      <c r="BD129" s="53"/>
      <c r="BE129" s="53"/>
      <c r="BF129" s="53"/>
      <c r="BG129" s="53"/>
      <c r="BH129" s="53"/>
      <c r="BI129" s="53"/>
      <c r="BJ129" s="53"/>
      <c r="BK129" s="53"/>
      <c r="BL129" s="53"/>
      <c r="BM129" s="53"/>
      <c r="BN129" s="53"/>
      <c r="BO129" s="52"/>
      <c r="BP129" s="53"/>
      <c r="BQ129" s="53"/>
      <c r="BR129" s="54"/>
      <c r="BS129" s="54">
        <v>0</v>
      </c>
      <c r="BT129" s="52">
        <v>0</v>
      </c>
    </row>
    <row r="130" spans="1:72">
      <c r="A130" s="48" t="s">
        <v>167</v>
      </c>
      <c r="B130" s="49" t="s">
        <v>409</v>
      </c>
      <c r="C130" s="49"/>
      <c r="D130" s="49"/>
      <c r="E130" s="49"/>
      <c r="F130" s="50" t="s">
        <v>410</v>
      </c>
      <c r="G130" s="50"/>
      <c r="H130" s="51">
        <v>0</v>
      </c>
      <c r="I130" s="52"/>
      <c r="J130" s="53"/>
      <c r="K130" s="53"/>
      <c r="L130" s="53"/>
      <c r="M130" s="53"/>
      <c r="N130" s="53"/>
      <c r="O130" s="53"/>
      <c r="P130" s="53"/>
      <c r="Q130" s="53"/>
      <c r="R130" s="53"/>
      <c r="S130" s="53"/>
      <c r="T130" s="53"/>
      <c r="U130" s="53"/>
      <c r="V130" s="53"/>
      <c r="W130" s="52"/>
      <c r="X130" s="53"/>
      <c r="Y130" s="53"/>
      <c r="Z130" s="53"/>
      <c r="AA130" s="53"/>
      <c r="AB130" s="53"/>
      <c r="AC130" s="53"/>
      <c r="AD130" s="53"/>
      <c r="AE130" s="53"/>
      <c r="AF130" s="53"/>
      <c r="AG130" s="53"/>
      <c r="AH130" s="53"/>
      <c r="AI130" s="53"/>
      <c r="AJ130" s="53"/>
      <c r="AK130" s="53"/>
      <c r="AL130" s="53"/>
      <c r="AM130" s="53"/>
      <c r="AN130" s="53"/>
      <c r="AO130" s="53"/>
      <c r="AP130" s="53"/>
      <c r="AQ130" s="53"/>
      <c r="AR130" s="53"/>
      <c r="AS130" s="53"/>
      <c r="AT130" s="52">
        <v>0</v>
      </c>
      <c r="AU130" s="53">
        <v>0</v>
      </c>
      <c r="AV130" s="53"/>
      <c r="AW130" s="53"/>
      <c r="AX130" s="53"/>
      <c r="AY130" s="53"/>
      <c r="AZ130" s="52"/>
      <c r="BA130" s="53"/>
      <c r="BB130" s="53"/>
      <c r="BC130" s="53"/>
      <c r="BD130" s="53"/>
      <c r="BE130" s="53"/>
      <c r="BF130" s="53"/>
      <c r="BG130" s="53"/>
      <c r="BH130" s="53"/>
      <c r="BI130" s="53"/>
      <c r="BJ130" s="53"/>
      <c r="BK130" s="53"/>
      <c r="BL130" s="53"/>
      <c r="BM130" s="53"/>
      <c r="BN130" s="53"/>
      <c r="BO130" s="52"/>
      <c r="BP130" s="53"/>
      <c r="BQ130" s="53"/>
      <c r="BR130" s="54"/>
      <c r="BS130" s="54">
        <v>0</v>
      </c>
      <c r="BT130" s="52">
        <v>0</v>
      </c>
    </row>
    <row r="131" spans="1:72">
      <c r="A131" s="48" t="s">
        <v>167</v>
      </c>
      <c r="B131" s="49" t="s">
        <v>411</v>
      </c>
      <c r="C131" s="49"/>
      <c r="D131" s="49"/>
      <c r="E131" s="49"/>
      <c r="F131" s="50" t="s">
        <v>412</v>
      </c>
      <c r="G131" s="50"/>
      <c r="H131" s="51">
        <v>0</v>
      </c>
      <c r="I131" s="52"/>
      <c r="J131" s="53"/>
      <c r="K131" s="53"/>
      <c r="L131" s="53"/>
      <c r="M131" s="53"/>
      <c r="N131" s="53"/>
      <c r="O131" s="53"/>
      <c r="P131" s="53"/>
      <c r="Q131" s="53"/>
      <c r="R131" s="53"/>
      <c r="S131" s="53"/>
      <c r="T131" s="53"/>
      <c r="U131" s="53"/>
      <c r="V131" s="53"/>
      <c r="W131" s="52"/>
      <c r="X131" s="53"/>
      <c r="Y131" s="53"/>
      <c r="Z131" s="53"/>
      <c r="AA131" s="53"/>
      <c r="AB131" s="53"/>
      <c r="AC131" s="53"/>
      <c r="AD131" s="53"/>
      <c r="AE131" s="53"/>
      <c r="AF131" s="53"/>
      <c r="AG131" s="53"/>
      <c r="AH131" s="53"/>
      <c r="AI131" s="53"/>
      <c r="AJ131" s="53"/>
      <c r="AK131" s="53"/>
      <c r="AL131" s="53"/>
      <c r="AM131" s="53"/>
      <c r="AN131" s="53"/>
      <c r="AO131" s="53"/>
      <c r="AP131" s="53"/>
      <c r="AQ131" s="53"/>
      <c r="AR131" s="53"/>
      <c r="AS131" s="53"/>
      <c r="AT131" s="52"/>
      <c r="AU131" s="53"/>
      <c r="AV131" s="53"/>
      <c r="AW131" s="53"/>
      <c r="AX131" s="53"/>
      <c r="AY131" s="53"/>
      <c r="AZ131" s="52">
        <v>0</v>
      </c>
      <c r="BA131" s="53"/>
      <c r="BB131" s="53"/>
      <c r="BC131" s="53"/>
      <c r="BD131" s="53">
        <v>0</v>
      </c>
      <c r="BE131" s="53"/>
      <c r="BF131" s="53">
        <v>0</v>
      </c>
      <c r="BG131" s="53">
        <v>0</v>
      </c>
      <c r="BH131" s="53">
        <v>0</v>
      </c>
      <c r="BI131" s="53">
        <v>0</v>
      </c>
      <c r="BJ131" s="53">
        <v>0</v>
      </c>
      <c r="BK131" s="53">
        <v>0</v>
      </c>
      <c r="BL131" s="53">
        <v>0</v>
      </c>
      <c r="BM131" s="53">
        <v>0</v>
      </c>
      <c r="BN131" s="53">
        <v>0</v>
      </c>
      <c r="BO131" s="52">
        <v>0</v>
      </c>
      <c r="BP131" s="53">
        <v>0</v>
      </c>
      <c r="BQ131" s="53">
        <v>0</v>
      </c>
      <c r="BR131" s="54"/>
      <c r="BS131" s="54">
        <v>0</v>
      </c>
      <c r="BT131" s="52">
        <v>0</v>
      </c>
    </row>
    <row r="132" spans="1:72">
      <c r="A132" s="48" t="s">
        <v>167</v>
      </c>
      <c r="B132" s="49" t="s">
        <v>413</v>
      </c>
      <c r="C132" s="49"/>
      <c r="D132" s="49"/>
      <c r="E132" s="49"/>
      <c r="F132" s="50" t="s">
        <v>414</v>
      </c>
      <c r="G132" s="50"/>
      <c r="H132" s="51">
        <v>0</v>
      </c>
      <c r="I132" s="52"/>
      <c r="J132" s="53"/>
      <c r="K132" s="53"/>
      <c r="L132" s="53"/>
      <c r="M132" s="53"/>
      <c r="N132" s="53"/>
      <c r="O132" s="53"/>
      <c r="P132" s="53"/>
      <c r="Q132" s="53"/>
      <c r="R132" s="53"/>
      <c r="S132" s="53"/>
      <c r="T132" s="53"/>
      <c r="U132" s="53"/>
      <c r="V132" s="53"/>
      <c r="W132" s="52"/>
      <c r="X132" s="53"/>
      <c r="Y132" s="53"/>
      <c r="Z132" s="53"/>
      <c r="AA132" s="53"/>
      <c r="AB132" s="53"/>
      <c r="AC132" s="53"/>
      <c r="AD132" s="53"/>
      <c r="AE132" s="53"/>
      <c r="AF132" s="53"/>
      <c r="AG132" s="53"/>
      <c r="AH132" s="53"/>
      <c r="AI132" s="53"/>
      <c r="AJ132" s="53"/>
      <c r="AK132" s="53"/>
      <c r="AL132" s="53"/>
      <c r="AM132" s="53"/>
      <c r="AN132" s="53"/>
      <c r="AO132" s="53"/>
      <c r="AP132" s="53"/>
      <c r="AQ132" s="53"/>
      <c r="AR132" s="53"/>
      <c r="AS132" s="53"/>
      <c r="AT132" s="52">
        <v>0</v>
      </c>
      <c r="AU132" s="53">
        <v>0</v>
      </c>
      <c r="AV132" s="53"/>
      <c r="AW132" s="53"/>
      <c r="AX132" s="53"/>
      <c r="AY132" s="53"/>
      <c r="AZ132" s="52"/>
      <c r="BA132" s="53"/>
      <c r="BB132" s="53"/>
      <c r="BC132" s="53"/>
      <c r="BD132" s="53"/>
      <c r="BE132" s="53"/>
      <c r="BF132" s="53"/>
      <c r="BG132" s="53"/>
      <c r="BH132" s="53"/>
      <c r="BI132" s="53"/>
      <c r="BJ132" s="53"/>
      <c r="BK132" s="53"/>
      <c r="BL132" s="53"/>
      <c r="BM132" s="53"/>
      <c r="BN132" s="53"/>
      <c r="BO132" s="52"/>
      <c r="BP132" s="53"/>
      <c r="BQ132" s="53"/>
      <c r="BR132" s="54"/>
      <c r="BS132" s="54">
        <v>0</v>
      </c>
      <c r="BT132" s="52">
        <v>0</v>
      </c>
    </row>
    <row r="133" spans="1:72">
      <c r="A133" s="48" t="s">
        <v>167</v>
      </c>
      <c r="B133" s="49" t="s">
        <v>415</v>
      </c>
      <c r="C133" s="49"/>
      <c r="D133" s="49"/>
      <c r="E133" s="49"/>
      <c r="F133" s="50" t="s">
        <v>416</v>
      </c>
      <c r="G133" s="50"/>
      <c r="H133" s="51">
        <v>2.5795356835769558</v>
      </c>
      <c r="I133" s="52">
        <v>0</v>
      </c>
      <c r="J133" s="53">
        <v>0</v>
      </c>
      <c r="K133" s="53">
        <v>0</v>
      </c>
      <c r="L133" s="53">
        <v>0</v>
      </c>
      <c r="M133" s="53">
        <v>0</v>
      </c>
      <c r="N133" s="53">
        <v>0</v>
      </c>
      <c r="O133" s="53">
        <v>0</v>
      </c>
      <c r="P133" s="53">
        <v>0</v>
      </c>
      <c r="Q133" s="53">
        <v>0</v>
      </c>
      <c r="R133" s="53">
        <v>0</v>
      </c>
      <c r="S133" s="53">
        <v>0</v>
      </c>
      <c r="T133" s="53">
        <v>0</v>
      </c>
      <c r="U133" s="53">
        <v>0</v>
      </c>
      <c r="V133" s="53">
        <v>0</v>
      </c>
      <c r="W133" s="52">
        <v>0</v>
      </c>
      <c r="X133" s="53"/>
      <c r="Y133" s="53"/>
      <c r="Z133" s="53"/>
      <c r="AA133" s="53"/>
      <c r="AB133" s="53"/>
      <c r="AC133" s="53"/>
      <c r="AD133" s="53"/>
      <c r="AE133" s="53"/>
      <c r="AF133" s="53"/>
      <c r="AG133" s="53"/>
      <c r="AH133" s="53"/>
      <c r="AI133" s="53"/>
      <c r="AJ133" s="53"/>
      <c r="AK133" s="53"/>
      <c r="AL133" s="53"/>
      <c r="AM133" s="53">
        <v>0</v>
      </c>
      <c r="AN133" s="53"/>
      <c r="AO133" s="53"/>
      <c r="AP133" s="53"/>
      <c r="AQ133" s="53"/>
      <c r="AR133" s="53"/>
      <c r="AS133" s="53"/>
      <c r="AT133" s="52">
        <v>0</v>
      </c>
      <c r="AU133" s="53">
        <v>0</v>
      </c>
      <c r="AV133" s="53">
        <v>0</v>
      </c>
      <c r="AW133" s="53">
        <v>0</v>
      </c>
      <c r="AX133" s="53">
        <v>0</v>
      </c>
      <c r="AY133" s="53">
        <v>0</v>
      </c>
      <c r="AZ133" s="52">
        <v>0</v>
      </c>
      <c r="BA133" s="53"/>
      <c r="BB133" s="53"/>
      <c r="BC133" s="53"/>
      <c r="BD133" s="53">
        <v>0</v>
      </c>
      <c r="BE133" s="53"/>
      <c r="BF133" s="53">
        <v>0</v>
      </c>
      <c r="BG133" s="53">
        <v>0</v>
      </c>
      <c r="BH133" s="53">
        <v>0</v>
      </c>
      <c r="BI133" s="53">
        <v>0</v>
      </c>
      <c r="BJ133" s="53">
        <v>0</v>
      </c>
      <c r="BK133" s="53">
        <v>0</v>
      </c>
      <c r="BL133" s="53">
        <v>0</v>
      </c>
      <c r="BM133" s="53">
        <v>0</v>
      </c>
      <c r="BN133" s="53">
        <v>0</v>
      </c>
      <c r="BO133" s="52">
        <v>0</v>
      </c>
      <c r="BP133" s="53">
        <v>0</v>
      </c>
      <c r="BQ133" s="53">
        <v>0</v>
      </c>
      <c r="BR133" s="54"/>
      <c r="BS133" s="54">
        <v>0</v>
      </c>
      <c r="BT133" s="52">
        <v>2.5795356835769558</v>
      </c>
    </row>
    <row r="134" spans="1:72">
      <c r="A134" s="56" t="s">
        <v>167</v>
      </c>
      <c r="B134" s="57" t="s">
        <v>417</v>
      </c>
      <c r="C134" s="57"/>
      <c r="D134" s="57"/>
      <c r="E134" s="57"/>
      <c r="F134" s="58" t="s">
        <v>418</v>
      </c>
      <c r="G134" s="58"/>
      <c r="H134" s="59">
        <v>0</v>
      </c>
      <c r="I134" s="60"/>
      <c r="J134" s="61"/>
      <c r="K134" s="61"/>
      <c r="L134" s="61"/>
      <c r="M134" s="61"/>
      <c r="N134" s="61"/>
      <c r="O134" s="61"/>
      <c r="P134" s="61"/>
      <c r="Q134" s="61"/>
      <c r="R134" s="61"/>
      <c r="S134" s="61"/>
      <c r="T134" s="61"/>
      <c r="U134" s="61"/>
      <c r="V134" s="61"/>
      <c r="W134" s="60"/>
      <c r="X134" s="61"/>
      <c r="Y134" s="61"/>
      <c r="Z134" s="61"/>
      <c r="AA134" s="61"/>
      <c r="AB134" s="61"/>
      <c r="AC134" s="61"/>
      <c r="AD134" s="61"/>
      <c r="AE134" s="61"/>
      <c r="AF134" s="61"/>
      <c r="AG134" s="61"/>
      <c r="AH134" s="61"/>
      <c r="AI134" s="61"/>
      <c r="AJ134" s="61"/>
      <c r="AK134" s="61"/>
      <c r="AL134" s="61"/>
      <c r="AM134" s="61"/>
      <c r="AN134" s="61"/>
      <c r="AO134" s="61"/>
      <c r="AP134" s="61"/>
      <c r="AQ134" s="61"/>
      <c r="AR134" s="61"/>
      <c r="AS134" s="61"/>
      <c r="AT134" s="60"/>
      <c r="AU134" s="61"/>
      <c r="AV134" s="61"/>
      <c r="AW134" s="61"/>
      <c r="AX134" s="61"/>
      <c r="AY134" s="61"/>
      <c r="AZ134" s="60">
        <v>0</v>
      </c>
      <c r="BA134" s="61"/>
      <c r="BB134" s="61"/>
      <c r="BC134" s="61"/>
      <c r="BD134" s="61">
        <v>0</v>
      </c>
      <c r="BE134" s="61"/>
      <c r="BF134" s="61">
        <v>0</v>
      </c>
      <c r="BG134" s="61">
        <v>0</v>
      </c>
      <c r="BH134" s="61">
        <v>0</v>
      </c>
      <c r="BI134" s="61">
        <v>0</v>
      </c>
      <c r="BJ134" s="61">
        <v>0</v>
      </c>
      <c r="BK134" s="61">
        <v>0</v>
      </c>
      <c r="BL134" s="61">
        <v>0</v>
      </c>
      <c r="BM134" s="61">
        <v>0</v>
      </c>
      <c r="BN134" s="61">
        <v>0</v>
      </c>
      <c r="BO134" s="60">
        <v>0</v>
      </c>
      <c r="BP134" s="61">
        <v>0</v>
      </c>
      <c r="BQ134" s="61">
        <v>0</v>
      </c>
      <c r="BR134" s="62"/>
      <c r="BS134" s="62">
        <v>0</v>
      </c>
      <c r="BT134" s="60">
        <v>0</v>
      </c>
    </row>
    <row r="135" spans="1:72">
      <c r="A135" s="63" t="s">
        <v>419</v>
      </c>
      <c r="B135" s="63"/>
      <c r="C135" s="63"/>
      <c r="D135" s="63"/>
      <c r="E135" s="63"/>
      <c r="F135" s="18" t="s">
        <v>420</v>
      </c>
      <c r="G135" s="18"/>
      <c r="H135" s="64">
        <v>815.46766026559658</v>
      </c>
      <c r="I135" s="65">
        <v>0</v>
      </c>
      <c r="J135" s="66">
        <v>0</v>
      </c>
      <c r="K135" s="66">
        <v>0</v>
      </c>
      <c r="L135" s="66">
        <v>0</v>
      </c>
      <c r="M135" s="66">
        <v>0</v>
      </c>
      <c r="N135" s="66">
        <v>0</v>
      </c>
      <c r="O135" s="66">
        <v>0</v>
      </c>
      <c r="P135" s="66">
        <v>0</v>
      </c>
      <c r="Q135" s="66">
        <v>0</v>
      </c>
      <c r="R135" s="66">
        <v>0</v>
      </c>
      <c r="S135" s="66">
        <v>0</v>
      </c>
      <c r="T135" s="66">
        <v>0</v>
      </c>
      <c r="U135" s="66">
        <v>0</v>
      </c>
      <c r="V135" s="66">
        <v>0</v>
      </c>
      <c r="W135" s="65">
        <v>0</v>
      </c>
      <c r="X135" s="66"/>
      <c r="Y135" s="66"/>
      <c r="Z135" s="66"/>
      <c r="AA135" s="66"/>
      <c r="AB135" s="66"/>
      <c r="AC135" s="66"/>
      <c r="AD135" s="66"/>
      <c r="AE135" s="66"/>
      <c r="AF135" s="66"/>
      <c r="AG135" s="66"/>
      <c r="AH135" s="66"/>
      <c r="AI135" s="66"/>
      <c r="AJ135" s="66"/>
      <c r="AK135" s="66"/>
      <c r="AL135" s="66"/>
      <c r="AM135" s="66">
        <v>0</v>
      </c>
      <c r="AN135" s="66"/>
      <c r="AO135" s="66"/>
      <c r="AP135" s="66"/>
      <c r="AQ135" s="66"/>
      <c r="AR135" s="66"/>
      <c r="AS135" s="66"/>
      <c r="AT135" s="65">
        <v>10.60475781026082</v>
      </c>
      <c r="AU135" s="66">
        <v>0</v>
      </c>
      <c r="AV135" s="66">
        <v>0</v>
      </c>
      <c r="AW135" s="66">
        <v>10.60475781026082</v>
      </c>
      <c r="AX135" s="66">
        <v>0</v>
      </c>
      <c r="AY135" s="66">
        <v>0</v>
      </c>
      <c r="AZ135" s="65">
        <v>13.661985287092767</v>
      </c>
      <c r="BA135" s="66"/>
      <c r="BB135" s="66"/>
      <c r="BC135" s="66"/>
      <c r="BD135" s="66">
        <v>0</v>
      </c>
      <c r="BE135" s="66"/>
      <c r="BF135" s="66">
        <v>0</v>
      </c>
      <c r="BG135" s="66">
        <v>0</v>
      </c>
      <c r="BH135" s="66">
        <v>13.661985287092767</v>
      </c>
      <c r="BI135" s="66">
        <v>0</v>
      </c>
      <c r="BJ135" s="66">
        <v>0</v>
      </c>
      <c r="BK135" s="66">
        <v>0</v>
      </c>
      <c r="BL135" s="66">
        <v>0</v>
      </c>
      <c r="BM135" s="66">
        <v>0</v>
      </c>
      <c r="BN135" s="66">
        <v>0</v>
      </c>
      <c r="BO135" s="65">
        <v>0</v>
      </c>
      <c r="BP135" s="66">
        <v>0</v>
      </c>
      <c r="BQ135" s="66">
        <v>0</v>
      </c>
      <c r="BR135" s="67"/>
      <c r="BS135" s="67">
        <v>93.961975733256892</v>
      </c>
      <c r="BT135" s="65">
        <v>697.23894143498615</v>
      </c>
    </row>
    <row r="136" spans="1:72">
      <c r="A136" s="63" t="s">
        <v>421</v>
      </c>
      <c r="B136" s="63"/>
      <c r="C136" s="63"/>
      <c r="D136" s="63"/>
      <c r="E136" s="63"/>
      <c r="F136" s="18" t="s">
        <v>422</v>
      </c>
      <c r="G136" s="18"/>
      <c r="H136" s="64">
        <v>22612.042610107957</v>
      </c>
      <c r="I136" s="65">
        <v>766.91028948122664</v>
      </c>
      <c r="J136" s="66">
        <v>0</v>
      </c>
      <c r="K136" s="66">
        <v>0</v>
      </c>
      <c r="L136" s="66">
        <v>505.37403267411861</v>
      </c>
      <c r="M136" s="66">
        <v>0</v>
      </c>
      <c r="N136" s="66">
        <v>0</v>
      </c>
      <c r="O136" s="66">
        <v>0</v>
      </c>
      <c r="P136" s="66">
        <v>261.53625680710803</v>
      </c>
      <c r="Q136" s="66">
        <v>0</v>
      </c>
      <c r="R136" s="66">
        <v>0</v>
      </c>
      <c r="S136" s="66">
        <v>0</v>
      </c>
      <c r="T136" s="66">
        <v>0</v>
      </c>
      <c r="U136" s="66">
        <v>0</v>
      </c>
      <c r="V136" s="66">
        <v>0</v>
      </c>
      <c r="W136" s="65">
        <v>10276.607432884302</v>
      </c>
      <c r="X136" s="66">
        <v>-23.597974586796596</v>
      </c>
      <c r="Y136" s="66">
        <v>0</v>
      </c>
      <c r="Z136" s="66">
        <v>48.485717015381674</v>
      </c>
      <c r="AA136" s="66">
        <v>0</v>
      </c>
      <c r="AB136" s="66"/>
      <c r="AC136" s="66">
        <v>-46.431642304385207</v>
      </c>
      <c r="AD136" s="66">
        <v>897.39180280882772</v>
      </c>
      <c r="AE136" s="66">
        <v>861.03945734212277</v>
      </c>
      <c r="AF136" s="66">
        <v>1195.7580968758957</v>
      </c>
      <c r="AG136" s="66">
        <v>37.737651667144355</v>
      </c>
      <c r="AH136" s="66">
        <v>0</v>
      </c>
      <c r="AI136" s="66">
        <v>520.70793923760391</v>
      </c>
      <c r="AJ136" s="66">
        <v>566.18419795547914</v>
      </c>
      <c r="AK136" s="66">
        <v>1401.8821056654247</v>
      </c>
      <c r="AL136" s="66">
        <v>4148.8009935989294</v>
      </c>
      <c r="AM136" s="66">
        <v>-159.54905894716728</v>
      </c>
      <c r="AN136" s="66">
        <v>13.542562338779019</v>
      </c>
      <c r="AO136" s="66">
        <v>46.145027228432212</v>
      </c>
      <c r="AP136" s="66">
        <v>353.03811980510176</v>
      </c>
      <c r="AQ136" s="66">
        <v>422.16012228909904</v>
      </c>
      <c r="AR136" s="66">
        <v>0</v>
      </c>
      <c r="AS136" s="66">
        <v>-6.6876851055698863</v>
      </c>
      <c r="AT136" s="65">
        <v>739.87293398299414</v>
      </c>
      <c r="AU136" s="66">
        <v>702.49355116079107</v>
      </c>
      <c r="AV136" s="66">
        <v>0</v>
      </c>
      <c r="AW136" s="66">
        <v>37.379382822203112</v>
      </c>
      <c r="AX136" s="66">
        <v>0</v>
      </c>
      <c r="AY136" s="66">
        <v>0</v>
      </c>
      <c r="AZ136" s="65">
        <v>1240.7088946211904</v>
      </c>
      <c r="BA136" s="66">
        <v>0</v>
      </c>
      <c r="BB136" s="66">
        <v>0</v>
      </c>
      <c r="BC136" s="66">
        <v>0</v>
      </c>
      <c r="BD136" s="66">
        <v>0</v>
      </c>
      <c r="BE136" s="66">
        <v>0</v>
      </c>
      <c r="BF136" s="66">
        <v>1091.7407088946211</v>
      </c>
      <c r="BG136" s="66">
        <v>0</v>
      </c>
      <c r="BH136" s="66">
        <v>11.918410241712047</v>
      </c>
      <c r="BI136" s="66">
        <v>21.711092003439379</v>
      </c>
      <c r="BJ136" s="66">
        <v>8.0013375370211133</v>
      </c>
      <c r="BK136" s="66">
        <v>105.35492500238846</v>
      </c>
      <c r="BL136" s="66">
        <v>0</v>
      </c>
      <c r="BM136" s="66">
        <v>1.9824209420082162</v>
      </c>
      <c r="BN136" s="66">
        <v>0</v>
      </c>
      <c r="BO136" s="65">
        <v>21.711092003439379</v>
      </c>
      <c r="BP136" s="66">
        <v>0</v>
      </c>
      <c r="BQ136" s="66">
        <v>21.711092003439379</v>
      </c>
      <c r="BR136" s="67">
        <v>0</v>
      </c>
      <c r="BS136" s="67">
        <v>335.55460017196901</v>
      </c>
      <c r="BT136" s="65">
        <v>9230.7012515524984</v>
      </c>
    </row>
    <row r="137" spans="1:72">
      <c r="A137" s="82" t="s">
        <v>423</v>
      </c>
      <c r="B137" s="82"/>
      <c r="C137" s="82"/>
      <c r="D137" s="82"/>
      <c r="E137" s="82"/>
      <c r="F137" s="83" t="s">
        <v>424</v>
      </c>
      <c r="G137" s="83"/>
      <c r="H137" s="84">
        <v>2301.7579057991784</v>
      </c>
      <c r="I137" s="85">
        <v>52.355020540747105</v>
      </c>
      <c r="J137" s="86">
        <v>0</v>
      </c>
      <c r="K137" s="86">
        <v>0</v>
      </c>
      <c r="L137" s="86">
        <v>52.355020540747105</v>
      </c>
      <c r="M137" s="86">
        <v>0</v>
      </c>
      <c r="N137" s="86">
        <v>0</v>
      </c>
      <c r="O137" s="86">
        <v>0</v>
      </c>
      <c r="P137" s="86">
        <v>0</v>
      </c>
      <c r="Q137" s="86">
        <v>0</v>
      </c>
      <c r="R137" s="86">
        <v>0</v>
      </c>
      <c r="S137" s="86">
        <v>0</v>
      </c>
      <c r="T137" s="86">
        <v>0</v>
      </c>
      <c r="U137" s="86">
        <v>0</v>
      </c>
      <c r="V137" s="86">
        <v>0</v>
      </c>
      <c r="W137" s="85">
        <v>1746.2023502436227</v>
      </c>
      <c r="X137" s="86">
        <v>0</v>
      </c>
      <c r="Y137" s="86">
        <v>0</v>
      </c>
      <c r="Z137" s="86"/>
      <c r="AA137" s="86"/>
      <c r="AB137" s="86"/>
      <c r="AC137" s="86">
        <v>0</v>
      </c>
      <c r="AD137" s="86">
        <v>223.51199006401069</v>
      </c>
      <c r="AE137" s="86">
        <v>702.49355116079107</v>
      </c>
      <c r="AF137" s="86">
        <v>0</v>
      </c>
      <c r="AG137" s="86">
        <v>0</v>
      </c>
      <c r="AH137" s="86">
        <v>0</v>
      </c>
      <c r="AI137" s="86">
        <v>0</v>
      </c>
      <c r="AJ137" s="86">
        <v>0</v>
      </c>
      <c r="AK137" s="86">
        <v>0</v>
      </c>
      <c r="AL137" s="86">
        <v>0</v>
      </c>
      <c r="AM137" s="86">
        <v>0</v>
      </c>
      <c r="AN137" s="86">
        <v>13.542562338779019</v>
      </c>
      <c r="AO137" s="86">
        <v>41.129263399254796</v>
      </c>
      <c r="AP137" s="86">
        <v>357.69561478933792</v>
      </c>
      <c r="AQ137" s="86">
        <v>395.4093818668195</v>
      </c>
      <c r="AR137" s="86">
        <v>0</v>
      </c>
      <c r="AS137" s="86">
        <v>12.419986624629788</v>
      </c>
      <c r="AT137" s="85">
        <v>503.20053501480839</v>
      </c>
      <c r="AU137" s="86">
        <v>503.20053501480839</v>
      </c>
      <c r="AV137" s="86">
        <v>0</v>
      </c>
      <c r="AW137" s="86">
        <v>0</v>
      </c>
      <c r="AX137" s="86">
        <v>0</v>
      </c>
      <c r="AY137" s="86">
        <v>0</v>
      </c>
      <c r="AZ137" s="85">
        <v>0</v>
      </c>
      <c r="BA137" s="86"/>
      <c r="BB137" s="86"/>
      <c r="BC137" s="86"/>
      <c r="BD137" s="86"/>
      <c r="BE137" s="86"/>
      <c r="BF137" s="86"/>
      <c r="BG137" s="86"/>
      <c r="BH137" s="86"/>
      <c r="BI137" s="86"/>
      <c r="BJ137" s="86">
        <v>0</v>
      </c>
      <c r="BK137" s="86">
        <v>0</v>
      </c>
      <c r="BL137" s="86">
        <v>0</v>
      </c>
      <c r="BM137" s="86"/>
      <c r="BN137" s="86"/>
      <c r="BO137" s="85"/>
      <c r="BP137" s="86"/>
      <c r="BQ137" s="86"/>
      <c r="BR137" s="87"/>
      <c r="BS137" s="87"/>
      <c r="BT137" s="85"/>
    </row>
    <row r="138" spans="1:72">
      <c r="A138" s="68" t="s">
        <v>167</v>
      </c>
      <c r="B138" s="69" t="s">
        <v>425</v>
      </c>
      <c r="C138" s="69"/>
      <c r="D138" s="69"/>
      <c r="E138" s="69"/>
      <c r="F138" s="70" t="s">
        <v>426</v>
      </c>
      <c r="G138" s="70"/>
      <c r="H138" s="71">
        <v>0</v>
      </c>
      <c r="I138" s="72"/>
      <c r="J138" s="73"/>
      <c r="K138" s="73"/>
      <c r="L138" s="73"/>
      <c r="M138" s="73"/>
      <c r="N138" s="73"/>
      <c r="O138" s="73"/>
      <c r="P138" s="73"/>
      <c r="Q138" s="73"/>
      <c r="R138" s="73"/>
      <c r="S138" s="73"/>
      <c r="T138" s="73"/>
      <c r="U138" s="73"/>
      <c r="V138" s="73"/>
      <c r="W138" s="72">
        <v>0</v>
      </c>
      <c r="X138" s="73">
        <v>0</v>
      </c>
      <c r="Y138" s="73">
        <v>0</v>
      </c>
      <c r="Z138" s="73"/>
      <c r="AA138" s="73"/>
      <c r="AB138" s="73"/>
      <c r="AC138" s="73">
        <v>0</v>
      </c>
      <c r="AD138" s="73">
        <v>0</v>
      </c>
      <c r="AE138" s="73">
        <v>0</v>
      </c>
      <c r="AF138" s="73">
        <v>0</v>
      </c>
      <c r="AG138" s="73">
        <v>0</v>
      </c>
      <c r="AH138" s="73">
        <v>0</v>
      </c>
      <c r="AI138" s="73">
        <v>0</v>
      </c>
      <c r="AJ138" s="73">
        <v>0</v>
      </c>
      <c r="AK138" s="73">
        <v>0</v>
      </c>
      <c r="AL138" s="73">
        <v>0</v>
      </c>
      <c r="AM138" s="73">
        <v>0</v>
      </c>
      <c r="AN138" s="73">
        <v>0</v>
      </c>
      <c r="AO138" s="73">
        <v>0</v>
      </c>
      <c r="AP138" s="73">
        <v>0</v>
      </c>
      <c r="AQ138" s="73">
        <v>0</v>
      </c>
      <c r="AR138" s="73">
        <v>0</v>
      </c>
      <c r="AS138" s="73">
        <v>0</v>
      </c>
      <c r="AT138" s="72"/>
      <c r="AU138" s="73"/>
      <c r="AV138" s="73"/>
      <c r="AW138" s="73"/>
      <c r="AX138" s="73"/>
      <c r="AY138" s="73"/>
      <c r="AZ138" s="72">
        <v>0</v>
      </c>
      <c r="BA138" s="73"/>
      <c r="BB138" s="73"/>
      <c r="BC138" s="73"/>
      <c r="BD138" s="73"/>
      <c r="BE138" s="73"/>
      <c r="BF138" s="73"/>
      <c r="BG138" s="73"/>
      <c r="BH138" s="73"/>
      <c r="BI138" s="73"/>
      <c r="BJ138" s="73">
        <v>0</v>
      </c>
      <c r="BK138" s="73">
        <v>0</v>
      </c>
      <c r="BL138" s="73">
        <v>0</v>
      </c>
      <c r="BM138" s="73"/>
      <c r="BN138" s="73"/>
      <c r="BO138" s="72"/>
      <c r="BP138" s="73"/>
      <c r="BQ138" s="73"/>
      <c r="BR138" s="74"/>
      <c r="BS138" s="74"/>
      <c r="BT138" s="72"/>
    </row>
    <row r="139" spans="1:72">
      <c r="A139" s="48" t="s">
        <v>167</v>
      </c>
      <c r="B139" s="49" t="s">
        <v>427</v>
      </c>
      <c r="C139" s="49"/>
      <c r="D139" s="49"/>
      <c r="E139" s="49"/>
      <c r="F139" s="50" t="s">
        <v>428</v>
      </c>
      <c r="G139" s="50"/>
      <c r="H139" s="51">
        <v>0</v>
      </c>
      <c r="I139" s="52"/>
      <c r="J139" s="53"/>
      <c r="K139" s="53"/>
      <c r="L139" s="53"/>
      <c r="M139" s="53"/>
      <c r="N139" s="53"/>
      <c r="O139" s="53"/>
      <c r="P139" s="53"/>
      <c r="Q139" s="53"/>
      <c r="R139" s="53"/>
      <c r="S139" s="53"/>
      <c r="T139" s="53"/>
      <c r="U139" s="53"/>
      <c r="V139" s="53"/>
      <c r="W139" s="52">
        <v>0</v>
      </c>
      <c r="X139" s="53">
        <v>0</v>
      </c>
      <c r="Y139" s="53">
        <v>0</v>
      </c>
      <c r="Z139" s="53"/>
      <c r="AA139" s="53"/>
      <c r="AB139" s="53"/>
      <c r="AC139" s="53">
        <v>0</v>
      </c>
      <c r="AD139" s="53">
        <v>0</v>
      </c>
      <c r="AE139" s="53">
        <v>0</v>
      </c>
      <c r="AF139" s="53">
        <v>0</v>
      </c>
      <c r="AG139" s="53">
        <v>0</v>
      </c>
      <c r="AH139" s="53">
        <v>0</v>
      </c>
      <c r="AI139" s="53">
        <v>0</v>
      </c>
      <c r="AJ139" s="53">
        <v>0</v>
      </c>
      <c r="AK139" s="53">
        <v>0</v>
      </c>
      <c r="AL139" s="53">
        <v>0</v>
      </c>
      <c r="AM139" s="53">
        <v>0</v>
      </c>
      <c r="AN139" s="53">
        <v>0</v>
      </c>
      <c r="AO139" s="53">
        <v>0</v>
      </c>
      <c r="AP139" s="53">
        <v>0</v>
      </c>
      <c r="AQ139" s="53">
        <v>0</v>
      </c>
      <c r="AR139" s="53">
        <v>0</v>
      </c>
      <c r="AS139" s="53">
        <v>0</v>
      </c>
      <c r="AT139" s="52"/>
      <c r="AU139" s="53"/>
      <c r="AV139" s="53"/>
      <c r="AW139" s="53"/>
      <c r="AX139" s="53"/>
      <c r="AY139" s="53"/>
      <c r="AZ139" s="52">
        <v>0</v>
      </c>
      <c r="BA139" s="53"/>
      <c r="BB139" s="53"/>
      <c r="BC139" s="53"/>
      <c r="BD139" s="53"/>
      <c r="BE139" s="53"/>
      <c r="BF139" s="53"/>
      <c r="BG139" s="53"/>
      <c r="BH139" s="53"/>
      <c r="BI139" s="53"/>
      <c r="BJ139" s="53">
        <v>0</v>
      </c>
      <c r="BK139" s="53">
        <v>0</v>
      </c>
      <c r="BL139" s="53">
        <v>0</v>
      </c>
      <c r="BM139" s="53"/>
      <c r="BN139" s="53"/>
      <c r="BO139" s="52"/>
      <c r="BP139" s="53"/>
      <c r="BQ139" s="53"/>
      <c r="BR139" s="54"/>
      <c r="BS139" s="54"/>
      <c r="BT139" s="52"/>
    </row>
    <row r="140" spans="1:72">
      <c r="A140" s="48" t="s">
        <v>167</v>
      </c>
      <c r="B140" s="49" t="s">
        <v>429</v>
      </c>
      <c r="C140" s="49"/>
      <c r="D140" s="49"/>
      <c r="E140" s="49"/>
      <c r="F140" s="50" t="s">
        <v>430</v>
      </c>
      <c r="G140" s="50"/>
      <c r="H140" s="51">
        <v>2249.4028852584311</v>
      </c>
      <c r="I140" s="52"/>
      <c r="J140" s="53"/>
      <c r="K140" s="53"/>
      <c r="L140" s="53"/>
      <c r="M140" s="53"/>
      <c r="N140" s="53"/>
      <c r="O140" s="53"/>
      <c r="P140" s="53"/>
      <c r="Q140" s="53"/>
      <c r="R140" s="53"/>
      <c r="S140" s="53"/>
      <c r="T140" s="53"/>
      <c r="U140" s="53"/>
      <c r="V140" s="53"/>
      <c r="W140" s="52">
        <v>1746.2023502436227</v>
      </c>
      <c r="X140" s="53">
        <v>0</v>
      </c>
      <c r="Y140" s="53">
        <v>0</v>
      </c>
      <c r="Z140" s="53"/>
      <c r="AA140" s="53"/>
      <c r="AB140" s="53"/>
      <c r="AC140" s="53">
        <v>0</v>
      </c>
      <c r="AD140" s="53">
        <v>223.51199006401069</v>
      </c>
      <c r="AE140" s="53">
        <v>702.49355116079107</v>
      </c>
      <c r="AF140" s="53">
        <v>0</v>
      </c>
      <c r="AG140" s="53">
        <v>0</v>
      </c>
      <c r="AH140" s="53">
        <v>0</v>
      </c>
      <c r="AI140" s="53">
        <v>0</v>
      </c>
      <c r="AJ140" s="53">
        <v>0</v>
      </c>
      <c r="AK140" s="53">
        <v>0</v>
      </c>
      <c r="AL140" s="53">
        <v>0</v>
      </c>
      <c r="AM140" s="53">
        <v>0</v>
      </c>
      <c r="AN140" s="53">
        <v>13.542562338779019</v>
      </c>
      <c r="AO140" s="53">
        <v>41.129263399254796</v>
      </c>
      <c r="AP140" s="53">
        <v>357.69561478933792</v>
      </c>
      <c r="AQ140" s="53">
        <v>395.4093818668195</v>
      </c>
      <c r="AR140" s="53">
        <v>0</v>
      </c>
      <c r="AS140" s="53">
        <v>12.419986624629788</v>
      </c>
      <c r="AT140" s="52">
        <v>503.20053501480839</v>
      </c>
      <c r="AU140" s="53">
        <v>503.20053501480839</v>
      </c>
      <c r="AV140" s="53"/>
      <c r="AW140" s="53"/>
      <c r="AX140" s="53"/>
      <c r="AY140" s="53"/>
      <c r="AZ140" s="52">
        <v>0</v>
      </c>
      <c r="BA140" s="53"/>
      <c r="BB140" s="53"/>
      <c r="BC140" s="53"/>
      <c r="BD140" s="53"/>
      <c r="BE140" s="53"/>
      <c r="BF140" s="53"/>
      <c r="BG140" s="53"/>
      <c r="BH140" s="53"/>
      <c r="BI140" s="53"/>
      <c r="BJ140" s="53">
        <v>0</v>
      </c>
      <c r="BK140" s="53">
        <v>0</v>
      </c>
      <c r="BL140" s="53">
        <v>0</v>
      </c>
      <c r="BM140" s="53"/>
      <c r="BN140" s="53"/>
      <c r="BO140" s="52"/>
      <c r="BP140" s="53"/>
      <c r="BQ140" s="53"/>
      <c r="BR140" s="54"/>
      <c r="BS140" s="54"/>
      <c r="BT140" s="52"/>
    </row>
    <row r="141" spans="1:72" s="95" customFormat="1">
      <c r="A141" s="88"/>
      <c r="B141" s="89"/>
      <c r="C141" s="89" t="s">
        <v>431</v>
      </c>
      <c r="D141" s="89"/>
      <c r="E141" s="89"/>
      <c r="F141" s="90" t="s">
        <v>432</v>
      </c>
      <c r="G141" s="90"/>
      <c r="H141" s="91">
        <v>1468.1379573898919</v>
      </c>
      <c r="I141" s="92">
        <v>0</v>
      </c>
      <c r="J141" s="93">
        <v>0</v>
      </c>
      <c r="K141" s="93">
        <v>0</v>
      </c>
      <c r="L141" s="93">
        <v>0</v>
      </c>
      <c r="M141" s="93">
        <v>0</v>
      </c>
      <c r="N141" s="93">
        <v>0</v>
      </c>
      <c r="O141" s="93">
        <v>0</v>
      </c>
      <c r="P141" s="93">
        <v>0</v>
      </c>
      <c r="Q141" s="93">
        <v>0</v>
      </c>
      <c r="R141" s="93">
        <v>0</v>
      </c>
      <c r="S141" s="93">
        <v>0</v>
      </c>
      <c r="T141" s="93">
        <v>0</v>
      </c>
      <c r="U141" s="93">
        <v>0</v>
      </c>
      <c r="V141" s="93">
        <v>0</v>
      </c>
      <c r="W141" s="92">
        <v>964.93742237508354</v>
      </c>
      <c r="X141" s="93"/>
      <c r="Y141" s="93"/>
      <c r="Z141" s="93"/>
      <c r="AA141" s="93"/>
      <c r="AB141" s="93"/>
      <c r="AC141" s="93"/>
      <c r="AD141" s="93">
        <v>223.51199006401069</v>
      </c>
      <c r="AE141" s="93">
        <v>700.29616891181809</v>
      </c>
      <c r="AF141" s="93"/>
      <c r="AG141" s="93"/>
      <c r="AH141" s="93"/>
      <c r="AI141" s="93"/>
      <c r="AJ141" s="93"/>
      <c r="AK141" s="93"/>
      <c r="AL141" s="93"/>
      <c r="AM141" s="93">
        <v>0</v>
      </c>
      <c r="AN141" s="93">
        <v>13.542562338779019</v>
      </c>
      <c r="AO141" s="93"/>
      <c r="AP141" s="93"/>
      <c r="AQ141" s="93">
        <v>27.586701060475779</v>
      </c>
      <c r="AR141" s="93"/>
      <c r="AS141" s="93"/>
      <c r="AT141" s="92">
        <v>503.20053501480839</v>
      </c>
      <c r="AU141" s="93">
        <v>503.20053501480839</v>
      </c>
      <c r="AV141" s="93">
        <v>0</v>
      </c>
      <c r="AW141" s="93">
        <v>0</v>
      </c>
      <c r="AX141" s="93">
        <v>0</v>
      </c>
      <c r="AY141" s="93">
        <v>0</v>
      </c>
      <c r="AZ141" s="92"/>
      <c r="BA141" s="93"/>
      <c r="BB141" s="93"/>
      <c r="BC141" s="93"/>
      <c r="BD141" s="93"/>
      <c r="BE141" s="93"/>
      <c r="BF141" s="93"/>
      <c r="BG141" s="93"/>
      <c r="BH141" s="93"/>
      <c r="BI141" s="93"/>
      <c r="BJ141" s="93"/>
      <c r="BK141" s="93"/>
      <c r="BL141" s="93"/>
      <c r="BM141" s="93"/>
      <c r="BN141" s="93"/>
      <c r="BO141" s="92"/>
      <c r="BP141" s="93"/>
      <c r="BQ141" s="93"/>
      <c r="BR141" s="94"/>
      <c r="BS141" s="94"/>
      <c r="BT141" s="92"/>
    </row>
    <row r="142" spans="1:72">
      <c r="A142" s="48" t="s">
        <v>167</v>
      </c>
      <c r="B142" s="49" t="s">
        <v>433</v>
      </c>
      <c r="C142" s="49"/>
      <c r="D142" s="49"/>
      <c r="E142" s="49"/>
      <c r="F142" s="50" t="s">
        <v>434</v>
      </c>
      <c r="G142" s="50"/>
      <c r="H142" s="51">
        <v>0</v>
      </c>
      <c r="I142" s="52">
        <v>0</v>
      </c>
      <c r="J142" s="53">
        <v>0</v>
      </c>
      <c r="K142" s="53">
        <v>0</v>
      </c>
      <c r="L142" s="53">
        <v>0</v>
      </c>
      <c r="M142" s="53">
        <v>0</v>
      </c>
      <c r="N142" s="53">
        <v>0</v>
      </c>
      <c r="O142" s="53">
        <v>0</v>
      </c>
      <c r="P142" s="53">
        <v>0</v>
      </c>
      <c r="Q142" s="53">
        <v>0</v>
      </c>
      <c r="R142" s="53">
        <v>0</v>
      </c>
      <c r="S142" s="53">
        <v>0</v>
      </c>
      <c r="T142" s="53">
        <v>0</v>
      </c>
      <c r="U142" s="53">
        <v>0</v>
      </c>
      <c r="V142" s="53">
        <v>0</v>
      </c>
      <c r="W142" s="52">
        <v>0</v>
      </c>
      <c r="X142" s="53">
        <v>0</v>
      </c>
      <c r="Y142" s="53">
        <v>0</v>
      </c>
      <c r="Z142" s="53"/>
      <c r="AA142" s="53"/>
      <c r="AB142" s="53"/>
      <c r="AC142" s="53">
        <v>0</v>
      </c>
      <c r="AD142" s="53">
        <v>0</v>
      </c>
      <c r="AE142" s="53">
        <v>0</v>
      </c>
      <c r="AF142" s="53">
        <v>0</v>
      </c>
      <c r="AG142" s="53">
        <v>0</v>
      </c>
      <c r="AH142" s="53">
        <v>0</v>
      </c>
      <c r="AI142" s="53">
        <v>0</v>
      </c>
      <c r="AJ142" s="53">
        <v>0</v>
      </c>
      <c r="AK142" s="53">
        <v>0</v>
      </c>
      <c r="AL142" s="53">
        <v>0</v>
      </c>
      <c r="AM142" s="53">
        <v>0</v>
      </c>
      <c r="AN142" s="53">
        <v>0</v>
      </c>
      <c r="AO142" s="53">
        <v>0</v>
      </c>
      <c r="AP142" s="53">
        <v>0</v>
      </c>
      <c r="AQ142" s="53">
        <v>0</v>
      </c>
      <c r="AR142" s="53">
        <v>0</v>
      </c>
      <c r="AS142" s="53">
        <v>0</v>
      </c>
      <c r="AT142" s="52">
        <v>0</v>
      </c>
      <c r="AU142" s="53">
        <v>0</v>
      </c>
      <c r="AV142" s="53">
        <v>0</v>
      </c>
      <c r="AW142" s="53">
        <v>0</v>
      </c>
      <c r="AX142" s="53">
        <v>0</v>
      </c>
      <c r="AY142" s="53">
        <v>0</v>
      </c>
      <c r="AZ142" s="52">
        <v>0</v>
      </c>
      <c r="BA142" s="53"/>
      <c r="BB142" s="53"/>
      <c r="BC142" s="53"/>
      <c r="BD142" s="53"/>
      <c r="BE142" s="53"/>
      <c r="BF142" s="53"/>
      <c r="BG142" s="53"/>
      <c r="BH142" s="53"/>
      <c r="BI142" s="53"/>
      <c r="BJ142" s="53">
        <v>0</v>
      </c>
      <c r="BK142" s="53">
        <v>0</v>
      </c>
      <c r="BL142" s="53">
        <v>0</v>
      </c>
      <c r="BM142" s="53"/>
      <c r="BN142" s="53"/>
      <c r="BO142" s="52"/>
      <c r="BP142" s="53"/>
      <c r="BQ142" s="53"/>
      <c r="BR142" s="54"/>
      <c r="BS142" s="54"/>
      <c r="BT142" s="52"/>
    </row>
    <row r="143" spans="1:72">
      <c r="A143" s="48" t="s">
        <v>167</v>
      </c>
      <c r="B143" s="49" t="s">
        <v>435</v>
      </c>
      <c r="C143" s="49"/>
      <c r="D143" s="49"/>
      <c r="E143" s="49"/>
      <c r="F143" s="50" t="s">
        <v>436</v>
      </c>
      <c r="G143" s="50"/>
      <c r="H143" s="51">
        <v>0</v>
      </c>
      <c r="I143" s="52">
        <v>0</v>
      </c>
      <c r="J143" s="53">
        <v>0</v>
      </c>
      <c r="K143" s="53">
        <v>0</v>
      </c>
      <c r="L143" s="53">
        <v>0</v>
      </c>
      <c r="M143" s="53">
        <v>0</v>
      </c>
      <c r="N143" s="53">
        <v>0</v>
      </c>
      <c r="O143" s="53">
        <v>0</v>
      </c>
      <c r="P143" s="53">
        <v>0</v>
      </c>
      <c r="Q143" s="53">
        <v>0</v>
      </c>
      <c r="R143" s="53">
        <v>0</v>
      </c>
      <c r="S143" s="53">
        <v>0</v>
      </c>
      <c r="T143" s="53">
        <v>0</v>
      </c>
      <c r="U143" s="53">
        <v>0</v>
      </c>
      <c r="V143" s="53">
        <v>0</v>
      </c>
      <c r="W143" s="52">
        <v>0</v>
      </c>
      <c r="X143" s="53">
        <v>0</v>
      </c>
      <c r="Y143" s="53">
        <v>0</v>
      </c>
      <c r="Z143" s="53"/>
      <c r="AA143" s="53"/>
      <c r="AB143" s="53"/>
      <c r="AC143" s="53">
        <v>0</v>
      </c>
      <c r="AD143" s="53">
        <v>0</v>
      </c>
      <c r="AE143" s="53">
        <v>0</v>
      </c>
      <c r="AF143" s="53">
        <v>0</v>
      </c>
      <c r="AG143" s="53">
        <v>0</v>
      </c>
      <c r="AH143" s="53">
        <v>0</v>
      </c>
      <c r="AI143" s="53">
        <v>0</v>
      </c>
      <c r="AJ143" s="53">
        <v>0</v>
      </c>
      <c r="AK143" s="53">
        <v>0</v>
      </c>
      <c r="AL143" s="53">
        <v>0</v>
      </c>
      <c r="AM143" s="53">
        <v>0</v>
      </c>
      <c r="AN143" s="53">
        <v>0</v>
      </c>
      <c r="AO143" s="53">
        <v>0</v>
      </c>
      <c r="AP143" s="53">
        <v>0</v>
      </c>
      <c r="AQ143" s="53">
        <v>0</v>
      </c>
      <c r="AR143" s="53">
        <v>0</v>
      </c>
      <c r="AS143" s="53">
        <v>0</v>
      </c>
      <c r="AT143" s="52">
        <v>0</v>
      </c>
      <c r="AU143" s="53">
        <v>0</v>
      </c>
      <c r="AV143" s="53">
        <v>0</v>
      </c>
      <c r="AW143" s="53">
        <v>0</v>
      </c>
      <c r="AX143" s="53">
        <v>0</v>
      </c>
      <c r="AY143" s="53">
        <v>0</v>
      </c>
      <c r="AZ143" s="52">
        <v>0</v>
      </c>
      <c r="BA143" s="53"/>
      <c r="BB143" s="53"/>
      <c r="BC143" s="53"/>
      <c r="BD143" s="53"/>
      <c r="BE143" s="53"/>
      <c r="BF143" s="53"/>
      <c r="BG143" s="53"/>
      <c r="BH143" s="53"/>
      <c r="BI143" s="53"/>
      <c r="BJ143" s="53">
        <v>0</v>
      </c>
      <c r="BK143" s="53">
        <v>0</v>
      </c>
      <c r="BL143" s="53">
        <v>0</v>
      </c>
      <c r="BM143" s="53"/>
      <c r="BN143" s="53"/>
      <c r="BO143" s="52"/>
      <c r="BP143" s="53"/>
      <c r="BQ143" s="53"/>
      <c r="BR143" s="54"/>
      <c r="BS143" s="54"/>
      <c r="BT143" s="52"/>
    </row>
    <row r="144" spans="1:72">
      <c r="A144" s="96" t="s">
        <v>167</v>
      </c>
      <c r="B144" s="97" t="s">
        <v>437</v>
      </c>
      <c r="C144" s="97"/>
      <c r="D144" s="97"/>
      <c r="E144" s="97"/>
      <c r="F144" s="98" t="s">
        <v>438</v>
      </c>
      <c r="G144" s="98"/>
      <c r="H144" s="99">
        <v>52.355020540747105</v>
      </c>
      <c r="I144" s="100">
        <v>52.355020540747105</v>
      </c>
      <c r="J144" s="101">
        <v>0</v>
      </c>
      <c r="K144" s="101">
        <v>0</v>
      </c>
      <c r="L144" s="101">
        <v>52.355020540747105</v>
      </c>
      <c r="M144" s="101">
        <v>0</v>
      </c>
      <c r="N144" s="101">
        <v>0</v>
      </c>
      <c r="O144" s="101">
        <v>0</v>
      </c>
      <c r="P144" s="101">
        <v>0</v>
      </c>
      <c r="Q144" s="101">
        <v>0</v>
      </c>
      <c r="R144" s="101">
        <v>0</v>
      </c>
      <c r="S144" s="101">
        <v>0</v>
      </c>
      <c r="T144" s="101">
        <v>0</v>
      </c>
      <c r="U144" s="101">
        <v>0</v>
      </c>
      <c r="V144" s="101">
        <v>0</v>
      </c>
      <c r="W144" s="100"/>
      <c r="X144" s="101"/>
      <c r="Y144" s="101"/>
      <c r="Z144" s="101"/>
      <c r="AA144" s="101"/>
      <c r="AB144" s="101"/>
      <c r="AC144" s="101"/>
      <c r="AD144" s="101"/>
      <c r="AE144" s="101"/>
      <c r="AF144" s="101"/>
      <c r="AG144" s="101"/>
      <c r="AH144" s="101"/>
      <c r="AI144" s="101"/>
      <c r="AJ144" s="101"/>
      <c r="AK144" s="101"/>
      <c r="AL144" s="101"/>
      <c r="AM144" s="101"/>
      <c r="AN144" s="101"/>
      <c r="AO144" s="101"/>
      <c r="AP144" s="101"/>
      <c r="AQ144" s="101"/>
      <c r="AR144" s="101"/>
      <c r="AS144" s="101"/>
      <c r="AT144" s="100">
        <v>0</v>
      </c>
      <c r="AU144" s="101"/>
      <c r="AV144" s="101">
        <v>0</v>
      </c>
      <c r="AW144" s="101">
        <v>0</v>
      </c>
      <c r="AX144" s="101">
        <v>0</v>
      </c>
      <c r="AY144" s="101">
        <v>0</v>
      </c>
      <c r="AZ144" s="100"/>
      <c r="BA144" s="101"/>
      <c r="BB144" s="101"/>
      <c r="BC144" s="101"/>
      <c r="BD144" s="101"/>
      <c r="BE144" s="101"/>
      <c r="BF144" s="101"/>
      <c r="BG144" s="101"/>
      <c r="BH144" s="101"/>
      <c r="BI144" s="101"/>
      <c r="BJ144" s="101"/>
      <c r="BK144" s="101"/>
      <c r="BL144" s="101"/>
      <c r="BM144" s="101"/>
      <c r="BN144" s="101"/>
      <c r="BO144" s="100"/>
      <c r="BP144" s="101"/>
      <c r="BQ144" s="101"/>
      <c r="BR144" s="102"/>
      <c r="BS144" s="102"/>
      <c r="BT144" s="100"/>
    </row>
    <row r="145" spans="1:72">
      <c r="A145" s="82" t="s">
        <v>439</v>
      </c>
      <c r="B145" s="82"/>
      <c r="C145" s="82"/>
      <c r="D145" s="82"/>
      <c r="E145" s="82"/>
      <c r="F145" s="83" t="s">
        <v>440</v>
      </c>
      <c r="G145" s="83"/>
      <c r="H145" s="84">
        <v>18690.885640584693</v>
      </c>
      <c r="I145" s="85">
        <v>613.09353205311925</v>
      </c>
      <c r="J145" s="86">
        <v>0</v>
      </c>
      <c r="K145" s="86">
        <v>0</v>
      </c>
      <c r="L145" s="86">
        <v>409.40575140919077</v>
      </c>
      <c r="M145" s="86">
        <v>0</v>
      </c>
      <c r="N145" s="86">
        <v>0</v>
      </c>
      <c r="O145" s="86">
        <v>0</v>
      </c>
      <c r="P145" s="86">
        <v>203.68778064392853</v>
      </c>
      <c r="Q145" s="86">
        <v>0</v>
      </c>
      <c r="R145" s="86">
        <v>0</v>
      </c>
      <c r="S145" s="86">
        <v>0</v>
      </c>
      <c r="T145" s="86">
        <v>0</v>
      </c>
      <c r="U145" s="86">
        <v>0</v>
      </c>
      <c r="V145" s="86">
        <v>0</v>
      </c>
      <c r="W145" s="85">
        <v>6905.6797554218019</v>
      </c>
      <c r="X145" s="86"/>
      <c r="Y145" s="86"/>
      <c r="Z145" s="86"/>
      <c r="AA145" s="86"/>
      <c r="AB145" s="86"/>
      <c r="AC145" s="86"/>
      <c r="AD145" s="86">
        <v>265.35779115314796</v>
      </c>
      <c r="AE145" s="86">
        <v>222.4132989395242</v>
      </c>
      <c r="AF145" s="86">
        <v>1156.0619088564058</v>
      </c>
      <c r="AG145" s="86">
        <v>2.1018438903219643</v>
      </c>
      <c r="AH145" s="86"/>
      <c r="AI145" s="86">
        <v>803.14321199961785</v>
      </c>
      <c r="AJ145" s="86">
        <v>49.417216012228906</v>
      </c>
      <c r="AK145" s="86"/>
      <c r="AL145" s="86">
        <v>4265.6682908187631</v>
      </c>
      <c r="AM145" s="86">
        <v>128.97678417884779</v>
      </c>
      <c r="AN145" s="86"/>
      <c r="AO145" s="86"/>
      <c r="AP145" s="86"/>
      <c r="AQ145" s="86">
        <v>12.539409572943537</v>
      </c>
      <c r="AR145" s="86"/>
      <c r="AS145" s="86"/>
      <c r="AT145" s="85">
        <v>340.59424859080917</v>
      </c>
      <c r="AU145" s="86">
        <v>303.19098117894333</v>
      </c>
      <c r="AV145" s="86">
        <v>0</v>
      </c>
      <c r="AW145" s="86">
        <v>37.379382822203112</v>
      </c>
      <c r="AX145" s="86">
        <v>0</v>
      </c>
      <c r="AY145" s="86">
        <v>0</v>
      </c>
      <c r="AZ145" s="85">
        <v>1240.4939333142256</v>
      </c>
      <c r="BA145" s="86"/>
      <c r="BB145" s="86"/>
      <c r="BC145" s="86"/>
      <c r="BD145" s="86">
        <v>0</v>
      </c>
      <c r="BE145" s="86"/>
      <c r="BF145" s="86">
        <v>1091.7407088946211</v>
      </c>
      <c r="BG145" s="86">
        <v>0</v>
      </c>
      <c r="BH145" s="86">
        <v>11.918410241712047</v>
      </c>
      <c r="BI145" s="86">
        <v>21.711092003439379</v>
      </c>
      <c r="BJ145" s="86">
        <v>7.6908378714053685</v>
      </c>
      <c r="BK145" s="86">
        <v>105.4743479507022</v>
      </c>
      <c r="BL145" s="86">
        <v>0</v>
      </c>
      <c r="BM145" s="86">
        <v>1.9824209420082162</v>
      </c>
      <c r="BN145" s="86">
        <v>0</v>
      </c>
      <c r="BO145" s="85">
        <v>21.711092003439379</v>
      </c>
      <c r="BP145" s="86">
        <v>0</v>
      </c>
      <c r="BQ145" s="86">
        <v>21.711092003439379</v>
      </c>
      <c r="BR145" s="87"/>
      <c r="BS145" s="87">
        <v>335.55460017196901</v>
      </c>
      <c r="BT145" s="85">
        <v>9233.7823636189933</v>
      </c>
    </row>
    <row r="146" spans="1:72">
      <c r="A146" s="68" t="s">
        <v>167</v>
      </c>
      <c r="B146" s="69" t="s">
        <v>441</v>
      </c>
      <c r="C146" s="69"/>
      <c r="D146" s="69"/>
      <c r="E146" s="69"/>
      <c r="F146" s="70" t="s">
        <v>442</v>
      </c>
      <c r="G146" s="70"/>
      <c r="H146" s="71">
        <v>6097.9029330276098</v>
      </c>
      <c r="I146" s="72">
        <v>613.09353205311925</v>
      </c>
      <c r="J146" s="73">
        <v>0</v>
      </c>
      <c r="K146" s="73">
        <v>0</v>
      </c>
      <c r="L146" s="73">
        <v>409.40575140919077</v>
      </c>
      <c r="M146" s="73">
        <v>0</v>
      </c>
      <c r="N146" s="73">
        <v>0</v>
      </c>
      <c r="O146" s="73">
        <v>0</v>
      </c>
      <c r="P146" s="73">
        <v>203.68778064392853</v>
      </c>
      <c r="Q146" s="73">
        <v>0</v>
      </c>
      <c r="R146" s="73">
        <v>0</v>
      </c>
      <c r="S146" s="73">
        <v>0</v>
      </c>
      <c r="T146" s="73">
        <v>0</v>
      </c>
      <c r="U146" s="73">
        <v>0</v>
      </c>
      <c r="V146" s="73">
        <v>0</v>
      </c>
      <c r="W146" s="72">
        <v>936.56252985573701</v>
      </c>
      <c r="X146" s="73"/>
      <c r="Y146" s="73"/>
      <c r="Z146" s="73"/>
      <c r="AA146" s="73"/>
      <c r="AB146" s="73"/>
      <c r="AC146" s="73"/>
      <c r="AD146" s="73">
        <v>265.35779115314796</v>
      </c>
      <c r="AE146" s="73">
        <v>192.70086939906372</v>
      </c>
      <c r="AF146" s="73">
        <v>0</v>
      </c>
      <c r="AG146" s="73"/>
      <c r="AH146" s="73"/>
      <c r="AI146" s="73">
        <v>0</v>
      </c>
      <c r="AJ146" s="73"/>
      <c r="AK146" s="73"/>
      <c r="AL146" s="73">
        <v>391.46842457246584</v>
      </c>
      <c r="AM146" s="73">
        <v>74.519919747778729</v>
      </c>
      <c r="AN146" s="73"/>
      <c r="AO146" s="73"/>
      <c r="AP146" s="73"/>
      <c r="AQ146" s="73">
        <v>12.539409572943537</v>
      </c>
      <c r="AR146" s="73"/>
      <c r="AS146" s="73"/>
      <c r="AT146" s="72">
        <v>247.0621954714818</v>
      </c>
      <c r="AU146" s="73">
        <v>209.68281264927867</v>
      </c>
      <c r="AV146" s="73">
        <v>0</v>
      </c>
      <c r="AW146" s="73">
        <v>37.379382822203112</v>
      </c>
      <c r="AX146" s="73">
        <v>0</v>
      </c>
      <c r="AY146" s="73">
        <v>0</v>
      </c>
      <c r="AZ146" s="72">
        <v>458.77519824209418</v>
      </c>
      <c r="BA146" s="73"/>
      <c r="BB146" s="73"/>
      <c r="BC146" s="73"/>
      <c r="BD146" s="73">
        <v>0</v>
      </c>
      <c r="BE146" s="73"/>
      <c r="BF146" s="73">
        <v>437.0641062386548</v>
      </c>
      <c r="BG146" s="73">
        <v>0</v>
      </c>
      <c r="BH146" s="73">
        <v>0</v>
      </c>
      <c r="BI146" s="73">
        <v>21.711092003439379</v>
      </c>
      <c r="BJ146" s="73">
        <v>0</v>
      </c>
      <c r="BK146" s="73">
        <v>0</v>
      </c>
      <c r="BL146" s="73">
        <v>0</v>
      </c>
      <c r="BM146" s="73">
        <v>0</v>
      </c>
      <c r="BN146" s="73">
        <v>0</v>
      </c>
      <c r="BO146" s="72">
        <v>21.711092003439379</v>
      </c>
      <c r="BP146" s="73">
        <v>0</v>
      </c>
      <c r="BQ146" s="73">
        <v>21.711092003439379</v>
      </c>
      <c r="BR146" s="74"/>
      <c r="BS146" s="74">
        <v>33.701156014139677</v>
      </c>
      <c r="BT146" s="72">
        <v>3787.0211139772618</v>
      </c>
    </row>
    <row r="147" spans="1:72">
      <c r="A147" s="55"/>
      <c r="B147" s="48" t="s">
        <v>167</v>
      </c>
      <c r="C147" s="49" t="s">
        <v>443</v>
      </c>
      <c r="D147" s="49"/>
      <c r="E147" s="49"/>
      <c r="F147" s="50" t="s">
        <v>444</v>
      </c>
      <c r="G147" s="50"/>
      <c r="H147" s="51">
        <v>805.91382440049676</v>
      </c>
      <c r="I147" s="52">
        <v>327.6965701729244</v>
      </c>
      <c r="J147" s="53">
        <v>0</v>
      </c>
      <c r="K147" s="53">
        <v>0</v>
      </c>
      <c r="L147" s="53">
        <v>182.54991879239515</v>
      </c>
      <c r="M147" s="53">
        <v>0</v>
      </c>
      <c r="N147" s="53">
        <v>0</v>
      </c>
      <c r="O147" s="53">
        <v>0</v>
      </c>
      <c r="P147" s="53">
        <v>145.14665138052928</v>
      </c>
      <c r="Q147" s="53">
        <v>0</v>
      </c>
      <c r="R147" s="53">
        <v>0</v>
      </c>
      <c r="S147" s="53">
        <v>0</v>
      </c>
      <c r="T147" s="53">
        <v>0</v>
      </c>
      <c r="U147" s="53">
        <v>0</v>
      </c>
      <c r="V147" s="53">
        <v>0</v>
      </c>
      <c r="W147" s="52">
        <v>15.071176077194993</v>
      </c>
      <c r="X147" s="53"/>
      <c r="Y147" s="53"/>
      <c r="Z147" s="53"/>
      <c r="AA147" s="53"/>
      <c r="AB147" s="53"/>
      <c r="AC147" s="53"/>
      <c r="AD147" s="53"/>
      <c r="AE147" s="53">
        <v>3.2960733734594436</v>
      </c>
      <c r="AF147" s="53">
        <v>0</v>
      </c>
      <c r="AG147" s="53"/>
      <c r="AH147" s="53"/>
      <c r="AI147" s="53">
        <v>0</v>
      </c>
      <c r="AJ147" s="53"/>
      <c r="AK147" s="53"/>
      <c r="AL147" s="53">
        <v>9.2672207891468421</v>
      </c>
      <c r="AM147" s="53">
        <v>0</v>
      </c>
      <c r="AN147" s="53"/>
      <c r="AO147" s="53"/>
      <c r="AP147" s="53"/>
      <c r="AQ147" s="53">
        <v>2.5078819145887072</v>
      </c>
      <c r="AR147" s="53"/>
      <c r="AS147" s="53"/>
      <c r="AT147" s="52">
        <v>16.647558994936468</v>
      </c>
      <c r="AU147" s="53">
        <v>0.97926817617273332</v>
      </c>
      <c r="AV147" s="53">
        <v>0</v>
      </c>
      <c r="AW147" s="53">
        <v>15.668290818763733</v>
      </c>
      <c r="AX147" s="53">
        <v>0</v>
      </c>
      <c r="AY147" s="53">
        <v>0</v>
      </c>
      <c r="AZ147" s="52">
        <v>2.7228432215534535</v>
      </c>
      <c r="BA147" s="53"/>
      <c r="BB147" s="53"/>
      <c r="BC147" s="53"/>
      <c r="BD147" s="53">
        <v>0</v>
      </c>
      <c r="BE147" s="53"/>
      <c r="BF147" s="53">
        <v>2.7228432215534535</v>
      </c>
      <c r="BG147" s="53">
        <v>0</v>
      </c>
      <c r="BH147" s="53">
        <v>0</v>
      </c>
      <c r="BI147" s="53">
        <v>0</v>
      </c>
      <c r="BJ147" s="53">
        <v>0</v>
      </c>
      <c r="BK147" s="53">
        <v>0</v>
      </c>
      <c r="BL147" s="53">
        <v>0</v>
      </c>
      <c r="BM147" s="53">
        <v>0</v>
      </c>
      <c r="BN147" s="53">
        <v>0</v>
      </c>
      <c r="BO147" s="52">
        <v>0</v>
      </c>
      <c r="BP147" s="53">
        <v>0</v>
      </c>
      <c r="BQ147" s="53">
        <v>0</v>
      </c>
      <c r="BR147" s="54"/>
      <c r="BS147" s="54">
        <v>0.16719212763924715</v>
      </c>
      <c r="BT147" s="52">
        <v>443.58459921658545</v>
      </c>
    </row>
    <row r="148" spans="1:72">
      <c r="A148" s="55"/>
      <c r="B148" s="48" t="s">
        <v>167</v>
      </c>
      <c r="C148" s="49" t="s">
        <v>445</v>
      </c>
      <c r="D148" s="49"/>
      <c r="E148" s="49"/>
      <c r="F148" s="50" t="s">
        <v>446</v>
      </c>
      <c r="G148" s="50"/>
      <c r="H148" s="51">
        <v>1391.15792490685</v>
      </c>
      <c r="I148" s="52">
        <v>198.67201681475112</v>
      </c>
      <c r="J148" s="53">
        <v>0</v>
      </c>
      <c r="K148" s="53">
        <v>0</v>
      </c>
      <c r="L148" s="53">
        <v>150.32960733734595</v>
      </c>
      <c r="M148" s="53">
        <v>0</v>
      </c>
      <c r="N148" s="53">
        <v>0</v>
      </c>
      <c r="O148" s="53">
        <v>0</v>
      </c>
      <c r="P148" s="53">
        <v>48.342409477405177</v>
      </c>
      <c r="Q148" s="53">
        <v>0</v>
      </c>
      <c r="R148" s="53">
        <v>0</v>
      </c>
      <c r="S148" s="53">
        <v>0</v>
      </c>
      <c r="T148" s="53">
        <v>0</v>
      </c>
      <c r="U148" s="53">
        <v>0</v>
      </c>
      <c r="V148" s="53">
        <v>0</v>
      </c>
      <c r="W148" s="52">
        <v>402.95691220024838</v>
      </c>
      <c r="X148" s="53"/>
      <c r="Y148" s="53"/>
      <c r="Z148" s="53"/>
      <c r="AA148" s="53"/>
      <c r="AB148" s="53"/>
      <c r="AC148" s="53"/>
      <c r="AD148" s="53">
        <v>265.35779115314796</v>
      </c>
      <c r="AE148" s="53">
        <v>69.360848380624816</v>
      </c>
      <c r="AF148" s="53"/>
      <c r="AG148" s="53"/>
      <c r="AH148" s="53"/>
      <c r="AI148" s="53"/>
      <c r="AJ148" s="53"/>
      <c r="AK148" s="53"/>
      <c r="AL148" s="53">
        <v>48.15133276010318</v>
      </c>
      <c r="AM148" s="53">
        <v>20.063055316709658</v>
      </c>
      <c r="AN148" s="53"/>
      <c r="AO148" s="53"/>
      <c r="AP148" s="53"/>
      <c r="AQ148" s="53"/>
      <c r="AR148" s="53"/>
      <c r="AS148" s="53"/>
      <c r="AT148" s="52">
        <v>95.610012419986617</v>
      </c>
      <c r="AU148" s="53">
        <v>78.723607528422662</v>
      </c>
      <c r="AV148" s="53">
        <v>0</v>
      </c>
      <c r="AW148" s="53">
        <v>16.886404891563963</v>
      </c>
      <c r="AX148" s="53">
        <v>0</v>
      </c>
      <c r="AY148" s="53">
        <v>0</v>
      </c>
      <c r="AZ148" s="52">
        <v>21.281169389509888</v>
      </c>
      <c r="BA148" s="53"/>
      <c r="BB148" s="53"/>
      <c r="BC148" s="53"/>
      <c r="BD148" s="53">
        <v>0</v>
      </c>
      <c r="BE148" s="53"/>
      <c r="BF148" s="53">
        <v>18.510556988630935</v>
      </c>
      <c r="BG148" s="53">
        <v>0</v>
      </c>
      <c r="BH148" s="53">
        <v>0</v>
      </c>
      <c r="BI148" s="53">
        <v>2.7706124008789526</v>
      </c>
      <c r="BJ148" s="53">
        <v>0</v>
      </c>
      <c r="BK148" s="53">
        <v>0</v>
      </c>
      <c r="BL148" s="53">
        <v>0</v>
      </c>
      <c r="BM148" s="53">
        <v>0</v>
      </c>
      <c r="BN148" s="53">
        <v>0</v>
      </c>
      <c r="BO148" s="52">
        <v>2.7706124008789526</v>
      </c>
      <c r="BP148" s="53">
        <v>0</v>
      </c>
      <c r="BQ148" s="53">
        <v>2.7706124008789526</v>
      </c>
      <c r="BR148" s="54"/>
      <c r="BS148" s="54">
        <v>11.416833858794305</v>
      </c>
      <c r="BT148" s="52">
        <v>658.4742524123435</v>
      </c>
    </row>
    <row r="149" spans="1:72">
      <c r="A149" s="55"/>
      <c r="B149" s="48" t="s">
        <v>167</v>
      </c>
      <c r="C149" s="49" t="s">
        <v>447</v>
      </c>
      <c r="D149" s="49"/>
      <c r="E149" s="49"/>
      <c r="F149" s="50" t="s">
        <v>448</v>
      </c>
      <c r="G149" s="50"/>
      <c r="H149" s="51">
        <v>1688.8076812840354</v>
      </c>
      <c r="I149" s="52">
        <v>0</v>
      </c>
      <c r="J149" s="53">
        <v>0</v>
      </c>
      <c r="K149" s="53">
        <v>0</v>
      </c>
      <c r="L149" s="53">
        <v>0</v>
      </c>
      <c r="M149" s="53">
        <v>0</v>
      </c>
      <c r="N149" s="53">
        <v>0</v>
      </c>
      <c r="O149" s="53">
        <v>0</v>
      </c>
      <c r="P149" s="53">
        <v>0</v>
      </c>
      <c r="Q149" s="53">
        <v>0</v>
      </c>
      <c r="R149" s="53">
        <v>0</v>
      </c>
      <c r="S149" s="53">
        <v>0</v>
      </c>
      <c r="T149" s="53">
        <v>0</v>
      </c>
      <c r="U149" s="53">
        <v>0</v>
      </c>
      <c r="V149" s="53">
        <v>0</v>
      </c>
      <c r="W149" s="52">
        <v>31.885927199770705</v>
      </c>
      <c r="X149" s="53"/>
      <c r="Y149" s="53"/>
      <c r="Z149" s="53"/>
      <c r="AA149" s="53"/>
      <c r="AB149" s="53"/>
      <c r="AC149" s="53"/>
      <c r="AD149" s="53"/>
      <c r="AE149" s="53">
        <v>22.021591669055123</v>
      </c>
      <c r="AF149" s="53"/>
      <c r="AG149" s="53"/>
      <c r="AH149" s="53"/>
      <c r="AI149" s="53"/>
      <c r="AJ149" s="53"/>
      <c r="AK149" s="53"/>
      <c r="AL149" s="53">
        <v>8.1924142543231095</v>
      </c>
      <c r="AM149" s="53">
        <v>0</v>
      </c>
      <c r="AN149" s="53"/>
      <c r="AO149" s="53"/>
      <c r="AP149" s="53"/>
      <c r="AQ149" s="53">
        <v>1.6719212763924716</v>
      </c>
      <c r="AR149" s="53"/>
      <c r="AS149" s="53"/>
      <c r="AT149" s="52">
        <v>41.320340116556793</v>
      </c>
      <c r="AU149" s="53">
        <v>41.320340116556793</v>
      </c>
      <c r="AV149" s="53">
        <v>0</v>
      </c>
      <c r="AW149" s="53">
        <v>0</v>
      </c>
      <c r="AX149" s="53">
        <v>0</v>
      </c>
      <c r="AY149" s="53">
        <v>0</v>
      </c>
      <c r="AZ149" s="52">
        <v>0.31049966561574471</v>
      </c>
      <c r="BA149" s="53"/>
      <c r="BB149" s="53"/>
      <c r="BC149" s="53"/>
      <c r="BD149" s="53">
        <v>0</v>
      </c>
      <c r="BE149" s="53"/>
      <c r="BF149" s="53">
        <v>0.31049966561574471</v>
      </c>
      <c r="BG149" s="53">
        <v>0</v>
      </c>
      <c r="BH149" s="53">
        <v>0</v>
      </c>
      <c r="BI149" s="53">
        <v>0</v>
      </c>
      <c r="BJ149" s="53">
        <v>0</v>
      </c>
      <c r="BK149" s="53">
        <v>0</v>
      </c>
      <c r="BL149" s="53">
        <v>0</v>
      </c>
      <c r="BM149" s="53">
        <v>0</v>
      </c>
      <c r="BN149" s="53">
        <v>0</v>
      </c>
      <c r="BO149" s="52">
        <v>0</v>
      </c>
      <c r="BP149" s="53">
        <v>0</v>
      </c>
      <c r="BQ149" s="53">
        <v>0</v>
      </c>
      <c r="BR149" s="54"/>
      <c r="BS149" s="54">
        <v>0.76430686920798696</v>
      </c>
      <c r="BT149" s="52">
        <v>1614.5266074328842</v>
      </c>
    </row>
    <row r="150" spans="1:72">
      <c r="A150" s="55"/>
      <c r="B150" s="48" t="s">
        <v>167</v>
      </c>
      <c r="C150" s="49" t="s">
        <v>449</v>
      </c>
      <c r="D150" s="49"/>
      <c r="E150" s="49"/>
      <c r="F150" s="50" t="s">
        <v>450</v>
      </c>
      <c r="G150" s="50"/>
      <c r="H150" s="51">
        <v>302.97601987197856</v>
      </c>
      <c r="I150" s="52">
        <v>86.724945065443777</v>
      </c>
      <c r="J150" s="53">
        <v>0</v>
      </c>
      <c r="K150" s="53">
        <v>0</v>
      </c>
      <c r="L150" s="53">
        <v>76.502340689786948</v>
      </c>
      <c r="M150" s="53">
        <v>0</v>
      </c>
      <c r="N150" s="53">
        <v>0</v>
      </c>
      <c r="O150" s="53">
        <v>0</v>
      </c>
      <c r="P150" s="53">
        <v>10.222604375656825</v>
      </c>
      <c r="Q150" s="53">
        <v>0</v>
      </c>
      <c r="R150" s="53">
        <v>0</v>
      </c>
      <c r="S150" s="53">
        <v>0</v>
      </c>
      <c r="T150" s="53">
        <v>0</v>
      </c>
      <c r="U150" s="53">
        <v>0</v>
      </c>
      <c r="V150" s="53">
        <v>0</v>
      </c>
      <c r="W150" s="52">
        <v>73.851151237221742</v>
      </c>
      <c r="X150" s="53"/>
      <c r="Y150" s="53"/>
      <c r="Z150" s="53"/>
      <c r="AA150" s="53"/>
      <c r="AB150" s="53"/>
      <c r="AC150" s="53"/>
      <c r="AD150" s="53"/>
      <c r="AE150" s="53">
        <v>42.944492213623768</v>
      </c>
      <c r="AF150" s="53"/>
      <c r="AG150" s="53"/>
      <c r="AH150" s="53"/>
      <c r="AI150" s="53"/>
      <c r="AJ150" s="53"/>
      <c r="AK150" s="53"/>
      <c r="AL150" s="53">
        <v>22.547052641635617</v>
      </c>
      <c r="AM150" s="53">
        <v>0</v>
      </c>
      <c r="AN150" s="53"/>
      <c r="AO150" s="53"/>
      <c r="AP150" s="53"/>
      <c r="AQ150" s="53">
        <v>8.3596063819623581</v>
      </c>
      <c r="AR150" s="53"/>
      <c r="AS150" s="53"/>
      <c r="AT150" s="52">
        <v>32.411388172351195</v>
      </c>
      <c r="AU150" s="53">
        <v>27.586701060475779</v>
      </c>
      <c r="AV150" s="53">
        <v>0</v>
      </c>
      <c r="AW150" s="53">
        <v>4.8246871118754173</v>
      </c>
      <c r="AX150" s="53">
        <v>0</v>
      </c>
      <c r="AY150" s="53">
        <v>0</v>
      </c>
      <c r="AZ150" s="52">
        <v>21.973822489729624</v>
      </c>
      <c r="BA150" s="53"/>
      <c r="BB150" s="53"/>
      <c r="BC150" s="53"/>
      <c r="BD150" s="53">
        <v>0</v>
      </c>
      <c r="BE150" s="53"/>
      <c r="BF150" s="53">
        <v>5.0635330085029135</v>
      </c>
      <c r="BG150" s="53">
        <v>0</v>
      </c>
      <c r="BH150" s="53">
        <v>0</v>
      </c>
      <c r="BI150" s="53">
        <v>16.910289481226712</v>
      </c>
      <c r="BJ150" s="53">
        <v>0</v>
      </c>
      <c r="BK150" s="53">
        <v>0</v>
      </c>
      <c r="BL150" s="53">
        <v>0</v>
      </c>
      <c r="BM150" s="53">
        <v>0</v>
      </c>
      <c r="BN150" s="53">
        <v>0</v>
      </c>
      <c r="BO150" s="52">
        <v>16.910289481226712</v>
      </c>
      <c r="BP150" s="53">
        <v>0</v>
      </c>
      <c r="BQ150" s="53">
        <v>16.910289481226712</v>
      </c>
      <c r="BR150" s="54"/>
      <c r="BS150" s="54">
        <v>0.69265310021973814</v>
      </c>
      <c r="BT150" s="52">
        <v>70.411770325785795</v>
      </c>
    </row>
    <row r="151" spans="1:72">
      <c r="A151" s="55"/>
      <c r="B151" s="48" t="s">
        <v>167</v>
      </c>
      <c r="C151" s="49" t="s">
        <v>451</v>
      </c>
      <c r="D151" s="49"/>
      <c r="E151" s="49"/>
      <c r="F151" s="50" t="s">
        <v>452</v>
      </c>
      <c r="G151" s="50"/>
      <c r="H151" s="51">
        <v>54.289672303429825</v>
      </c>
      <c r="I151" s="52">
        <v>0</v>
      </c>
      <c r="J151" s="53">
        <v>0</v>
      </c>
      <c r="K151" s="53">
        <v>0</v>
      </c>
      <c r="L151" s="53">
        <v>0</v>
      </c>
      <c r="M151" s="53">
        <v>0</v>
      </c>
      <c r="N151" s="53">
        <v>0</v>
      </c>
      <c r="O151" s="53">
        <v>0</v>
      </c>
      <c r="P151" s="53">
        <v>0</v>
      </c>
      <c r="Q151" s="53">
        <v>0</v>
      </c>
      <c r="R151" s="53">
        <v>0</v>
      </c>
      <c r="S151" s="53">
        <v>0</v>
      </c>
      <c r="T151" s="53">
        <v>0</v>
      </c>
      <c r="U151" s="53">
        <v>0</v>
      </c>
      <c r="V151" s="53">
        <v>0</v>
      </c>
      <c r="W151" s="52">
        <v>8.5029139199388553</v>
      </c>
      <c r="X151" s="53"/>
      <c r="Y151" s="53"/>
      <c r="Z151" s="53"/>
      <c r="AA151" s="53"/>
      <c r="AB151" s="53"/>
      <c r="AC151" s="53"/>
      <c r="AD151" s="53"/>
      <c r="AE151" s="53">
        <v>4.3947644979459248</v>
      </c>
      <c r="AF151" s="53"/>
      <c r="AG151" s="53"/>
      <c r="AH151" s="53"/>
      <c r="AI151" s="53"/>
      <c r="AJ151" s="53"/>
      <c r="AK151" s="53"/>
      <c r="AL151" s="53">
        <v>4.1081494219929295</v>
      </c>
      <c r="AM151" s="53">
        <v>0</v>
      </c>
      <c r="AN151" s="53"/>
      <c r="AO151" s="53"/>
      <c r="AP151" s="53"/>
      <c r="AQ151" s="53"/>
      <c r="AR151" s="53"/>
      <c r="AS151" s="53"/>
      <c r="AT151" s="52">
        <v>0.78819145887073661</v>
      </c>
      <c r="AU151" s="53">
        <v>0.78819145887073661</v>
      </c>
      <c r="AV151" s="53">
        <v>0</v>
      </c>
      <c r="AW151" s="53">
        <v>0</v>
      </c>
      <c r="AX151" s="53">
        <v>0</v>
      </c>
      <c r="AY151" s="53">
        <v>0</v>
      </c>
      <c r="AZ151" s="52">
        <v>7.1653768988248781E-2</v>
      </c>
      <c r="BA151" s="53"/>
      <c r="BB151" s="53"/>
      <c r="BC151" s="53"/>
      <c r="BD151" s="53">
        <v>0</v>
      </c>
      <c r="BE151" s="53"/>
      <c r="BF151" s="53">
        <v>7.1653768988248781E-2</v>
      </c>
      <c r="BG151" s="53">
        <v>0</v>
      </c>
      <c r="BH151" s="53">
        <v>0</v>
      </c>
      <c r="BI151" s="53">
        <v>0</v>
      </c>
      <c r="BJ151" s="53">
        <v>0</v>
      </c>
      <c r="BK151" s="53">
        <v>0</v>
      </c>
      <c r="BL151" s="53">
        <v>0</v>
      </c>
      <c r="BM151" s="53">
        <v>0</v>
      </c>
      <c r="BN151" s="53">
        <v>0</v>
      </c>
      <c r="BO151" s="52">
        <v>0</v>
      </c>
      <c r="BP151" s="53">
        <v>0</v>
      </c>
      <c r="BQ151" s="53">
        <v>0</v>
      </c>
      <c r="BR151" s="54"/>
      <c r="BS151" s="54">
        <v>3.224419604471195</v>
      </c>
      <c r="BT151" s="52">
        <v>41.702493551160792</v>
      </c>
    </row>
    <row r="152" spans="1:72">
      <c r="A152" s="55"/>
      <c r="B152" s="48" t="s">
        <v>167</v>
      </c>
      <c r="C152" s="49" t="s">
        <v>453</v>
      </c>
      <c r="D152" s="49"/>
      <c r="E152" s="49"/>
      <c r="F152" s="50" t="s">
        <v>454</v>
      </c>
      <c r="G152" s="50"/>
      <c r="H152" s="51">
        <v>109.82134326932263</v>
      </c>
      <c r="I152" s="52">
        <v>0</v>
      </c>
      <c r="J152" s="53">
        <v>0</v>
      </c>
      <c r="K152" s="53">
        <v>0</v>
      </c>
      <c r="L152" s="53">
        <v>0</v>
      </c>
      <c r="M152" s="53">
        <v>0</v>
      </c>
      <c r="N152" s="53">
        <v>0</v>
      </c>
      <c r="O152" s="53">
        <v>0</v>
      </c>
      <c r="P152" s="53">
        <v>0</v>
      </c>
      <c r="Q152" s="53">
        <v>0</v>
      </c>
      <c r="R152" s="53">
        <v>0</v>
      </c>
      <c r="S152" s="53">
        <v>0</v>
      </c>
      <c r="T152" s="53">
        <v>0</v>
      </c>
      <c r="U152" s="53">
        <v>0</v>
      </c>
      <c r="V152" s="53">
        <v>0</v>
      </c>
      <c r="W152" s="52">
        <v>14.497945925289002</v>
      </c>
      <c r="X152" s="53"/>
      <c r="Y152" s="53"/>
      <c r="Z152" s="53"/>
      <c r="AA152" s="53"/>
      <c r="AB152" s="53"/>
      <c r="AC152" s="53"/>
      <c r="AD152" s="53"/>
      <c r="AE152" s="53">
        <v>2.1973822489729624</v>
      </c>
      <c r="AF152" s="53"/>
      <c r="AG152" s="53"/>
      <c r="AH152" s="53"/>
      <c r="AI152" s="53"/>
      <c r="AJ152" s="53"/>
      <c r="AK152" s="53"/>
      <c r="AL152" s="53">
        <v>12.30056367631604</v>
      </c>
      <c r="AM152" s="53">
        <v>0</v>
      </c>
      <c r="AN152" s="53"/>
      <c r="AO152" s="53"/>
      <c r="AP152" s="53"/>
      <c r="AQ152" s="53"/>
      <c r="AR152" s="53"/>
      <c r="AS152" s="53"/>
      <c r="AT152" s="52">
        <v>4.0364956530046809</v>
      </c>
      <c r="AU152" s="53">
        <v>4.0364956530046809</v>
      </c>
      <c r="AV152" s="53">
        <v>0</v>
      </c>
      <c r="AW152" s="53">
        <v>0</v>
      </c>
      <c r="AX152" s="53">
        <v>0</v>
      </c>
      <c r="AY152" s="53">
        <v>0</v>
      </c>
      <c r="AZ152" s="52">
        <v>7.1653768988248781E-2</v>
      </c>
      <c r="BA152" s="53"/>
      <c r="BB152" s="53"/>
      <c r="BC152" s="53"/>
      <c r="BD152" s="53">
        <v>0</v>
      </c>
      <c r="BE152" s="53"/>
      <c r="BF152" s="53">
        <v>7.1653768988248781E-2</v>
      </c>
      <c r="BG152" s="53">
        <v>0</v>
      </c>
      <c r="BH152" s="53">
        <v>0</v>
      </c>
      <c r="BI152" s="53">
        <v>0</v>
      </c>
      <c r="BJ152" s="53">
        <v>0</v>
      </c>
      <c r="BK152" s="53">
        <v>0</v>
      </c>
      <c r="BL152" s="53">
        <v>0</v>
      </c>
      <c r="BM152" s="53">
        <v>0</v>
      </c>
      <c r="BN152" s="53">
        <v>0</v>
      </c>
      <c r="BO152" s="52">
        <v>0</v>
      </c>
      <c r="BP152" s="53">
        <v>0</v>
      </c>
      <c r="BQ152" s="53">
        <v>0</v>
      </c>
      <c r="BR152" s="54"/>
      <c r="BS152" s="54">
        <v>3.9409572943536828</v>
      </c>
      <c r="BT152" s="52">
        <v>87.274290627687009</v>
      </c>
    </row>
    <row r="153" spans="1:72">
      <c r="A153" s="55"/>
      <c r="B153" s="48" t="s">
        <v>167</v>
      </c>
      <c r="C153" s="49" t="s">
        <v>455</v>
      </c>
      <c r="D153" s="49"/>
      <c r="E153" s="49"/>
      <c r="F153" s="50" t="s">
        <v>456</v>
      </c>
      <c r="G153" s="50"/>
      <c r="H153" s="51">
        <v>126.87494028852583</v>
      </c>
      <c r="I153" s="52">
        <v>0</v>
      </c>
      <c r="J153" s="53">
        <v>0</v>
      </c>
      <c r="K153" s="53">
        <v>0</v>
      </c>
      <c r="L153" s="53">
        <v>0</v>
      </c>
      <c r="M153" s="53">
        <v>0</v>
      </c>
      <c r="N153" s="53">
        <v>0</v>
      </c>
      <c r="O153" s="53">
        <v>0</v>
      </c>
      <c r="P153" s="53">
        <v>0</v>
      </c>
      <c r="Q153" s="53">
        <v>0</v>
      </c>
      <c r="R153" s="53">
        <v>0</v>
      </c>
      <c r="S153" s="53">
        <v>0</v>
      </c>
      <c r="T153" s="53">
        <v>0</v>
      </c>
      <c r="U153" s="53">
        <v>0</v>
      </c>
      <c r="V153" s="53">
        <v>0</v>
      </c>
      <c r="W153" s="52">
        <v>70.841692939715287</v>
      </c>
      <c r="X153" s="53"/>
      <c r="Y153" s="53"/>
      <c r="Z153" s="53"/>
      <c r="AA153" s="53"/>
      <c r="AB153" s="53"/>
      <c r="AC153" s="53"/>
      <c r="AD153" s="53"/>
      <c r="AE153" s="53">
        <v>2.1973822489729624</v>
      </c>
      <c r="AF153" s="53"/>
      <c r="AG153" s="53"/>
      <c r="AH153" s="53"/>
      <c r="AI153" s="53"/>
      <c r="AJ153" s="53"/>
      <c r="AK153" s="53"/>
      <c r="AL153" s="53">
        <v>68.64431069074233</v>
      </c>
      <c r="AM153" s="53">
        <v>0</v>
      </c>
      <c r="AN153" s="53"/>
      <c r="AO153" s="53"/>
      <c r="AP153" s="53"/>
      <c r="AQ153" s="53"/>
      <c r="AR153" s="53"/>
      <c r="AS153" s="53"/>
      <c r="AT153" s="52">
        <v>3.8454189357026842</v>
      </c>
      <c r="AU153" s="53">
        <v>3.8454189357026842</v>
      </c>
      <c r="AV153" s="53">
        <v>0</v>
      </c>
      <c r="AW153" s="53">
        <v>0</v>
      </c>
      <c r="AX153" s="53">
        <v>0</v>
      </c>
      <c r="AY153" s="53">
        <v>0</v>
      </c>
      <c r="AZ153" s="52">
        <v>0.57323015190599025</v>
      </c>
      <c r="BA153" s="53"/>
      <c r="BB153" s="53"/>
      <c r="BC153" s="53"/>
      <c r="BD153" s="53">
        <v>0</v>
      </c>
      <c r="BE153" s="53"/>
      <c r="BF153" s="53">
        <v>0.57323015190599025</v>
      </c>
      <c r="BG153" s="53">
        <v>0</v>
      </c>
      <c r="BH153" s="53">
        <v>0</v>
      </c>
      <c r="BI153" s="53">
        <v>0</v>
      </c>
      <c r="BJ153" s="53">
        <v>0</v>
      </c>
      <c r="BK153" s="53">
        <v>0</v>
      </c>
      <c r="BL153" s="53">
        <v>0</v>
      </c>
      <c r="BM153" s="53">
        <v>0</v>
      </c>
      <c r="BN153" s="53">
        <v>0</v>
      </c>
      <c r="BO153" s="52">
        <v>0</v>
      </c>
      <c r="BP153" s="53">
        <v>0</v>
      </c>
      <c r="BQ153" s="53">
        <v>0</v>
      </c>
      <c r="BR153" s="54"/>
      <c r="BS153" s="54">
        <v>9.553835865099837E-2</v>
      </c>
      <c r="BT153" s="52">
        <v>51.495175312888122</v>
      </c>
    </row>
    <row r="154" spans="1:72">
      <c r="A154" s="55"/>
      <c r="B154" s="48" t="s">
        <v>167</v>
      </c>
      <c r="C154" s="49" t="s">
        <v>457</v>
      </c>
      <c r="D154" s="49"/>
      <c r="E154" s="49"/>
      <c r="F154" s="50" t="s">
        <v>458</v>
      </c>
      <c r="G154" s="50"/>
      <c r="H154" s="51">
        <v>353.5635807776822</v>
      </c>
      <c r="I154" s="52">
        <v>0</v>
      </c>
      <c r="J154" s="53">
        <v>0</v>
      </c>
      <c r="K154" s="53">
        <v>0</v>
      </c>
      <c r="L154" s="53">
        <v>0</v>
      </c>
      <c r="M154" s="53">
        <v>0</v>
      </c>
      <c r="N154" s="53">
        <v>0</v>
      </c>
      <c r="O154" s="53">
        <v>0</v>
      </c>
      <c r="P154" s="53">
        <v>0</v>
      </c>
      <c r="Q154" s="53">
        <v>0</v>
      </c>
      <c r="R154" s="53">
        <v>0</v>
      </c>
      <c r="S154" s="53">
        <v>0</v>
      </c>
      <c r="T154" s="53">
        <v>0</v>
      </c>
      <c r="U154" s="53">
        <v>0</v>
      </c>
      <c r="V154" s="53">
        <v>0</v>
      </c>
      <c r="W154" s="52">
        <v>78.222031145504914</v>
      </c>
      <c r="X154" s="53"/>
      <c r="Y154" s="53"/>
      <c r="Z154" s="53"/>
      <c r="AA154" s="53"/>
      <c r="AB154" s="53"/>
      <c r="AC154" s="53"/>
      <c r="AD154" s="53"/>
      <c r="AE154" s="53">
        <v>19.824209420082163</v>
      </c>
      <c r="AF154" s="53"/>
      <c r="AG154" s="53"/>
      <c r="AH154" s="53"/>
      <c r="AI154" s="53"/>
      <c r="AJ154" s="53"/>
      <c r="AK154" s="53"/>
      <c r="AL154" s="53">
        <v>58.397821725422752</v>
      </c>
      <c r="AM154" s="53">
        <v>0</v>
      </c>
      <c r="AN154" s="53"/>
      <c r="AO154" s="53"/>
      <c r="AP154" s="53"/>
      <c r="AQ154" s="53"/>
      <c r="AR154" s="53"/>
      <c r="AS154" s="53"/>
      <c r="AT154" s="52">
        <v>37.761536256807105</v>
      </c>
      <c r="AU154" s="53">
        <v>37.761536256807105</v>
      </c>
      <c r="AV154" s="53">
        <v>0</v>
      </c>
      <c r="AW154" s="53">
        <v>0</v>
      </c>
      <c r="AX154" s="53">
        <v>0</v>
      </c>
      <c r="AY154" s="53">
        <v>0</v>
      </c>
      <c r="AZ154" s="52">
        <v>5.5651093914206555</v>
      </c>
      <c r="BA154" s="53"/>
      <c r="BB154" s="53"/>
      <c r="BC154" s="53"/>
      <c r="BD154" s="53">
        <v>0</v>
      </c>
      <c r="BE154" s="53"/>
      <c r="BF154" s="53">
        <v>3.5349192700869398</v>
      </c>
      <c r="BG154" s="53">
        <v>0</v>
      </c>
      <c r="BH154" s="53">
        <v>0</v>
      </c>
      <c r="BI154" s="53">
        <v>2.0301901213337152</v>
      </c>
      <c r="BJ154" s="53">
        <v>0</v>
      </c>
      <c r="BK154" s="53">
        <v>0</v>
      </c>
      <c r="BL154" s="53">
        <v>0</v>
      </c>
      <c r="BM154" s="53">
        <v>0</v>
      </c>
      <c r="BN154" s="53">
        <v>0</v>
      </c>
      <c r="BO154" s="52">
        <v>2.0301901213337152</v>
      </c>
      <c r="BP154" s="53">
        <v>0</v>
      </c>
      <c r="BQ154" s="53">
        <v>2.0301901213337152</v>
      </c>
      <c r="BR154" s="54"/>
      <c r="BS154" s="54">
        <v>5.4695710327696565</v>
      </c>
      <c r="BT154" s="52">
        <v>224.51514282984618</v>
      </c>
    </row>
    <row r="155" spans="1:72">
      <c r="A155" s="55"/>
      <c r="B155" s="48" t="s">
        <v>167</v>
      </c>
      <c r="C155" s="49" t="s">
        <v>459</v>
      </c>
      <c r="D155" s="49"/>
      <c r="E155" s="49"/>
      <c r="F155" s="50" t="s">
        <v>460</v>
      </c>
      <c r="G155" s="50"/>
      <c r="H155" s="51">
        <v>773.93235884207502</v>
      </c>
      <c r="I155" s="52">
        <v>0</v>
      </c>
      <c r="J155" s="53">
        <v>0</v>
      </c>
      <c r="K155" s="53">
        <v>0</v>
      </c>
      <c r="L155" s="53">
        <v>0</v>
      </c>
      <c r="M155" s="53">
        <v>0</v>
      </c>
      <c r="N155" s="53">
        <v>0</v>
      </c>
      <c r="O155" s="53">
        <v>0</v>
      </c>
      <c r="P155" s="53">
        <v>0</v>
      </c>
      <c r="Q155" s="53">
        <v>0</v>
      </c>
      <c r="R155" s="53">
        <v>0</v>
      </c>
      <c r="S155" s="53">
        <v>0</v>
      </c>
      <c r="T155" s="53">
        <v>0</v>
      </c>
      <c r="U155" s="53">
        <v>0</v>
      </c>
      <c r="V155" s="53">
        <v>0</v>
      </c>
      <c r="W155" s="52">
        <v>61.932740995509697</v>
      </c>
      <c r="X155" s="53"/>
      <c r="Y155" s="53"/>
      <c r="Z155" s="53"/>
      <c r="AA155" s="53"/>
      <c r="AB155" s="53"/>
      <c r="AC155" s="53"/>
      <c r="AD155" s="53"/>
      <c r="AE155" s="53">
        <v>4.3947644979459248</v>
      </c>
      <c r="AF155" s="53"/>
      <c r="AG155" s="53"/>
      <c r="AH155" s="53"/>
      <c r="AI155" s="53"/>
      <c r="AJ155" s="53"/>
      <c r="AK155" s="53"/>
      <c r="AL155" s="53">
        <v>3.0811120664946974</v>
      </c>
      <c r="AM155" s="53">
        <v>54.456864431069071</v>
      </c>
      <c r="AN155" s="53"/>
      <c r="AO155" s="53"/>
      <c r="AP155" s="53"/>
      <c r="AQ155" s="53"/>
      <c r="AR155" s="53"/>
      <c r="AS155" s="53"/>
      <c r="AT155" s="52">
        <v>2.4839973249259577</v>
      </c>
      <c r="AU155" s="53">
        <v>2.4839973249259577</v>
      </c>
      <c r="AV155" s="53">
        <v>0</v>
      </c>
      <c r="AW155" s="53">
        <v>0</v>
      </c>
      <c r="AX155" s="53">
        <v>0</v>
      </c>
      <c r="AY155" s="53">
        <v>0</v>
      </c>
      <c r="AZ155" s="52">
        <v>319.45638673927579</v>
      </c>
      <c r="BA155" s="53"/>
      <c r="BB155" s="53"/>
      <c r="BC155" s="53"/>
      <c r="BD155" s="53">
        <v>0</v>
      </c>
      <c r="BE155" s="53"/>
      <c r="BF155" s="53">
        <v>319.45638673927579</v>
      </c>
      <c r="BG155" s="53">
        <v>0</v>
      </c>
      <c r="BH155" s="53">
        <v>0</v>
      </c>
      <c r="BI155" s="53">
        <v>0</v>
      </c>
      <c r="BJ155" s="53">
        <v>0</v>
      </c>
      <c r="BK155" s="53">
        <v>0</v>
      </c>
      <c r="BL155" s="53">
        <v>0</v>
      </c>
      <c r="BM155" s="53">
        <v>0</v>
      </c>
      <c r="BN155" s="53">
        <v>0</v>
      </c>
      <c r="BO155" s="52">
        <v>0</v>
      </c>
      <c r="BP155" s="53">
        <v>0</v>
      </c>
      <c r="BQ155" s="53">
        <v>0</v>
      </c>
      <c r="BR155" s="54"/>
      <c r="BS155" s="54">
        <v>0.21496130696474633</v>
      </c>
      <c r="BT155" s="52">
        <v>389.84427247539884</v>
      </c>
    </row>
    <row r="156" spans="1:72">
      <c r="A156" s="55"/>
      <c r="B156" s="48" t="s">
        <v>167</v>
      </c>
      <c r="C156" s="49" t="s">
        <v>461</v>
      </c>
      <c r="D156" s="49"/>
      <c r="E156" s="49"/>
      <c r="F156" s="50" t="s">
        <v>462</v>
      </c>
      <c r="G156" s="50"/>
      <c r="H156" s="51">
        <v>159.66848189548102</v>
      </c>
      <c r="I156" s="52">
        <v>0</v>
      </c>
      <c r="J156" s="53">
        <v>0</v>
      </c>
      <c r="K156" s="53">
        <v>0</v>
      </c>
      <c r="L156" s="53">
        <v>0</v>
      </c>
      <c r="M156" s="53">
        <v>0</v>
      </c>
      <c r="N156" s="53">
        <v>0</v>
      </c>
      <c r="O156" s="53">
        <v>0</v>
      </c>
      <c r="P156" s="53">
        <v>0</v>
      </c>
      <c r="Q156" s="53">
        <v>0</v>
      </c>
      <c r="R156" s="53">
        <v>0</v>
      </c>
      <c r="S156" s="53">
        <v>0</v>
      </c>
      <c r="T156" s="53">
        <v>0</v>
      </c>
      <c r="U156" s="53">
        <v>0</v>
      </c>
      <c r="V156" s="53">
        <v>0</v>
      </c>
      <c r="W156" s="52">
        <v>9.2911053788095916</v>
      </c>
      <c r="X156" s="53"/>
      <c r="Y156" s="53"/>
      <c r="Z156" s="53"/>
      <c r="AA156" s="53"/>
      <c r="AB156" s="53"/>
      <c r="AC156" s="53"/>
      <c r="AD156" s="53"/>
      <c r="AE156" s="53">
        <v>1.0986911244864812</v>
      </c>
      <c r="AF156" s="53"/>
      <c r="AG156" s="53"/>
      <c r="AH156" s="53"/>
      <c r="AI156" s="53"/>
      <c r="AJ156" s="53"/>
      <c r="AK156" s="53"/>
      <c r="AL156" s="53">
        <v>8.1924142543231095</v>
      </c>
      <c r="AM156" s="53">
        <v>0</v>
      </c>
      <c r="AN156" s="53"/>
      <c r="AO156" s="53"/>
      <c r="AP156" s="53"/>
      <c r="AQ156" s="53"/>
      <c r="AR156" s="53"/>
      <c r="AS156" s="53"/>
      <c r="AT156" s="52">
        <v>7.0698385401738797</v>
      </c>
      <c r="AU156" s="53">
        <v>7.0698385401738797</v>
      </c>
      <c r="AV156" s="53">
        <v>0</v>
      </c>
      <c r="AW156" s="53">
        <v>0</v>
      </c>
      <c r="AX156" s="53">
        <v>0</v>
      </c>
      <c r="AY156" s="53">
        <v>0</v>
      </c>
      <c r="AZ156" s="52">
        <v>80.252221266838632</v>
      </c>
      <c r="BA156" s="53"/>
      <c r="BB156" s="53"/>
      <c r="BC156" s="53"/>
      <c r="BD156" s="53">
        <v>0</v>
      </c>
      <c r="BE156" s="53"/>
      <c r="BF156" s="53">
        <v>80.252221266838632</v>
      </c>
      <c r="BG156" s="53">
        <v>0</v>
      </c>
      <c r="BH156" s="53">
        <v>0</v>
      </c>
      <c r="BI156" s="53">
        <v>0</v>
      </c>
      <c r="BJ156" s="53">
        <v>0</v>
      </c>
      <c r="BK156" s="53">
        <v>0</v>
      </c>
      <c r="BL156" s="53">
        <v>0</v>
      </c>
      <c r="BM156" s="53">
        <v>0</v>
      </c>
      <c r="BN156" s="53">
        <v>0</v>
      </c>
      <c r="BO156" s="52">
        <v>0</v>
      </c>
      <c r="BP156" s="53">
        <v>0</v>
      </c>
      <c r="BQ156" s="53">
        <v>0</v>
      </c>
      <c r="BR156" s="54"/>
      <c r="BS156" s="54">
        <v>7.1653768988248778</v>
      </c>
      <c r="BT156" s="52">
        <v>55.889939810834051</v>
      </c>
    </row>
    <row r="157" spans="1:72">
      <c r="A157" s="55"/>
      <c r="B157" s="48" t="s">
        <v>167</v>
      </c>
      <c r="C157" s="49" t="s">
        <v>463</v>
      </c>
      <c r="D157" s="49"/>
      <c r="E157" s="49"/>
      <c r="F157" s="50" t="s">
        <v>464</v>
      </c>
      <c r="G157" s="50"/>
      <c r="H157" s="51">
        <v>265.07117607719499</v>
      </c>
      <c r="I157" s="52">
        <v>0</v>
      </c>
      <c r="J157" s="53">
        <v>0</v>
      </c>
      <c r="K157" s="53">
        <v>0</v>
      </c>
      <c r="L157" s="53">
        <v>0</v>
      </c>
      <c r="M157" s="53">
        <v>0</v>
      </c>
      <c r="N157" s="53">
        <v>0</v>
      </c>
      <c r="O157" s="53">
        <v>0</v>
      </c>
      <c r="P157" s="53">
        <v>0</v>
      </c>
      <c r="Q157" s="53">
        <v>0</v>
      </c>
      <c r="R157" s="53">
        <v>0</v>
      </c>
      <c r="S157" s="53">
        <v>0</v>
      </c>
      <c r="T157" s="53">
        <v>0</v>
      </c>
      <c r="U157" s="53">
        <v>0</v>
      </c>
      <c r="V157" s="53">
        <v>0</v>
      </c>
      <c r="W157" s="52">
        <v>156.10967803573135</v>
      </c>
      <c r="X157" s="53"/>
      <c r="Y157" s="53"/>
      <c r="Z157" s="53"/>
      <c r="AA157" s="53"/>
      <c r="AB157" s="53"/>
      <c r="AC157" s="53"/>
      <c r="AD157" s="53"/>
      <c r="AE157" s="53">
        <v>19.824209420082163</v>
      </c>
      <c r="AF157" s="53"/>
      <c r="AG157" s="53"/>
      <c r="AH157" s="53"/>
      <c r="AI157" s="53"/>
      <c r="AJ157" s="53"/>
      <c r="AK157" s="53"/>
      <c r="AL157" s="53">
        <v>136.28546861564917</v>
      </c>
      <c r="AM157" s="53">
        <v>0</v>
      </c>
      <c r="AN157" s="53"/>
      <c r="AO157" s="53"/>
      <c r="AP157" s="53"/>
      <c r="AQ157" s="53"/>
      <c r="AR157" s="53"/>
      <c r="AS157" s="53"/>
      <c r="AT157" s="52">
        <v>0.57323015190599025</v>
      </c>
      <c r="AU157" s="53">
        <v>0.57323015190599025</v>
      </c>
      <c r="AV157" s="53">
        <v>0</v>
      </c>
      <c r="AW157" s="53">
        <v>0</v>
      </c>
      <c r="AX157" s="53">
        <v>0</v>
      </c>
      <c r="AY157" s="53">
        <v>0</v>
      </c>
      <c r="AZ157" s="52">
        <v>4.179803190981179</v>
      </c>
      <c r="BA157" s="53"/>
      <c r="BB157" s="53"/>
      <c r="BC157" s="53"/>
      <c r="BD157" s="53">
        <v>0</v>
      </c>
      <c r="BE157" s="53"/>
      <c r="BF157" s="53">
        <v>4.179803190981179</v>
      </c>
      <c r="BG157" s="53">
        <v>0</v>
      </c>
      <c r="BH157" s="53">
        <v>0</v>
      </c>
      <c r="BI157" s="53">
        <v>0</v>
      </c>
      <c r="BJ157" s="53">
        <v>0</v>
      </c>
      <c r="BK157" s="53">
        <v>0</v>
      </c>
      <c r="BL157" s="53">
        <v>0</v>
      </c>
      <c r="BM157" s="53">
        <v>0</v>
      </c>
      <c r="BN157" s="53">
        <v>0</v>
      </c>
      <c r="BO157" s="52">
        <v>0</v>
      </c>
      <c r="BP157" s="53">
        <v>0</v>
      </c>
      <c r="BQ157" s="53">
        <v>0</v>
      </c>
      <c r="BR157" s="54"/>
      <c r="BS157" s="54">
        <v>0</v>
      </c>
      <c r="BT157" s="52">
        <v>104.20846469857648</v>
      </c>
    </row>
    <row r="158" spans="1:72">
      <c r="A158" s="55"/>
      <c r="B158" s="48" t="s">
        <v>167</v>
      </c>
      <c r="C158" s="49" t="s">
        <v>465</v>
      </c>
      <c r="D158" s="49"/>
      <c r="E158" s="49"/>
      <c r="F158" s="50" t="s">
        <v>466</v>
      </c>
      <c r="G158" s="50"/>
      <c r="H158" s="51">
        <v>8.5745676889271039</v>
      </c>
      <c r="I158" s="52">
        <v>0</v>
      </c>
      <c r="J158" s="53">
        <v>0</v>
      </c>
      <c r="K158" s="53">
        <v>0</v>
      </c>
      <c r="L158" s="53">
        <v>0</v>
      </c>
      <c r="M158" s="53">
        <v>0</v>
      </c>
      <c r="N158" s="53">
        <v>0</v>
      </c>
      <c r="O158" s="53">
        <v>0</v>
      </c>
      <c r="P158" s="53">
        <v>0</v>
      </c>
      <c r="Q158" s="53">
        <v>0</v>
      </c>
      <c r="R158" s="53">
        <v>0</v>
      </c>
      <c r="S158" s="53">
        <v>0</v>
      </c>
      <c r="T158" s="53">
        <v>0</v>
      </c>
      <c r="U158" s="53">
        <v>0</v>
      </c>
      <c r="V158" s="53">
        <v>0</v>
      </c>
      <c r="W158" s="52">
        <v>1.0270373554982324</v>
      </c>
      <c r="X158" s="53"/>
      <c r="Y158" s="53"/>
      <c r="Z158" s="53"/>
      <c r="AA158" s="53"/>
      <c r="AB158" s="53"/>
      <c r="AC158" s="53"/>
      <c r="AD158" s="53"/>
      <c r="AE158" s="53"/>
      <c r="AF158" s="53"/>
      <c r="AG158" s="53"/>
      <c r="AH158" s="53"/>
      <c r="AI158" s="53"/>
      <c r="AJ158" s="53"/>
      <c r="AK158" s="53"/>
      <c r="AL158" s="53">
        <v>1.0270373554982324</v>
      </c>
      <c r="AM158" s="53">
        <v>0</v>
      </c>
      <c r="AN158" s="53"/>
      <c r="AO158" s="53"/>
      <c r="AP158" s="53"/>
      <c r="AQ158" s="53"/>
      <c r="AR158" s="53"/>
      <c r="AS158" s="53"/>
      <c r="AT158" s="52">
        <v>0.42992261392949266</v>
      </c>
      <c r="AU158" s="53">
        <v>0.42992261392949266</v>
      </c>
      <c r="AV158" s="53">
        <v>0</v>
      </c>
      <c r="AW158" s="53">
        <v>0</v>
      </c>
      <c r="AX158" s="53">
        <v>0</v>
      </c>
      <c r="AY158" s="53">
        <v>0</v>
      </c>
      <c r="AZ158" s="52">
        <v>0</v>
      </c>
      <c r="BA158" s="53"/>
      <c r="BB158" s="53"/>
      <c r="BC158" s="53"/>
      <c r="BD158" s="53">
        <v>0</v>
      </c>
      <c r="BE158" s="53"/>
      <c r="BF158" s="53">
        <v>0</v>
      </c>
      <c r="BG158" s="53">
        <v>0</v>
      </c>
      <c r="BH158" s="53">
        <v>0</v>
      </c>
      <c r="BI158" s="53">
        <v>0</v>
      </c>
      <c r="BJ158" s="53">
        <v>0</v>
      </c>
      <c r="BK158" s="53">
        <v>0</v>
      </c>
      <c r="BL158" s="53">
        <v>0</v>
      </c>
      <c r="BM158" s="53">
        <v>0</v>
      </c>
      <c r="BN158" s="53">
        <v>0</v>
      </c>
      <c r="BO158" s="52">
        <v>0</v>
      </c>
      <c r="BP158" s="53">
        <v>0</v>
      </c>
      <c r="BQ158" s="53">
        <v>0</v>
      </c>
      <c r="BR158" s="54"/>
      <c r="BS158" s="54">
        <v>7.1653768988248781E-2</v>
      </c>
      <c r="BT158" s="52">
        <v>7.0459539505111302</v>
      </c>
    </row>
    <row r="159" spans="1:72">
      <c r="A159" s="55"/>
      <c r="B159" s="48" t="s">
        <v>167</v>
      </c>
      <c r="C159" s="49" t="s">
        <v>467</v>
      </c>
      <c r="D159" s="49"/>
      <c r="E159" s="49"/>
      <c r="F159" s="50" t="s">
        <v>468</v>
      </c>
      <c r="G159" s="50"/>
      <c r="H159" s="51">
        <v>57.227476831948024</v>
      </c>
      <c r="I159" s="52">
        <v>0</v>
      </c>
      <c r="J159" s="53">
        <v>0</v>
      </c>
      <c r="K159" s="53">
        <v>0</v>
      </c>
      <c r="L159" s="53">
        <v>0</v>
      </c>
      <c r="M159" s="53">
        <v>0</v>
      </c>
      <c r="N159" s="53">
        <v>0</v>
      </c>
      <c r="O159" s="53">
        <v>0</v>
      </c>
      <c r="P159" s="53">
        <v>0</v>
      </c>
      <c r="Q159" s="53">
        <v>0</v>
      </c>
      <c r="R159" s="53">
        <v>0</v>
      </c>
      <c r="S159" s="53">
        <v>0</v>
      </c>
      <c r="T159" s="53">
        <v>0</v>
      </c>
      <c r="U159" s="53">
        <v>0</v>
      </c>
      <c r="V159" s="53">
        <v>0</v>
      </c>
      <c r="W159" s="52">
        <v>12.372217445304289</v>
      </c>
      <c r="X159" s="53"/>
      <c r="Y159" s="53"/>
      <c r="Z159" s="53"/>
      <c r="AA159" s="53"/>
      <c r="AB159" s="53"/>
      <c r="AC159" s="53"/>
      <c r="AD159" s="53"/>
      <c r="AE159" s="53">
        <v>1.0986911244864812</v>
      </c>
      <c r="AF159" s="53"/>
      <c r="AG159" s="53"/>
      <c r="AH159" s="53"/>
      <c r="AI159" s="53"/>
      <c r="AJ159" s="53"/>
      <c r="AK159" s="53"/>
      <c r="AL159" s="53">
        <v>11.273526320817808</v>
      </c>
      <c r="AM159" s="53">
        <v>0</v>
      </c>
      <c r="AN159" s="53"/>
      <c r="AO159" s="53"/>
      <c r="AP159" s="53"/>
      <c r="AQ159" s="53"/>
      <c r="AR159" s="53"/>
      <c r="AS159" s="53"/>
      <c r="AT159" s="52">
        <v>4.0603802426674305</v>
      </c>
      <c r="AU159" s="53">
        <v>4.0603802426674305</v>
      </c>
      <c r="AV159" s="53">
        <v>0</v>
      </c>
      <c r="AW159" s="53">
        <v>0</v>
      </c>
      <c r="AX159" s="53">
        <v>0</v>
      </c>
      <c r="AY159" s="53">
        <v>0</v>
      </c>
      <c r="AZ159" s="52">
        <v>2.3168051972867105</v>
      </c>
      <c r="BA159" s="53"/>
      <c r="BB159" s="53"/>
      <c r="BC159" s="53"/>
      <c r="BD159" s="53">
        <v>0</v>
      </c>
      <c r="BE159" s="53"/>
      <c r="BF159" s="53">
        <v>2.3168051972867105</v>
      </c>
      <c r="BG159" s="53">
        <v>0</v>
      </c>
      <c r="BH159" s="53">
        <v>0</v>
      </c>
      <c r="BI159" s="53">
        <v>0</v>
      </c>
      <c r="BJ159" s="53">
        <v>0</v>
      </c>
      <c r="BK159" s="53">
        <v>0</v>
      </c>
      <c r="BL159" s="53">
        <v>0</v>
      </c>
      <c r="BM159" s="53">
        <v>0</v>
      </c>
      <c r="BN159" s="53">
        <v>0</v>
      </c>
      <c r="BO159" s="52">
        <v>0</v>
      </c>
      <c r="BP159" s="53">
        <v>0</v>
      </c>
      <c r="BQ159" s="53">
        <v>0</v>
      </c>
      <c r="BR159" s="54"/>
      <c r="BS159" s="54">
        <v>0.47769179325499184</v>
      </c>
      <c r="BT159" s="52">
        <v>38.0003821534346</v>
      </c>
    </row>
    <row r="160" spans="1:72">
      <c r="A160" s="48" t="s">
        <v>167</v>
      </c>
      <c r="B160" s="49" t="s">
        <v>469</v>
      </c>
      <c r="C160" s="49"/>
      <c r="D160" s="49"/>
      <c r="E160" s="49"/>
      <c r="F160" s="50" t="s">
        <v>470</v>
      </c>
      <c r="G160" s="50"/>
      <c r="H160" s="51">
        <v>5149.6130696474629</v>
      </c>
      <c r="I160" s="52">
        <v>0</v>
      </c>
      <c r="J160" s="53">
        <v>0</v>
      </c>
      <c r="K160" s="53">
        <v>0</v>
      </c>
      <c r="L160" s="53">
        <v>0</v>
      </c>
      <c r="M160" s="53">
        <v>0</v>
      </c>
      <c r="N160" s="53">
        <v>0</v>
      </c>
      <c r="O160" s="53">
        <v>0</v>
      </c>
      <c r="P160" s="53">
        <v>0</v>
      </c>
      <c r="Q160" s="53">
        <v>0</v>
      </c>
      <c r="R160" s="53">
        <v>0</v>
      </c>
      <c r="S160" s="53">
        <v>0</v>
      </c>
      <c r="T160" s="53">
        <v>0</v>
      </c>
      <c r="U160" s="53">
        <v>0</v>
      </c>
      <c r="V160" s="53">
        <v>0</v>
      </c>
      <c r="W160" s="52">
        <v>4916.8099742046434</v>
      </c>
      <c r="X160" s="53"/>
      <c r="Y160" s="53"/>
      <c r="Z160" s="53"/>
      <c r="AA160" s="53"/>
      <c r="AB160" s="53"/>
      <c r="AC160" s="53"/>
      <c r="AD160" s="53"/>
      <c r="AE160" s="53">
        <v>2.1973822489729624</v>
      </c>
      <c r="AF160" s="53">
        <v>1132.4639342696091</v>
      </c>
      <c r="AG160" s="53">
        <v>2.1018438903219643</v>
      </c>
      <c r="AH160" s="53"/>
      <c r="AI160" s="53">
        <v>771.30505397917261</v>
      </c>
      <c r="AJ160" s="53"/>
      <c r="AK160" s="53"/>
      <c r="AL160" s="53">
        <v>2957.1271615553642</v>
      </c>
      <c r="AM160" s="53">
        <v>51.59071367153912</v>
      </c>
      <c r="AN160" s="53"/>
      <c r="AO160" s="53"/>
      <c r="AP160" s="53"/>
      <c r="AQ160" s="53"/>
      <c r="AR160" s="53"/>
      <c r="AS160" s="53"/>
      <c r="AT160" s="52">
        <v>57.776822394191264</v>
      </c>
      <c r="AU160" s="53">
        <v>57.776822394191264</v>
      </c>
      <c r="AV160" s="53">
        <v>0</v>
      </c>
      <c r="AW160" s="53">
        <v>0</v>
      </c>
      <c r="AX160" s="53">
        <v>0</v>
      </c>
      <c r="AY160" s="53">
        <v>0</v>
      </c>
      <c r="AZ160" s="52">
        <v>115.76860609534728</v>
      </c>
      <c r="BA160" s="53"/>
      <c r="BB160" s="53"/>
      <c r="BC160" s="53"/>
      <c r="BD160" s="53">
        <v>0</v>
      </c>
      <c r="BE160" s="53"/>
      <c r="BF160" s="53">
        <v>0</v>
      </c>
      <c r="BG160" s="53">
        <v>0</v>
      </c>
      <c r="BH160" s="53">
        <v>0.64488392089423896</v>
      </c>
      <c r="BI160" s="53">
        <v>0</v>
      </c>
      <c r="BJ160" s="53">
        <v>7.6908378714053685</v>
      </c>
      <c r="BK160" s="53">
        <v>105.4743479507022</v>
      </c>
      <c r="BL160" s="53">
        <v>0</v>
      </c>
      <c r="BM160" s="53">
        <v>1.9824209420082162</v>
      </c>
      <c r="BN160" s="53">
        <v>0</v>
      </c>
      <c r="BO160" s="52">
        <v>0</v>
      </c>
      <c r="BP160" s="53">
        <v>0</v>
      </c>
      <c r="BQ160" s="53">
        <v>0</v>
      </c>
      <c r="BR160" s="54"/>
      <c r="BS160" s="54"/>
      <c r="BT160" s="52">
        <v>59.233782363618992</v>
      </c>
    </row>
    <row r="161" spans="1:73">
      <c r="A161" s="55"/>
      <c r="B161" s="48" t="s">
        <v>167</v>
      </c>
      <c r="C161" s="49" t="s">
        <v>471</v>
      </c>
      <c r="D161" s="49"/>
      <c r="E161" s="49"/>
      <c r="F161" s="50" t="s">
        <v>472</v>
      </c>
      <c r="G161" s="50"/>
      <c r="H161" s="51">
        <v>71.104423426005539</v>
      </c>
      <c r="I161" s="52">
        <v>0</v>
      </c>
      <c r="J161" s="53">
        <v>0</v>
      </c>
      <c r="K161" s="53">
        <v>0</v>
      </c>
      <c r="L161" s="53">
        <v>0</v>
      </c>
      <c r="M161" s="53">
        <v>0</v>
      </c>
      <c r="N161" s="53">
        <v>0</v>
      </c>
      <c r="O161" s="53">
        <v>0</v>
      </c>
      <c r="P161" s="53">
        <v>0</v>
      </c>
      <c r="Q161" s="53">
        <v>0</v>
      </c>
      <c r="R161" s="53">
        <v>0</v>
      </c>
      <c r="S161" s="53">
        <v>0</v>
      </c>
      <c r="T161" s="53">
        <v>0</v>
      </c>
      <c r="U161" s="53">
        <v>0</v>
      </c>
      <c r="V161" s="53">
        <v>0</v>
      </c>
      <c r="W161" s="52">
        <v>12.30056367631604</v>
      </c>
      <c r="X161" s="53"/>
      <c r="Y161" s="53"/>
      <c r="Z161" s="53"/>
      <c r="AA161" s="53"/>
      <c r="AB161" s="53"/>
      <c r="AC161" s="53"/>
      <c r="AD161" s="53"/>
      <c r="AE161" s="53"/>
      <c r="AF161" s="53"/>
      <c r="AG161" s="53"/>
      <c r="AH161" s="53"/>
      <c r="AI161" s="53"/>
      <c r="AJ161" s="53"/>
      <c r="AK161" s="53"/>
      <c r="AL161" s="53">
        <v>12.30056367631604</v>
      </c>
      <c r="AM161" s="53">
        <v>0</v>
      </c>
      <c r="AN161" s="53"/>
      <c r="AO161" s="53"/>
      <c r="AP161" s="53"/>
      <c r="AQ161" s="53"/>
      <c r="AR161" s="53"/>
      <c r="AS161" s="53"/>
      <c r="AT161" s="52">
        <v>0</v>
      </c>
      <c r="AU161" s="53"/>
      <c r="AV161" s="53">
        <v>0</v>
      </c>
      <c r="AW161" s="53">
        <v>0</v>
      </c>
      <c r="AX161" s="53">
        <v>0</v>
      </c>
      <c r="AY161" s="53">
        <v>0</v>
      </c>
      <c r="AZ161" s="52">
        <v>0</v>
      </c>
      <c r="BA161" s="53"/>
      <c r="BB161" s="53"/>
      <c r="BC161" s="53"/>
      <c r="BD161" s="53">
        <v>0</v>
      </c>
      <c r="BE161" s="53"/>
      <c r="BF161" s="53">
        <v>0</v>
      </c>
      <c r="BG161" s="53">
        <v>0</v>
      </c>
      <c r="BH161" s="53">
        <v>0</v>
      </c>
      <c r="BI161" s="53">
        <v>0</v>
      </c>
      <c r="BJ161" s="53">
        <v>0</v>
      </c>
      <c r="BK161" s="53">
        <v>0</v>
      </c>
      <c r="BL161" s="53">
        <v>0</v>
      </c>
      <c r="BM161" s="53">
        <v>0</v>
      </c>
      <c r="BN161" s="53">
        <v>0</v>
      </c>
      <c r="BO161" s="52">
        <v>0</v>
      </c>
      <c r="BP161" s="53">
        <v>0</v>
      </c>
      <c r="BQ161" s="53">
        <v>0</v>
      </c>
      <c r="BR161" s="54"/>
      <c r="BS161" s="54"/>
      <c r="BT161" s="52">
        <v>58.803859749689501</v>
      </c>
    </row>
    <row r="162" spans="1:73">
      <c r="A162" s="55"/>
      <c r="B162" s="48" t="s">
        <v>167</v>
      </c>
      <c r="C162" s="49" t="s">
        <v>473</v>
      </c>
      <c r="D162" s="49"/>
      <c r="E162" s="49"/>
      <c r="F162" s="50" t="s">
        <v>474</v>
      </c>
      <c r="G162" s="50"/>
      <c r="H162" s="51">
        <v>3427.9163083978215</v>
      </c>
      <c r="I162" s="52"/>
      <c r="J162" s="53"/>
      <c r="K162" s="53"/>
      <c r="L162" s="53"/>
      <c r="M162" s="53"/>
      <c r="N162" s="53"/>
      <c r="O162" s="53"/>
      <c r="P162" s="53"/>
      <c r="Q162" s="53"/>
      <c r="R162" s="53"/>
      <c r="S162" s="53"/>
      <c r="T162" s="53"/>
      <c r="U162" s="53"/>
      <c r="V162" s="53"/>
      <c r="W162" s="52">
        <v>3307.1080538836341</v>
      </c>
      <c r="X162" s="53"/>
      <c r="Y162" s="53"/>
      <c r="Z162" s="53"/>
      <c r="AA162" s="53"/>
      <c r="AB162" s="53"/>
      <c r="AC162" s="53"/>
      <c r="AD162" s="53"/>
      <c r="AE162" s="53">
        <v>2.1973822489729624</v>
      </c>
      <c r="AF162" s="53">
        <v>1090.6420177701345</v>
      </c>
      <c r="AG162" s="53"/>
      <c r="AH162" s="53"/>
      <c r="AI162" s="53"/>
      <c r="AJ162" s="53"/>
      <c r="AK162" s="53"/>
      <c r="AL162" s="53">
        <v>2214.2686538645266</v>
      </c>
      <c r="AM162" s="53">
        <v>0</v>
      </c>
      <c r="AN162" s="53"/>
      <c r="AO162" s="53"/>
      <c r="AP162" s="53"/>
      <c r="AQ162" s="53"/>
      <c r="AR162" s="53"/>
      <c r="AS162" s="53"/>
      <c r="AT162" s="52">
        <v>4.585841215247922</v>
      </c>
      <c r="AU162" s="53">
        <v>4.585841215247922</v>
      </c>
      <c r="AV162" s="53"/>
      <c r="AW162" s="53"/>
      <c r="AX162" s="53"/>
      <c r="AY162" s="53"/>
      <c r="AZ162" s="52">
        <v>115.76860609534728</v>
      </c>
      <c r="BA162" s="53"/>
      <c r="BB162" s="53"/>
      <c r="BC162" s="53"/>
      <c r="BD162" s="53">
        <v>0</v>
      </c>
      <c r="BE162" s="53"/>
      <c r="BF162" s="53">
        <v>0</v>
      </c>
      <c r="BG162" s="53">
        <v>0</v>
      </c>
      <c r="BH162" s="53">
        <v>0.64488392089423896</v>
      </c>
      <c r="BI162" s="53">
        <v>0</v>
      </c>
      <c r="BJ162" s="53">
        <v>7.6908378714053685</v>
      </c>
      <c r="BK162" s="53">
        <v>105.4743479507022</v>
      </c>
      <c r="BL162" s="53">
        <v>0</v>
      </c>
      <c r="BM162" s="53">
        <v>1.9824209420082162</v>
      </c>
      <c r="BN162" s="53">
        <v>0</v>
      </c>
      <c r="BO162" s="52">
        <v>0</v>
      </c>
      <c r="BP162" s="53">
        <v>0</v>
      </c>
      <c r="BQ162" s="53">
        <v>0</v>
      </c>
      <c r="BR162" s="54"/>
      <c r="BS162" s="54"/>
      <c r="BT162" s="52">
        <v>0.42992261392949266</v>
      </c>
    </row>
    <row r="163" spans="1:73">
      <c r="A163" s="55"/>
      <c r="B163" s="48" t="s">
        <v>167</v>
      </c>
      <c r="C163" s="49" t="s">
        <v>475</v>
      </c>
      <c r="D163" s="49"/>
      <c r="E163" s="49"/>
      <c r="F163" s="50" t="s">
        <v>476</v>
      </c>
      <c r="G163" s="50"/>
      <c r="H163" s="51">
        <v>424.16642782077002</v>
      </c>
      <c r="I163" s="52"/>
      <c r="J163" s="53"/>
      <c r="K163" s="53"/>
      <c r="L163" s="53"/>
      <c r="M163" s="53"/>
      <c r="N163" s="53"/>
      <c r="O163" s="53"/>
      <c r="P163" s="53"/>
      <c r="Q163" s="53"/>
      <c r="R163" s="53"/>
      <c r="S163" s="53"/>
      <c r="T163" s="53"/>
      <c r="U163" s="53"/>
      <c r="V163" s="53"/>
      <c r="W163" s="52">
        <v>424.16642782077002</v>
      </c>
      <c r="X163" s="53"/>
      <c r="Y163" s="53"/>
      <c r="Z163" s="53"/>
      <c r="AA163" s="53"/>
      <c r="AB163" s="53"/>
      <c r="AC163" s="53"/>
      <c r="AD163" s="53"/>
      <c r="AE163" s="53"/>
      <c r="AF163" s="53"/>
      <c r="AG163" s="53"/>
      <c r="AH163" s="53"/>
      <c r="AI163" s="53">
        <v>424.16642782077002</v>
      </c>
      <c r="AJ163" s="53"/>
      <c r="AK163" s="53"/>
      <c r="AL163" s="53"/>
      <c r="AM163" s="53">
        <v>0</v>
      </c>
      <c r="AN163" s="53"/>
      <c r="AO163" s="53"/>
      <c r="AP163" s="53"/>
      <c r="AQ163" s="53"/>
      <c r="AR163" s="53"/>
      <c r="AS163" s="53"/>
      <c r="AT163" s="52"/>
      <c r="AU163" s="53"/>
      <c r="AV163" s="53"/>
      <c r="AW163" s="53"/>
      <c r="AX163" s="53"/>
      <c r="AY163" s="53"/>
      <c r="AZ163" s="52"/>
      <c r="BA163" s="53"/>
      <c r="BB163" s="53"/>
      <c r="BC163" s="53"/>
      <c r="BD163" s="53"/>
      <c r="BE163" s="53"/>
      <c r="BF163" s="53"/>
      <c r="BG163" s="53"/>
      <c r="BH163" s="53"/>
      <c r="BI163" s="53"/>
      <c r="BJ163" s="53"/>
      <c r="BK163" s="53"/>
      <c r="BL163" s="53"/>
      <c r="BM163" s="53"/>
      <c r="BN163" s="53"/>
      <c r="BO163" s="52"/>
      <c r="BP163" s="53"/>
      <c r="BQ163" s="53"/>
      <c r="BR163" s="54"/>
      <c r="BS163" s="54"/>
      <c r="BT163" s="52"/>
    </row>
    <row r="164" spans="1:73">
      <c r="A164" s="55"/>
      <c r="B164" s="48" t="s">
        <v>167</v>
      </c>
      <c r="C164" s="49" t="s">
        <v>477</v>
      </c>
      <c r="D164" s="49"/>
      <c r="E164" s="49"/>
      <c r="F164" s="50" t="s">
        <v>478</v>
      </c>
      <c r="G164" s="50"/>
      <c r="H164" s="51">
        <v>349.24047004872455</v>
      </c>
      <c r="I164" s="52"/>
      <c r="J164" s="53"/>
      <c r="K164" s="53"/>
      <c r="L164" s="53"/>
      <c r="M164" s="53"/>
      <c r="N164" s="53"/>
      <c r="O164" s="53"/>
      <c r="P164" s="53"/>
      <c r="Q164" s="53"/>
      <c r="R164" s="53"/>
      <c r="S164" s="53"/>
      <c r="T164" s="53"/>
      <c r="U164" s="53"/>
      <c r="V164" s="53"/>
      <c r="W164" s="52">
        <v>349.24047004872455</v>
      </c>
      <c r="X164" s="53"/>
      <c r="Y164" s="53"/>
      <c r="Z164" s="53"/>
      <c r="AA164" s="53"/>
      <c r="AB164" s="53"/>
      <c r="AC164" s="53"/>
      <c r="AD164" s="53"/>
      <c r="AE164" s="53"/>
      <c r="AF164" s="53"/>
      <c r="AG164" s="53">
        <v>2.1018438903219643</v>
      </c>
      <c r="AH164" s="53"/>
      <c r="AI164" s="53">
        <v>347.13862615840259</v>
      </c>
      <c r="AJ164" s="53"/>
      <c r="AK164" s="53"/>
      <c r="AL164" s="53"/>
      <c r="AM164" s="53">
        <v>0</v>
      </c>
      <c r="AN164" s="53"/>
      <c r="AO164" s="53"/>
      <c r="AP164" s="53"/>
      <c r="AQ164" s="53"/>
      <c r="AR164" s="53"/>
      <c r="AS164" s="53"/>
      <c r="AT164" s="52"/>
      <c r="AU164" s="53"/>
      <c r="AV164" s="53"/>
      <c r="AW164" s="53"/>
      <c r="AX164" s="53"/>
      <c r="AY164" s="53"/>
      <c r="AZ164" s="52"/>
      <c r="BA164" s="53"/>
      <c r="BB164" s="53"/>
      <c r="BC164" s="53"/>
      <c r="BD164" s="53"/>
      <c r="BE164" s="53"/>
      <c r="BF164" s="53"/>
      <c r="BG164" s="53"/>
      <c r="BH164" s="53"/>
      <c r="BI164" s="53"/>
      <c r="BJ164" s="53"/>
      <c r="BK164" s="53"/>
      <c r="BL164" s="53"/>
      <c r="BM164" s="53"/>
      <c r="BN164" s="53"/>
      <c r="BO164" s="52"/>
      <c r="BP164" s="53"/>
      <c r="BQ164" s="53"/>
      <c r="BR164" s="54"/>
      <c r="BS164" s="54"/>
      <c r="BT164" s="52"/>
    </row>
    <row r="165" spans="1:73">
      <c r="A165" s="55"/>
      <c r="B165" s="48" t="s">
        <v>167</v>
      </c>
      <c r="C165" s="49" t="s">
        <v>479</v>
      </c>
      <c r="D165" s="49"/>
      <c r="E165" s="49"/>
      <c r="F165" s="50" t="s">
        <v>480</v>
      </c>
      <c r="G165" s="50"/>
      <c r="H165" s="51">
        <v>823.99445877519815</v>
      </c>
      <c r="I165" s="52">
        <v>0</v>
      </c>
      <c r="J165" s="53">
        <v>0</v>
      </c>
      <c r="K165" s="53">
        <v>0</v>
      </c>
      <c r="L165" s="53">
        <v>0</v>
      </c>
      <c r="M165" s="53">
        <v>0</v>
      </c>
      <c r="N165" s="53">
        <v>0</v>
      </c>
      <c r="O165" s="53">
        <v>0</v>
      </c>
      <c r="P165" s="53">
        <v>0</v>
      </c>
      <c r="Q165" s="53">
        <v>0</v>
      </c>
      <c r="R165" s="53">
        <v>0</v>
      </c>
      <c r="S165" s="53">
        <v>0</v>
      </c>
      <c r="T165" s="53">
        <v>0</v>
      </c>
      <c r="U165" s="53">
        <v>0</v>
      </c>
      <c r="V165" s="53">
        <v>0</v>
      </c>
      <c r="W165" s="52">
        <v>823.99445877519815</v>
      </c>
      <c r="X165" s="53"/>
      <c r="Y165" s="53"/>
      <c r="Z165" s="53"/>
      <c r="AA165" s="53"/>
      <c r="AB165" s="53"/>
      <c r="AC165" s="53"/>
      <c r="AD165" s="53"/>
      <c r="AE165" s="53"/>
      <c r="AF165" s="53">
        <v>41.82191649947454</v>
      </c>
      <c r="AG165" s="53"/>
      <c r="AH165" s="53"/>
      <c r="AI165" s="53"/>
      <c r="AJ165" s="53"/>
      <c r="AK165" s="53"/>
      <c r="AL165" s="53">
        <v>730.58182860418458</v>
      </c>
      <c r="AM165" s="53">
        <v>51.59071367153912</v>
      </c>
      <c r="AN165" s="53"/>
      <c r="AO165" s="53"/>
      <c r="AP165" s="53"/>
      <c r="AQ165" s="53"/>
      <c r="AR165" s="53"/>
      <c r="AS165" s="53"/>
      <c r="AT165" s="52">
        <v>0</v>
      </c>
      <c r="AU165" s="53"/>
      <c r="AV165" s="53">
        <v>0</v>
      </c>
      <c r="AW165" s="53">
        <v>0</v>
      </c>
      <c r="AX165" s="53">
        <v>0</v>
      </c>
      <c r="AY165" s="53">
        <v>0</v>
      </c>
      <c r="AZ165" s="52">
        <v>0</v>
      </c>
      <c r="BA165" s="53"/>
      <c r="BB165" s="53"/>
      <c r="BC165" s="53"/>
      <c r="BD165" s="53">
        <v>0</v>
      </c>
      <c r="BE165" s="53"/>
      <c r="BF165" s="53">
        <v>0</v>
      </c>
      <c r="BG165" s="53">
        <v>0</v>
      </c>
      <c r="BH165" s="53">
        <v>0</v>
      </c>
      <c r="BI165" s="53">
        <v>0</v>
      </c>
      <c r="BJ165" s="53">
        <v>0</v>
      </c>
      <c r="BK165" s="53">
        <v>0</v>
      </c>
      <c r="BL165" s="53">
        <v>0</v>
      </c>
      <c r="BM165" s="53">
        <v>0</v>
      </c>
      <c r="BN165" s="53">
        <v>0</v>
      </c>
      <c r="BO165" s="52">
        <v>0</v>
      </c>
      <c r="BP165" s="53">
        <v>0</v>
      </c>
      <c r="BQ165" s="53">
        <v>0</v>
      </c>
      <c r="BR165" s="54"/>
      <c r="BS165" s="54"/>
      <c r="BT165" s="52"/>
    </row>
    <row r="166" spans="1:73">
      <c r="A166" s="55"/>
      <c r="B166" s="48" t="s">
        <v>167</v>
      </c>
      <c r="C166" s="49" t="s">
        <v>481</v>
      </c>
      <c r="D166" s="49"/>
      <c r="E166" s="49"/>
      <c r="F166" s="50" t="s">
        <v>482</v>
      </c>
      <c r="G166" s="50"/>
      <c r="H166" s="51">
        <v>0</v>
      </c>
      <c r="I166" s="52"/>
      <c r="J166" s="53"/>
      <c r="K166" s="53"/>
      <c r="L166" s="53"/>
      <c r="M166" s="53"/>
      <c r="N166" s="53"/>
      <c r="O166" s="53"/>
      <c r="P166" s="53"/>
      <c r="Q166" s="53"/>
      <c r="R166" s="53"/>
      <c r="S166" s="53"/>
      <c r="T166" s="53"/>
      <c r="U166" s="53"/>
      <c r="V166" s="53"/>
      <c r="W166" s="52">
        <v>0</v>
      </c>
      <c r="X166" s="53"/>
      <c r="Y166" s="53"/>
      <c r="Z166" s="53"/>
      <c r="AA166" s="53"/>
      <c r="AB166" s="53"/>
      <c r="AC166" s="53"/>
      <c r="AD166" s="53"/>
      <c r="AE166" s="53"/>
      <c r="AF166" s="53"/>
      <c r="AG166" s="53"/>
      <c r="AH166" s="53"/>
      <c r="AI166" s="53"/>
      <c r="AJ166" s="53"/>
      <c r="AK166" s="53"/>
      <c r="AL166" s="53"/>
      <c r="AM166" s="53">
        <v>0</v>
      </c>
      <c r="AN166" s="53"/>
      <c r="AO166" s="53"/>
      <c r="AP166" s="53"/>
      <c r="AQ166" s="53"/>
      <c r="AR166" s="53"/>
      <c r="AS166" s="53"/>
      <c r="AT166" s="52">
        <v>0</v>
      </c>
      <c r="AU166" s="53">
        <v>0</v>
      </c>
      <c r="AV166" s="53"/>
      <c r="AW166" s="53"/>
      <c r="AX166" s="53"/>
      <c r="AY166" s="53"/>
      <c r="AZ166" s="52"/>
      <c r="BA166" s="53"/>
      <c r="BB166" s="53"/>
      <c r="BC166" s="53"/>
      <c r="BD166" s="53"/>
      <c r="BE166" s="53"/>
      <c r="BF166" s="53"/>
      <c r="BG166" s="53"/>
      <c r="BH166" s="53"/>
      <c r="BI166" s="53"/>
      <c r="BJ166" s="53"/>
      <c r="BK166" s="53"/>
      <c r="BL166" s="53"/>
      <c r="BM166" s="53"/>
      <c r="BN166" s="53"/>
      <c r="BO166" s="52"/>
      <c r="BP166" s="53"/>
      <c r="BQ166" s="53"/>
      <c r="BR166" s="54"/>
      <c r="BS166" s="54"/>
      <c r="BT166" s="52">
        <v>0</v>
      </c>
    </row>
    <row r="167" spans="1:73">
      <c r="A167" s="55"/>
      <c r="B167" s="48" t="s">
        <v>167</v>
      </c>
      <c r="C167" s="49" t="s">
        <v>483</v>
      </c>
      <c r="D167" s="49"/>
      <c r="E167" s="49"/>
      <c r="F167" s="50" t="s">
        <v>484</v>
      </c>
      <c r="G167" s="50"/>
      <c r="H167" s="51">
        <v>53.214865768606096</v>
      </c>
      <c r="I167" s="52">
        <v>0</v>
      </c>
      <c r="J167" s="53">
        <v>0</v>
      </c>
      <c r="K167" s="53">
        <v>0</v>
      </c>
      <c r="L167" s="53">
        <v>0</v>
      </c>
      <c r="M167" s="53">
        <v>0</v>
      </c>
      <c r="N167" s="53">
        <v>0</v>
      </c>
      <c r="O167" s="53">
        <v>0</v>
      </c>
      <c r="P167" s="53">
        <v>0</v>
      </c>
      <c r="Q167" s="53">
        <v>0</v>
      </c>
      <c r="R167" s="53">
        <v>0</v>
      </c>
      <c r="S167" s="53">
        <v>0</v>
      </c>
      <c r="T167" s="53">
        <v>0</v>
      </c>
      <c r="U167" s="53">
        <v>0</v>
      </c>
      <c r="V167" s="53">
        <v>0</v>
      </c>
      <c r="W167" s="52">
        <v>0</v>
      </c>
      <c r="X167" s="53"/>
      <c r="Y167" s="53"/>
      <c r="Z167" s="53"/>
      <c r="AA167" s="53"/>
      <c r="AB167" s="53"/>
      <c r="AC167" s="53"/>
      <c r="AD167" s="53"/>
      <c r="AE167" s="53"/>
      <c r="AF167" s="53"/>
      <c r="AG167" s="53"/>
      <c r="AH167" s="53"/>
      <c r="AI167" s="53"/>
      <c r="AJ167" s="53"/>
      <c r="AK167" s="53"/>
      <c r="AL167" s="53"/>
      <c r="AM167" s="53">
        <v>0</v>
      </c>
      <c r="AN167" s="53"/>
      <c r="AO167" s="53"/>
      <c r="AP167" s="53"/>
      <c r="AQ167" s="53"/>
      <c r="AR167" s="53"/>
      <c r="AS167" s="53"/>
      <c r="AT167" s="52">
        <v>53.214865768606096</v>
      </c>
      <c r="AU167" s="53">
        <v>53.214865768606096</v>
      </c>
      <c r="AV167" s="53">
        <v>0</v>
      </c>
      <c r="AW167" s="53">
        <v>0</v>
      </c>
      <c r="AX167" s="53">
        <v>0</v>
      </c>
      <c r="AY167" s="53">
        <v>0</v>
      </c>
      <c r="AZ167" s="52">
        <v>0</v>
      </c>
      <c r="BA167" s="53"/>
      <c r="BB167" s="53"/>
      <c r="BC167" s="53"/>
      <c r="BD167" s="53">
        <v>0</v>
      </c>
      <c r="BE167" s="53"/>
      <c r="BF167" s="53">
        <v>0</v>
      </c>
      <c r="BG167" s="53">
        <v>0</v>
      </c>
      <c r="BH167" s="53">
        <v>0</v>
      </c>
      <c r="BI167" s="53">
        <v>0</v>
      </c>
      <c r="BJ167" s="53">
        <v>0</v>
      </c>
      <c r="BK167" s="53">
        <v>0</v>
      </c>
      <c r="BL167" s="53">
        <v>0</v>
      </c>
      <c r="BM167" s="53">
        <v>0</v>
      </c>
      <c r="BN167" s="53">
        <v>0</v>
      </c>
      <c r="BO167" s="52">
        <v>0</v>
      </c>
      <c r="BP167" s="53">
        <v>0</v>
      </c>
      <c r="BQ167" s="53">
        <v>0</v>
      </c>
      <c r="BR167" s="54"/>
      <c r="BS167" s="54"/>
      <c r="BT167" s="52">
        <v>0</v>
      </c>
    </row>
    <row r="168" spans="1:73">
      <c r="A168" s="48" t="s">
        <v>167</v>
      </c>
      <c r="B168" s="49" t="s">
        <v>485</v>
      </c>
      <c r="C168" s="49"/>
      <c r="D168" s="49"/>
      <c r="E168" s="49"/>
      <c r="F168" s="50" t="s">
        <v>486</v>
      </c>
      <c r="G168" s="50"/>
      <c r="H168" s="51">
        <v>7443.3935224992829</v>
      </c>
      <c r="I168" s="52">
        <v>0</v>
      </c>
      <c r="J168" s="53">
        <v>0</v>
      </c>
      <c r="K168" s="53">
        <v>0</v>
      </c>
      <c r="L168" s="53">
        <v>0</v>
      </c>
      <c r="M168" s="53">
        <v>0</v>
      </c>
      <c r="N168" s="53">
        <v>0</v>
      </c>
      <c r="O168" s="53">
        <v>0</v>
      </c>
      <c r="P168" s="53">
        <v>0</v>
      </c>
      <c r="Q168" s="53">
        <v>0</v>
      </c>
      <c r="R168" s="53">
        <v>0</v>
      </c>
      <c r="S168" s="53">
        <v>0</v>
      </c>
      <c r="T168" s="53">
        <v>0</v>
      </c>
      <c r="U168" s="53">
        <v>0</v>
      </c>
      <c r="V168" s="53">
        <v>0</v>
      </c>
      <c r="W168" s="52">
        <v>1052.3072513614215</v>
      </c>
      <c r="X168" s="53"/>
      <c r="Y168" s="53"/>
      <c r="Z168" s="53"/>
      <c r="AA168" s="53"/>
      <c r="AB168" s="53"/>
      <c r="AC168" s="53"/>
      <c r="AD168" s="53"/>
      <c r="AE168" s="53">
        <v>27.51504729148753</v>
      </c>
      <c r="AF168" s="53">
        <v>23.597974586796596</v>
      </c>
      <c r="AG168" s="53"/>
      <c r="AH168" s="53"/>
      <c r="AI168" s="53">
        <v>31.838158020445206</v>
      </c>
      <c r="AJ168" s="53">
        <v>49.417216012228906</v>
      </c>
      <c r="AK168" s="53"/>
      <c r="AL168" s="53">
        <v>917.07270469093339</v>
      </c>
      <c r="AM168" s="53">
        <v>2.8661507595299511</v>
      </c>
      <c r="AN168" s="53"/>
      <c r="AO168" s="53"/>
      <c r="AP168" s="53"/>
      <c r="AQ168" s="53"/>
      <c r="AR168" s="53"/>
      <c r="AS168" s="53"/>
      <c r="AT168" s="52">
        <v>35.755230725136137</v>
      </c>
      <c r="AU168" s="53">
        <v>35.755230725136137</v>
      </c>
      <c r="AV168" s="53">
        <v>0</v>
      </c>
      <c r="AW168" s="53">
        <v>0</v>
      </c>
      <c r="AX168" s="53">
        <v>0</v>
      </c>
      <c r="AY168" s="53">
        <v>0</v>
      </c>
      <c r="AZ168" s="52">
        <v>665.95012897678419</v>
      </c>
      <c r="BA168" s="53"/>
      <c r="BB168" s="53"/>
      <c r="BC168" s="53"/>
      <c r="BD168" s="53">
        <v>0</v>
      </c>
      <c r="BE168" s="53"/>
      <c r="BF168" s="53">
        <v>654.67660265596635</v>
      </c>
      <c r="BG168" s="53">
        <v>0</v>
      </c>
      <c r="BH168" s="53">
        <v>11.273526320817808</v>
      </c>
      <c r="BI168" s="53">
        <v>0</v>
      </c>
      <c r="BJ168" s="53">
        <v>0</v>
      </c>
      <c r="BK168" s="53">
        <v>0</v>
      </c>
      <c r="BL168" s="53">
        <v>0</v>
      </c>
      <c r="BM168" s="53">
        <v>0</v>
      </c>
      <c r="BN168" s="53">
        <v>0</v>
      </c>
      <c r="BO168" s="52">
        <v>0</v>
      </c>
      <c r="BP168" s="53">
        <v>0</v>
      </c>
      <c r="BQ168" s="53">
        <v>0</v>
      </c>
      <c r="BR168" s="54"/>
      <c r="BS168" s="54">
        <v>301.85344415782936</v>
      </c>
      <c r="BT168" s="52">
        <v>5387.5274672781115</v>
      </c>
    </row>
    <row r="169" spans="1:73">
      <c r="A169" s="55"/>
      <c r="B169" s="48" t="s">
        <v>167</v>
      </c>
      <c r="C169" s="49" t="s">
        <v>487</v>
      </c>
      <c r="D169" s="49"/>
      <c r="E169" s="49"/>
      <c r="F169" s="50" t="s">
        <v>488</v>
      </c>
      <c r="G169" s="50"/>
      <c r="H169" s="51">
        <v>2614.5982612018724</v>
      </c>
      <c r="I169" s="52">
        <v>0</v>
      </c>
      <c r="J169" s="53">
        <v>0</v>
      </c>
      <c r="K169" s="53">
        <v>0</v>
      </c>
      <c r="L169" s="53">
        <v>0</v>
      </c>
      <c r="M169" s="53">
        <v>0</v>
      </c>
      <c r="N169" s="53">
        <v>0</v>
      </c>
      <c r="O169" s="53">
        <v>0</v>
      </c>
      <c r="P169" s="53">
        <v>0</v>
      </c>
      <c r="Q169" s="53">
        <v>0</v>
      </c>
      <c r="R169" s="53">
        <v>0</v>
      </c>
      <c r="S169" s="53">
        <v>0</v>
      </c>
      <c r="T169" s="53">
        <v>0</v>
      </c>
      <c r="U169" s="53">
        <v>0</v>
      </c>
      <c r="V169" s="53">
        <v>0</v>
      </c>
      <c r="W169" s="52">
        <v>214.62692270946783</v>
      </c>
      <c r="X169" s="53"/>
      <c r="Y169" s="53"/>
      <c r="Z169" s="53"/>
      <c r="AA169" s="53"/>
      <c r="AB169" s="53"/>
      <c r="AC169" s="53"/>
      <c r="AD169" s="53"/>
      <c r="AE169" s="53">
        <v>8.8134135855545992</v>
      </c>
      <c r="AF169" s="53"/>
      <c r="AG169" s="53"/>
      <c r="AH169" s="53"/>
      <c r="AI169" s="53"/>
      <c r="AJ169" s="53">
        <v>3.0811120664946974</v>
      </c>
      <c r="AK169" s="53"/>
      <c r="AL169" s="53">
        <v>200.82162988439859</v>
      </c>
      <c r="AM169" s="53">
        <v>1.9107671730199673</v>
      </c>
      <c r="AN169" s="53"/>
      <c r="AO169" s="53"/>
      <c r="AP169" s="53"/>
      <c r="AQ169" s="53"/>
      <c r="AR169" s="53"/>
      <c r="AS169" s="53"/>
      <c r="AT169" s="52">
        <v>18.24782650234069</v>
      </c>
      <c r="AU169" s="53">
        <v>18.24782650234069</v>
      </c>
      <c r="AV169" s="53">
        <v>0</v>
      </c>
      <c r="AW169" s="53">
        <v>0</v>
      </c>
      <c r="AX169" s="53">
        <v>0</v>
      </c>
      <c r="AY169" s="53">
        <v>0</v>
      </c>
      <c r="AZ169" s="52">
        <v>33.223464220884686</v>
      </c>
      <c r="BA169" s="53"/>
      <c r="BB169" s="53"/>
      <c r="BC169" s="53"/>
      <c r="BD169" s="53">
        <v>0</v>
      </c>
      <c r="BE169" s="53"/>
      <c r="BF169" s="53">
        <v>21.949937900066875</v>
      </c>
      <c r="BG169" s="53">
        <v>0</v>
      </c>
      <c r="BH169" s="53">
        <v>11.273526320817808</v>
      </c>
      <c r="BI169" s="53">
        <v>0</v>
      </c>
      <c r="BJ169" s="53">
        <v>0</v>
      </c>
      <c r="BK169" s="53">
        <v>0</v>
      </c>
      <c r="BL169" s="53">
        <v>0</v>
      </c>
      <c r="BM169" s="53">
        <v>0</v>
      </c>
      <c r="BN169" s="53">
        <v>0</v>
      </c>
      <c r="BO169" s="52">
        <v>0</v>
      </c>
      <c r="BP169" s="53">
        <v>0</v>
      </c>
      <c r="BQ169" s="53">
        <v>0</v>
      </c>
      <c r="BR169" s="54"/>
      <c r="BS169" s="54">
        <v>233.782363618993</v>
      </c>
      <c r="BT169" s="52">
        <v>2114.6937995605235</v>
      </c>
    </row>
    <row r="170" spans="1:73">
      <c r="A170" s="55"/>
      <c r="B170" s="48" t="s">
        <v>167</v>
      </c>
      <c r="C170" s="49" t="s">
        <v>489</v>
      </c>
      <c r="D170" s="49"/>
      <c r="E170" s="49"/>
      <c r="F170" s="50" t="s">
        <v>490</v>
      </c>
      <c r="G170" s="50"/>
      <c r="H170" s="51">
        <v>3951.1560141396767</v>
      </c>
      <c r="I170" s="52">
        <v>0</v>
      </c>
      <c r="J170" s="53">
        <v>0</v>
      </c>
      <c r="K170" s="53">
        <v>0</v>
      </c>
      <c r="L170" s="53">
        <v>0</v>
      </c>
      <c r="M170" s="53">
        <v>0</v>
      </c>
      <c r="N170" s="53">
        <v>0</v>
      </c>
      <c r="O170" s="53">
        <v>0</v>
      </c>
      <c r="P170" s="53">
        <v>0</v>
      </c>
      <c r="Q170" s="53">
        <v>0</v>
      </c>
      <c r="R170" s="53">
        <v>0</v>
      </c>
      <c r="S170" s="53">
        <v>0</v>
      </c>
      <c r="T170" s="53">
        <v>0</v>
      </c>
      <c r="U170" s="53">
        <v>0</v>
      </c>
      <c r="V170" s="53">
        <v>0</v>
      </c>
      <c r="W170" s="52">
        <v>151.49995223082067</v>
      </c>
      <c r="X170" s="53"/>
      <c r="Y170" s="53"/>
      <c r="Z170" s="53"/>
      <c r="AA170" s="53"/>
      <c r="AB170" s="53"/>
      <c r="AC170" s="53"/>
      <c r="AD170" s="53"/>
      <c r="AE170" s="53">
        <v>13.208178083500524</v>
      </c>
      <c r="AF170" s="53">
        <v>17.149135377854208</v>
      </c>
      <c r="AG170" s="53"/>
      <c r="AH170" s="53"/>
      <c r="AI170" s="53"/>
      <c r="AJ170" s="53">
        <v>46.336103945734209</v>
      </c>
      <c r="AK170" s="53"/>
      <c r="AL170" s="53">
        <v>74.806534823731724</v>
      </c>
      <c r="AM170" s="53">
        <v>0</v>
      </c>
      <c r="AN170" s="53"/>
      <c r="AO170" s="53"/>
      <c r="AP170" s="53"/>
      <c r="AQ170" s="53"/>
      <c r="AR170" s="53"/>
      <c r="AS170" s="53"/>
      <c r="AT170" s="52">
        <v>2.9616891181809497</v>
      </c>
      <c r="AU170" s="53">
        <v>2.9616891181809497</v>
      </c>
      <c r="AV170" s="53">
        <v>0</v>
      </c>
      <c r="AW170" s="53">
        <v>0</v>
      </c>
      <c r="AX170" s="53">
        <v>0</v>
      </c>
      <c r="AY170" s="53">
        <v>0</v>
      </c>
      <c r="AZ170" s="52">
        <v>628.45132320626726</v>
      </c>
      <c r="BA170" s="53"/>
      <c r="BB170" s="53"/>
      <c r="BC170" s="53"/>
      <c r="BD170" s="53">
        <v>0</v>
      </c>
      <c r="BE170" s="53"/>
      <c r="BF170" s="53">
        <v>628.45132320626726</v>
      </c>
      <c r="BG170" s="53">
        <v>0</v>
      </c>
      <c r="BH170" s="53">
        <v>0</v>
      </c>
      <c r="BI170" s="53">
        <v>0</v>
      </c>
      <c r="BJ170" s="53">
        <v>0</v>
      </c>
      <c r="BK170" s="53">
        <v>0</v>
      </c>
      <c r="BL170" s="53">
        <v>0</v>
      </c>
      <c r="BM170" s="53">
        <v>0</v>
      </c>
      <c r="BN170" s="53">
        <v>0</v>
      </c>
      <c r="BO170" s="52">
        <v>0</v>
      </c>
      <c r="BP170" s="53">
        <v>0</v>
      </c>
      <c r="BQ170" s="53">
        <v>0</v>
      </c>
      <c r="BR170" s="54"/>
      <c r="BS170" s="54">
        <v>67.736696283557848</v>
      </c>
      <c r="BT170" s="52">
        <v>3100.5063533008502</v>
      </c>
    </row>
    <row r="171" spans="1:73">
      <c r="A171" s="55"/>
      <c r="B171" s="48" t="s">
        <v>167</v>
      </c>
      <c r="C171" s="49" t="s">
        <v>491</v>
      </c>
      <c r="D171" s="49"/>
      <c r="E171" s="49"/>
      <c r="F171" s="50" t="s">
        <v>492</v>
      </c>
      <c r="G171" s="50"/>
      <c r="H171" s="51">
        <v>310.35635807776822</v>
      </c>
      <c r="I171" s="52">
        <v>0</v>
      </c>
      <c r="J171" s="53">
        <v>0</v>
      </c>
      <c r="K171" s="53">
        <v>0</v>
      </c>
      <c r="L171" s="53">
        <v>0</v>
      </c>
      <c r="M171" s="53">
        <v>0</v>
      </c>
      <c r="N171" s="53">
        <v>0</v>
      </c>
      <c r="O171" s="53">
        <v>0</v>
      </c>
      <c r="P171" s="53">
        <v>0</v>
      </c>
      <c r="Q171" s="53">
        <v>0</v>
      </c>
      <c r="R171" s="53">
        <v>0</v>
      </c>
      <c r="S171" s="53">
        <v>0</v>
      </c>
      <c r="T171" s="53">
        <v>0</v>
      </c>
      <c r="U171" s="53">
        <v>0</v>
      </c>
      <c r="V171" s="53">
        <v>0</v>
      </c>
      <c r="W171" s="52">
        <v>137.69465940575139</v>
      </c>
      <c r="X171" s="53"/>
      <c r="Y171" s="53"/>
      <c r="Z171" s="53"/>
      <c r="AA171" s="53"/>
      <c r="AB171" s="53"/>
      <c r="AC171" s="53"/>
      <c r="AD171" s="53"/>
      <c r="AE171" s="53">
        <v>5.493455622432406</v>
      </c>
      <c r="AF171" s="53"/>
      <c r="AG171" s="53"/>
      <c r="AH171" s="53"/>
      <c r="AI171" s="53"/>
      <c r="AJ171" s="53"/>
      <c r="AK171" s="53"/>
      <c r="AL171" s="53">
        <v>132.17731919365625</v>
      </c>
      <c r="AM171" s="53">
        <v>0</v>
      </c>
      <c r="AN171" s="53"/>
      <c r="AO171" s="53"/>
      <c r="AP171" s="53"/>
      <c r="AQ171" s="53"/>
      <c r="AR171" s="53"/>
      <c r="AS171" s="53"/>
      <c r="AT171" s="52">
        <v>13.017101366198528</v>
      </c>
      <c r="AU171" s="53">
        <v>13.017101366198528</v>
      </c>
      <c r="AV171" s="53">
        <v>0</v>
      </c>
      <c r="AW171" s="53">
        <v>0</v>
      </c>
      <c r="AX171" s="53">
        <v>0</v>
      </c>
      <c r="AY171" s="53">
        <v>0</v>
      </c>
      <c r="AZ171" s="52">
        <v>4.2753415496321772</v>
      </c>
      <c r="BA171" s="53"/>
      <c r="BB171" s="53"/>
      <c r="BC171" s="53"/>
      <c r="BD171" s="53">
        <v>0</v>
      </c>
      <c r="BE171" s="53"/>
      <c r="BF171" s="53">
        <v>4.2753415496321772</v>
      </c>
      <c r="BG171" s="53">
        <v>0</v>
      </c>
      <c r="BH171" s="53">
        <v>0</v>
      </c>
      <c r="BI171" s="53">
        <v>0</v>
      </c>
      <c r="BJ171" s="53">
        <v>0</v>
      </c>
      <c r="BK171" s="53">
        <v>0</v>
      </c>
      <c r="BL171" s="53">
        <v>0</v>
      </c>
      <c r="BM171" s="53">
        <v>0</v>
      </c>
      <c r="BN171" s="53">
        <v>0</v>
      </c>
      <c r="BO171" s="52">
        <v>0</v>
      </c>
      <c r="BP171" s="53">
        <v>0</v>
      </c>
      <c r="BQ171" s="53">
        <v>0</v>
      </c>
      <c r="BR171" s="54"/>
      <c r="BS171" s="54">
        <v>0.3343842552784943</v>
      </c>
      <c r="BT171" s="52">
        <v>155.0348715009076</v>
      </c>
    </row>
    <row r="172" spans="1:73">
      <c r="A172" s="55"/>
      <c r="B172" s="48" t="s">
        <v>167</v>
      </c>
      <c r="C172" s="49" t="s">
        <v>493</v>
      </c>
      <c r="D172" s="49"/>
      <c r="E172" s="49"/>
      <c r="F172" s="50" t="s">
        <v>494</v>
      </c>
      <c r="G172" s="50"/>
      <c r="H172" s="51">
        <v>489.82516480366866</v>
      </c>
      <c r="I172" s="52">
        <v>0</v>
      </c>
      <c r="J172" s="53">
        <v>0</v>
      </c>
      <c r="K172" s="53">
        <v>0</v>
      </c>
      <c r="L172" s="53">
        <v>0</v>
      </c>
      <c r="M172" s="53">
        <v>0</v>
      </c>
      <c r="N172" s="53">
        <v>0</v>
      </c>
      <c r="O172" s="53">
        <v>0</v>
      </c>
      <c r="P172" s="53">
        <v>0</v>
      </c>
      <c r="Q172" s="53">
        <v>0</v>
      </c>
      <c r="R172" s="53">
        <v>0</v>
      </c>
      <c r="S172" s="53">
        <v>0</v>
      </c>
      <c r="T172" s="53">
        <v>0</v>
      </c>
      <c r="U172" s="53">
        <v>0</v>
      </c>
      <c r="V172" s="53">
        <v>0</v>
      </c>
      <c r="W172" s="52">
        <v>472.53272188783797</v>
      </c>
      <c r="X172" s="53"/>
      <c r="Y172" s="53"/>
      <c r="Z172" s="53"/>
      <c r="AA172" s="53"/>
      <c r="AB172" s="53"/>
      <c r="AC172" s="53"/>
      <c r="AD172" s="53"/>
      <c r="AE172" s="53"/>
      <c r="AF172" s="53">
        <v>5.3501480844559088</v>
      </c>
      <c r="AG172" s="53"/>
      <c r="AH172" s="53"/>
      <c r="AI172" s="53"/>
      <c r="AJ172" s="53"/>
      <c r="AK172" s="53"/>
      <c r="AL172" s="53">
        <v>466.22719021687203</v>
      </c>
      <c r="AM172" s="53">
        <v>0.95538358650998367</v>
      </c>
      <c r="AN172" s="53"/>
      <c r="AO172" s="53"/>
      <c r="AP172" s="53"/>
      <c r="AQ172" s="53"/>
      <c r="AR172" s="53"/>
      <c r="AS172" s="53"/>
      <c r="AT172" s="52">
        <v>0</v>
      </c>
      <c r="AU172" s="53">
        <v>0</v>
      </c>
      <c r="AV172" s="53">
        <v>0</v>
      </c>
      <c r="AW172" s="53">
        <v>0</v>
      </c>
      <c r="AX172" s="53">
        <v>0</v>
      </c>
      <c r="AY172" s="53">
        <v>0</v>
      </c>
      <c r="AZ172" s="52">
        <v>0</v>
      </c>
      <c r="BA172" s="53"/>
      <c r="BB172" s="53"/>
      <c r="BC172" s="53"/>
      <c r="BD172" s="53">
        <v>0</v>
      </c>
      <c r="BE172" s="53"/>
      <c r="BF172" s="53">
        <v>0</v>
      </c>
      <c r="BG172" s="53">
        <v>0</v>
      </c>
      <c r="BH172" s="53">
        <v>0</v>
      </c>
      <c r="BI172" s="53">
        <v>0</v>
      </c>
      <c r="BJ172" s="53">
        <v>0</v>
      </c>
      <c r="BK172" s="53">
        <v>0</v>
      </c>
      <c r="BL172" s="53">
        <v>0</v>
      </c>
      <c r="BM172" s="53">
        <v>0</v>
      </c>
      <c r="BN172" s="53">
        <v>0</v>
      </c>
      <c r="BO172" s="52">
        <v>0</v>
      </c>
      <c r="BP172" s="53">
        <v>0</v>
      </c>
      <c r="BQ172" s="53">
        <v>0</v>
      </c>
      <c r="BR172" s="54"/>
      <c r="BS172" s="54">
        <v>0</v>
      </c>
      <c r="BT172" s="52">
        <v>17.292442915830705</v>
      </c>
    </row>
    <row r="173" spans="1:73">
      <c r="A173" s="81"/>
      <c r="B173" s="56" t="s">
        <v>167</v>
      </c>
      <c r="C173" s="57" t="s">
        <v>495</v>
      </c>
      <c r="D173" s="57"/>
      <c r="E173" s="57"/>
      <c r="F173" s="58" t="s">
        <v>496</v>
      </c>
      <c r="G173" s="58"/>
      <c r="H173" s="59">
        <v>77.457724276296929</v>
      </c>
      <c r="I173" s="60">
        <v>0</v>
      </c>
      <c r="J173" s="61">
        <v>0</v>
      </c>
      <c r="K173" s="61">
        <v>0</v>
      </c>
      <c r="L173" s="61">
        <v>0</v>
      </c>
      <c r="M173" s="61">
        <v>0</v>
      </c>
      <c r="N173" s="61">
        <v>0</v>
      </c>
      <c r="O173" s="61">
        <v>0</v>
      </c>
      <c r="P173" s="61">
        <v>0</v>
      </c>
      <c r="Q173" s="61">
        <v>0</v>
      </c>
      <c r="R173" s="61">
        <v>0</v>
      </c>
      <c r="S173" s="61">
        <v>0</v>
      </c>
      <c r="T173" s="61">
        <v>0</v>
      </c>
      <c r="U173" s="61">
        <v>0</v>
      </c>
      <c r="V173" s="61">
        <v>0</v>
      </c>
      <c r="W173" s="60">
        <v>75.952995127543701</v>
      </c>
      <c r="X173" s="61"/>
      <c r="Y173" s="61"/>
      <c r="Z173" s="61"/>
      <c r="AA173" s="61"/>
      <c r="AB173" s="61"/>
      <c r="AC173" s="61"/>
      <c r="AD173" s="61"/>
      <c r="AE173" s="61"/>
      <c r="AF173" s="61">
        <v>1.0748065348237317</v>
      </c>
      <c r="AG173" s="61"/>
      <c r="AH173" s="61"/>
      <c r="AI173" s="61">
        <v>31.838158020445206</v>
      </c>
      <c r="AJ173" s="61"/>
      <c r="AK173" s="61"/>
      <c r="AL173" s="61">
        <v>43.040030572274766</v>
      </c>
      <c r="AM173" s="61">
        <v>0</v>
      </c>
      <c r="AN173" s="61"/>
      <c r="AO173" s="61"/>
      <c r="AP173" s="61"/>
      <c r="AQ173" s="61"/>
      <c r="AR173" s="61"/>
      <c r="AS173" s="61"/>
      <c r="AT173" s="60">
        <v>1.5047291487532244</v>
      </c>
      <c r="AU173" s="61">
        <v>1.5047291487532244</v>
      </c>
      <c r="AV173" s="61">
        <v>0</v>
      </c>
      <c r="AW173" s="61">
        <v>0</v>
      </c>
      <c r="AX173" s="61">
        <v>0</v>
      </c>
      <c r="AY173" s="61">
        <v>0</v>
      </c>
      <c r="AZ173" s="60">
        <v>0</v>
      </c>
      <c r="BA173" s="61"/>
      <c r="BB173" s="61"/>
      <c r="BC173" s="61"/>
      <c r="BD173" s="61">
        <v>0</v>
      </c>
      <c r="BE173" s="61"/>
      <c r="BF173" s="61">
        <v>0</v>
      </c>
      <c r="BG173" s="61">
        <v>0</v>
      </c>
      <c r="BH173" s="61">
        <v>0</v>
      </c>
      <c r="BI173" s="61">
        <v>0</v>
      </c>
      <c r="BJ173" s="61">
        <v>0</v>
      </c>
      <c r="BK173" s="61">
        <v>0</v>
      </c>
      <c r="BL173" s="61">
        <v>0</v>
      </c>
      <c r="BM173" s="61">
        <v>0</v>
      </c>
      <c r="BN173" s="61">
        <v>0</v>
      </c>
      <c r="BO173" s="60">
        <v>0</v>
      </c>
      <c r="BP173" s="61">
        <v>0</v>
      </c>
      <c r="BQ173" s="61">
        <v>0</v>
      </c>
      <c r="BR173" s="62"/>
      <c r="BS173" s="62">
        <v>0</v>
      </c>
      <c r="BT173" s="60">
        <v>0</v>
      </c>
    </row>
    <row r="174" spans="1:73" ht="11.25" customHeight="1">
      <c r="A174" s="82" t="s">
        <v>497</v>
      </c>
      <c r="B174" s="82"/>
      <c r="C174" s="82"/>
      <c r="D174" s="82"/>
      <c r="E174" s="82"/>
      <c r="F174" s="83" t="s">
        <v>498</v>
      </c>
      <c r="G174" s="83"/>
      <c r="H174" s="84">
        <v>1619.3990637240852</v>
      </c>
      <c r="I174" s="85">
        <v>101.48562147702302</v>
      </c>
      <c r="J174" s="86">
        <v>0</v>
      </c>
      <c r="K174" s="86">
        <v>0</v>
      </c>
      <c r="L174" s="86">
        <v>43.613260724180755</v>
      </c>
      <c r="M174" s="86">
        <v>0</v>
      </c>
      <c r="N174" s="86">
        <v>0</v>
      </c>
      <c r="O174" s="86">
        <v>0</v>
      </c>
      <c r="P174" s="86">
        <v>57.872360752842262</v>
      </c>
      <c r="Q174" s="86">
        <v>0</v>
      </c>
      <c r="R174" s="86">
        <v>0</v>
      </c>
      <c r="S174" s="86">
        <v>0</v>
      </c>
      <c r="T174" s="86">
        <v>0</v>
      </c>
      <c r="U174" s="86">
        <v>0</v>
      </c>
      <c r="V174" s="86">
        <v>0</v>
      </c>
      <c r="W174" s="85">
        <v>1624.7253272188782</v>
      </c>
      <c r="X174" s="86">
        <v>-23.597974586796596</v>
      </c>
      <c r="Y174" s="86">
        <v>0</v>
      </c>
      <c r="Z174" s="86">
        <v>48.485717015381674</v>
      </c>
      <c r="AA174" s="86">
        <v>0</v>
      </c>
      <c r="AB174" s="86"/>
      <c r="AC174" s="86">
        <v>-46.431642304385207</v>
      </c>
      <c r="AD174" s="86">
        <v>408.49813700200627</v>
      </c>
      <c r="AE174" s="86">
        <v>-63.867392758192409</v>
      </c>
      <c r="AF174" s="86">
        <v>39.672303429827075</v>
      </c>
      <c r="AG174" s="86">
        <v>35.659692366485139</v>
      </c>
      <c r="AH174" s="86">
        <v>0</v>
      </c>
      <c r="AI174" s="86">
        <v>-282.43527276201394</v>
      </c>
      <c r="AJ174" s="86">
        <v>516.76698194325024</v>
      </c>
      <c r="AK174" s="86">
        <v>1401.8821056654247</v>
      </c>
      <c r="AL174" s="86">
        <v>-116.843412630171</v>
      </c>
      <c r="AM174" s="86">
        <v>-288.5258431260151</v>
      </c>
      <c r="AN174" s="86">
        <v>0</v>
      </c>
      <c r="AO174" s="86">
        <v>5.0157638291774145</v>
      </c>
      <c r="AP174" s="86">
        <v>-4.6574949842361706</v>
      </c>
      <c r="AQ174" s="86">
        <v>14.211330849336008</v>
      </c>
      <c r="AR174" s="86">
        <v>0</v>
      </c>
      <c r="AS174" s="86">
        <v>-19.107671730199673</v>
      </c>
      <c r="AT174" s="85">
        <v>-103.92184962262348</v>
      </c>
      <c r="AU174" s="86">
        <v>-103.92184962262348</v>
      </c>
      <c r="AV174" s="86">
        <v>0</v>
      </c>
      <c r="AW174" s="86">
        <v>0</v>
      </c>
      <c r="AX174" s="86">
        <v>0</v>
      </c>
      <c r="AY174" s="86">
        <v>0</v>
      </c>
      <c r="AZ174" s="85">
        <v>0.19107671730199674</v>
      </c>
      <c r="BA174" s="86">
        <v>0</v>
      </c>
      <c r="BB174" s="86">
        <v>0</v>
      </c>
      <c r="BC174" s="86">
        <v>0</v>
      </c>
      <c r="BD174" s="86">
        <v>0</v>
      </c>
      <c r="BE174" s="86">
        <v>0</v>
      </c>
      <c r="BF174" s="86">
        <v>0</v>
      </c>
      <c r="BG174" s="86">
        <v>0</v>
      </c>
      <c r="BH174" s="86">
        <v>0</v>
      </c>
      <c r="BI174" s="86">
        <v>0</v>
      </c>
      <c r="BJ174" s="86">
        <v>0.31049966561574471</v>
      </c>
      <c r="BK174" s="86">
        <v>-0.11942294831374796</v>
      </c>
      <c r="BL174" s="86">
        <v>0</v>
      </c>
      <c r="BM174" s="86">
        <v>0</v>
      </c>
      <c r="BN174" s="86">
        <v>0</v>
      </c>
      <c r="BO174" s="85">
        <v>0</v>
      </c>
      <c r="BP174" s="86">
        <v>0</v>
      </c>
      <c r="BQ174" s="86">
        <v>0</v>
      </c>
      <c r="BR174" s="87">
        <v>0</v>
      </c>
      <c r="BS174" s="87">
        <v>0</v>
      </c>
      <c r="BT174" s="85">
        <v>-3.1049966561574469</v>
      </c>
    </row>
    <row r="175" spans="1:73">
      <c r="A175" s="40"/>
      <c r="B175" s="40"/>
      <c r="C175" s="40"/>
      <c r="D175" s="40"/>
      <c r="E175" s="40"/>
      <c r="F175" s="103"/>
      <c r="G175" s="103"/>
      <c r="H175" s="104"/>
      <c r="I175" s="104"/>
      <c r="J175" s="104"/>
      <c r="K175" s="104"/>
      <c r="L175" s="104"/>
      <c r="M175" s="104"/>
      <c r="N175" s="104"/>
      <c r="O175" s="104"/>
      <c r="P175" s="104"/>
      <c r="Q175" s="104"/>
      <c r="R175" s="104"/>
      <c r="S175" s="104"/>
      <c r="T175" s="104"/>
      <c r="U175" s="104"/>
      <c r="V175" s="104"/>
      <c r="W175" s="104"/>
      <c r="X175" s="104"/>
      <c r="Y175" s="104"/>
      <c r="Z175" s="104"/>
      <c r="AA175" s="104"/>
      <c r="AB175" s="104"/>
      <c r="AC175" s="104"/>
      <c r="AD175" s="104"/>
      <c r="AE175" s="104"/>
      <c r="AF175" s="104"/>
      <c r="AG175" s="104"/>
      <c r="AH175" s="104"/>
      <c r="AI175" s="104"/>
      <c r="AJ175" s="104"/>
      <c r="AK175" s="104"/>
      <c r="AL175" s="104"/>
      <c r="AM175" s="104"/>
      <c r="AN175" s="104"/>
      <c r="AO175" s="104"/>
      <c r="AP175" s="104"/>
      <c r="AQ175" s="104"/>
      <c r="AR175" s="104"/>
      <c r="AS175" s="104"/>
      <c r="AT175" s="104"/>
      <c r="AU175" s="104"/>
      <c r="AV175" s="104"/>
      <c r="AW175" s="104"/>
      <c r="AX175" s="104"/>
      <c r="AY175" s="104"/>
      <c r="AZ175" s="104"/>
      <c r="BA175" s="104"/>
      <c r="BB175" s="104"/>
      <c r="BC175" s="104"/>
      <c r="BD175" s="104"/>
      <c r="BE175" s="104"/>
      <c r="BF175" s="104"/>
      <c r="BG175" s="104"/>
      <c r="BH175" s="104"/>
      <c r="BI175" s="104"/>
      <c r="BJ175" s="104"/>
      <c r="BK175" s="104"/>
      <c r="BL175" s="104"/>
      <c r="BM175" s="104"/>
      <c r="BN175" s="104"/>
      <c r="BO175" s="104"/>
      <c r="BP175" s="104"/>
      <c r="BQ175" s="104"/>
      <c r="BR175" s="104"/>
      <c r="BS175" s="104"/>
      <c r="BT175" s="104"/>
      <c r="BU175" s="40"/>
    </row>
    <row r="178" spans="1:72">
      <c r="A178" s="22" t="s">
        <v>499</v>
      </c>
      <c r="BI178" s="40"/>
      <c r="BJ178" s="40"/>
      <c r="BK178" s="40"/>
      <c r="BL178" s="40"/>
    </row>
    <row r="179" spans="1:72">
      <c r="A179" s="16"/>
      <c r="B179" s="16"/>
      <c r="C179" s="16" t="s">
        <v>500</v>
      </c>
      <c r="D179" s="16"/>
      <c r="E179" s="16"/>
      <c r="F179" s="18" t="s">
        <v>501</v>
      </c>
      <c r="G179" s="18"/>
      <c r="H179" s="18"/>
      <c r="I179" s="18"/>
      <c r="J179" s="18"/>
      <c r="K179" s="18"/>
      <c r="L179" s="18"/>
      <c r="M179" s="18"/>
      <c r="N179" s="18"/>
      <c r="O179" s="18"/>
      <c r="P179" s="18"/>
      <c r="Q179" s="18"/>
      <c r="R179" s="18"/>
      <c r="S179" s="18"/>
      <c r="T179" s="18"/>
      <c r="U179" s="18"/>
      <c r="V179" s="18"/>
      <c r="W179" s="16"/>
      <c r="X179" s="16"/>
      <c r="Y179" s="16"/>
      <c r="Z179" s="16"/>
      <c r="AA179" s="16"/>
      <c r="AB179" s="16"/>
      <c r="AC179" s="16"/>
      <c r="AD179" s="16"/>
      <c r="AE179" s="16"/>
      <c r="AF179" s="16"/>
      <c r="AG179" s="16"/>
      <c r="AH179" s="16"/>
      <c r="AI179" s="16"/>
      <c r="AJ179" s="16"/>
      <c r="AK179" s="16"/>
      <c r="AL179" s="16"/>
      <c r="AM179" s="16"/>
      <c r="AN179" s="16"/>
      <c r="AO179" s="16"/>
      <c r="AP179" s="16"/>
      <c r="AQ179" s="16"/>
      <c r="AR179" s="16"/>
      <c r="AS179" s="16"/>
      <c r="AT179" s="16"/>
      <c r="AU179" s="16"/>
      <c r="AV179" s="16"/>
      <c r="AW179" s="16"/>
      <c r="AX179" s="16"/>
      <c r="AY179" s="16"/>
      <c r="AZ179" s="18"/>
      <c r="BA179" s="16"/>
      <c r="BB179" s="16"/>
      <c r="BC179" s="16"/>
      <c r="BD179" s="16"/>
      <c r="BE179" s="16"/>
      <c r="BF179" s="16"/>
      <c r="BG179" s="16"/>
      <c r="BH179" s="16"/>
      <c r="BI179" s="16"/>
      <c r="BJ179" s="106">
        <v>8.0013375370211133</v>
      </c>
      <c r="BK179" s="106">
        <v>105.35492500238846</v>
      </c>
      <c r="BL179" s="16"/>
      <c r="BM179" s="16"/>
      <c r="BN179" s="16"/>
      <c r="BO179" s="16"/>
      <c r="BP179" s="16"/>
      <c r="BQ179" s="16"/>
      <c r="BR179" s="16"/>
      <c r="BS179" s="16"/>
      <c r="BT179" s="16"/>
    </row>
  </sheetData>
  <printOptions horizontalCentered="1" verticalCentered="1"/>
  <pageMargins left="0.39370078740157483" right="0.39370078740157483" top="0.39370078740157483" bottom="0.39370078740157483" header="0.39370078740157483" footer="0.39370078740157483"/>
  <pageSetup paperSize="8" scale="26" orientation="landscape"/>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6</vt:i4>
      </vt:variant>
    </vt:vector>
  </HeadingPairs>
  <TitlesOfParts>
    <vt:vector size="18" baseType="lpstr">
      <vt:lpstr>INS</vt:lpstr>
      <vt:lpstr>UC_IMPEXP_BY</vt:lpstr>
      <vt:lpstr>UC_ElcBoilers__BY</vt:lpstr>
      <vt:lpstr>GAS</vt:lpstr>
      <vt:lpstr>Calibration Results</vt:lpstr>
      <vt:lpstr>Eurostat Energy Bal. 2010</vt:lpstr>
      <vt:lpstr>Statisitics 2010 - IEA</vt:lpstr>
      <vt:lpstr>Statistics 2010 - SSB</vt:lpstr>
      <vt:lpstr>Eurostat Energy Bal. 2011</vt:lpstr>
      <vt:lpstr>Eurostat Energy Bal. 2012</vt:lpstr>
      <vt:lpstr>Statistics 2013 - IEA</vt:lpstr>
      <vt:lpstr>BY Plants</vt:lpstr>
      <vt:lpstr>'Eurostat Energy Bal. 2010'!Print_Area</vt:lpstr>
      <vt:lpstr>'Eurostat Energy Bal. 2011'!Print_Area</vt:lpstr>
      <vt:lpstr>'Eurostat Energy Bal. 2012'!Print_Area</vt:lpstr>
      <vt:lpstr>'Eurostat Energy Bal. 2010'!Print_Titles</vt:lpstr>
      <vt:lpstr>'Eurostat Energy Bal. 2011'!Print_Titles</vt:lpstr>
      <vt:lpstr>'Eurostat Energy Bal. 2012'!Print_Titles</vt:lpstr>
    </vt:vector>
  </TitlesOfParts>
  <Company>KanORS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Amit Kanudia</dc:creator>
  <cp:lastModifiedBy>Mikkel Bosack</cp:lastModifiedBy>
  <dcterms:created xsi:type="dcterms:W3CDTF">2009-05-27T15:40:55Z</dcterms:created>
  <dcterms:modified xsi:type="dcterms:W3CDTF">2021-02-12T14:46:13Z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344062447547912</vt:r8>
  </property>
</Properties>
</file>